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r-fs01\Партнеры\ДИ Обмен\Минэнерго России 28.03.2022 (Версия 1)\G0328_1075260020043\"/>
    </mc:Choice>
  </mc:AlternateContent>
  <bookViews>
    <workbookView xWindow="12345" yWindow="60" windowWidth="11040" windowHeight="13740" tabRatio="611"/>
  </bookViews>
  <sheets>
    <sheet name="KAE" sheetId="4" r:id="rId1"/>
  </sheets>
  <definedNames>
    <definedName name="ГодN">#REF!</definedName>
    <definedName name="ИПР">#REF!</definedName>
    <definedName name="_xlnm.Print_Area" localSheetId="0">KAE!$A$1:$R$449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2" i="4" l="1"/>
  <c r="O76" i="4" l="1"/>
  <c r="N76" i="4"/>
  <c r="H76" i="4"/>
  <c r="L76" i="4"/>
  <c r="J76" i="4"/>
  <c r="N136" i="4" l="1"/>
  <c r="J136" i="4"/>
  <c r="H136" i="4"/>
  <c r="O131" i="4"/>
  <c r="L131" i="4"/>
  <c r="H131" i="4"/>
  <c r="N130" i="4"/>
  <c r="L130" i="4"/>
  <c r="J130" i="4"/>
  <c r="F130" i="4"/>
  <c r="J60" i="4"/>
  <c r="L54" i="4"/>
  <c r="J54" i="4"/>
  <c r="F54" i="4"/>
  <c r="L93" i="4"/>
  <c r="J93" i="4"/>
  <c r="H93" i="4"/>
  <c r="J88" i="4"/>
  <c r="H88" i="4"/>
  <c r="O87" i="4"/>
  <c r="L87" i="4"/>
  <c r="O348" i="4"/>
  <c r="N348" i="4"/>
  <c r="L348" i="4"/>
  <c r="J348" i="4"/>
  <c r="H348" i="4"/>
  <c r="O136" i="4"/>
  <c r="N131" i="4"/>
  <c r="J131" i="4"/>
  <c r="F131" i="4"/>
  <c r="L136" i="4"/>
  <c r="O130" i="4"/>
  <c r="H130" i="4"/>
  <c r="N54" i="4"/>
  <c r="H54" i="4"/>
  <c r="O54" i="4"/>
  <c r="O93" i="4"/>
  <c r="N93" i="4"/>
  <c r="F93" i="4"/>
  <c r="O88" i="4"/>
  <c r="N88" i="4"/>
  <c r="L88" i="4"/>
  <c r="F88" i="4"/>
  <c r="N87" i="4"/>
  <c r="J87" i="4"/>
  <c r="F87" i="4"/>
  <c r="L53" i="4" l="1"/>
  <c r="O53" i="4"/>
  <c r="H53" i="4"/>
  <c r="F53" i="4"/>
  <c r="N53" i="4"/>
  <c r="J53" i="4"/>
  <c r="O73" i="4"/>
  <c r="F68" i="4"/>
  <c r="O70" i="4"/>
  <c r="E68" i="4"/>
  <c r="H68" i="4"/>
  <c r="F348" i="4"/>
  <c r="O60" i="4"/>
  <c r="J68" i="4"/>
  <c r="H60" i="4"/>
  <c r="H21" i="4"/>
  <c r="L21" i="4"/>
  <c r="H87" i="4"/>
  <c r="O58" i="4"/>
  <c r="H95" i="4"/>
  <c r="O95" i="4"/>
  <c r="L60" i="4"/>
  <c r="F60" i="4"/>
  <c r="N60" i="4"/>
  <c r="O69" i="4"/>
  <c r="H101" i="4"/>
  <c r="J95" i="4"/>
  <c r="O68" i="4"/>
  <c r="L95" i="4"/>
  <c r="J21" i="4"/>
  <c r="N21" i="4"/>
  <c r="O21" i="4"/>
  <c r="F95" i="4"/>
  <c r="N95" i="4"/>
  <c r="L101" i="4"/>
  <c r="L68" i="4"/>
  <c r="F51" i="4"/>
  <c r="O72" i="4"/>
  <c r="F136" i="4"/>
  <c r="F101" i="4"/>
  <c r="F21" i="4"/>
  <c r="J101" i="4"/>
  <c r="N101" i="4"/>
  <c r="N68" i="4"/>
  <c r="L51" i="4" l="1"/>
  <c r="J51" i="4"/>
  <c r="N51" i="4"/>
  <c r="H51" i="4"/>
  <c r="O51" i="4"/>
  <c r="J94" i="4"/>
  <c r="O101" i="4"/>
  <c r="L94" i="4"/>
  <c r="H94" i="4"/>
  <c r="N94" i="4"/>
  <c r="F94" i="4"/>
  <c r="O94" i="4" l="1"/>
  <c r="R302" i="4" l="1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0" i="4" l="1"/>
  <c r="R249" i="4"/>
  <c r="R162" i="4"/>
  <c r="R161" i="4"/>
  <c r="R160" i="4"/>
  <c r="R159" i="4"/>
  <c r="R449" i="4"/>
  <c r="R445" i="4"/>
  <c r="R444" i="4"/>
  <c r="R443" i="4"/>
  <c r="R442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6" i="4"/>
  <c r="R345" i="4"/>
  <c r="R344" i="4"/>
  <c r="R341" i="4"/>
  <c r="R340" i="4"/>
  <c r="R339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251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57" i="4"/>
  <c r="R154" i="4"/>
  <c r="R150" i="4"/>
  <c r="R149" i="4"/>
  <c r="R148" i="4"/>
  <c r="R147" i="4"/>
  <c r="R144" i="4"/>
  <c r="R142" i="4"/>
  <c r="R141" i="4"/>
  <c r="R140" i="4"/>
  <c r="R139" i="4"/>
  <c r="R138" i="4"/>
  <c r="R135" i="4"/>
  <c r="R134" i="4"/>
  <c r="R133" i="4"/>
  <c r="R132" i="4"/>
  <c r="R129" i="4"/>
  <c r="R127" i="4"/>
  <c r="R126" i="4"/>
  <c r="R125" i="4"/>
  <c r="R124" i="4"/>
  <c r="R123" i="4"/>
  <c r="R120" i="4"/>
  <c r="R119" i="4"/>
  <c r="R118" i="4"/>
  <c r="R117" i="4"/>
  <c r="R114" i="4"/>
  <c r="R112" i="4"/>
  <c r="R111" i="4"/>
  <c r="R110" i="4"/>
  <c r="R109" i="4"/>
  <c r="R108" i="4"/>
  <c r="R96" i="4"/>
  <c r="R92" i="4"/>
  <c r="R91" i="4"/>
  <c r="R90" i="4"/>
  <c r="R89" i="4"/>
  <c r="R86" i="4"/>
  <c r="R84" i="4"/>
  <c r="R83" i="4"/>
  <c r="R82" i="4"/>
  <c r="R81" i="4"/>
  <c r="R80" i="4"/>
  <c r="R75" i="4"/>
  <c r="R64" i="4"/>
  <c r="R63" i="4"/>
  <c r="R57" i="4"/>
  <c r="R56" i="4"/>
  <c r="R52" i="4"/>
  <c r="R49" i="4"/>
  <c r="R48" i="4"/>
  <c r="R47" i="4"/>
  <c r="R46" i="4"/>
  <c r="R43" i="4"/>
  <c r="R41" i="4"/>
  <c r="R40" i="4"/>
  <c r="R39" i="4"/>
  <c r="R38" i="4"/>
  <c r="R37" i="4"/>
  <c r="R34" i="4"/>
  <c r="R33" i="4"/>
  <c r="R32" i="4"/>
  <c r="R31" i="4"/>
  <c r="R28" i="4"/>
  <c r="R26" i="4"/>
  <c r="R25" i="4"/>
  <c r="R24" i="4"/>
  <c r="R23" i="4"/>
  <c r="R22" i="4"/>
  <c r="R72" i="4" l="1"/>
  <c r="R73" i="4" l="1"/>
  <c r="R102" i="4"/>
  <c r="R76" i="4"/>
  <c r="R69" i="4"/>
  <c r="R70" i="4"/>
  <c r="R68" i="4" l="1"/>
  <c r="Q365" i="4" l="1"/>
  <c r="Q347" i="4"/>
  <c r="Q278" i="4"/>
  <c r="Q277" i="4"/>
  <c r="Q276" i="4"/>
  <c r="Q275" i="4"/>
  <c r="Q274" i="4"/>
  <c r="Q273" i="4"/>
  <c r="Q272" i="4"/>
  <c r="Q271" i="4"/>
  <c r="Q262" i="4"/>
  <c r="Q261" i="4"/>
  <c r="Q260" i="4"/>
  <c r="Q259" i="4"/>
  <c r="Q258" i="4"/>
  <c r="Q257" i="4"/>
  <c r="Q256" i="4"/>
  <c r="Q255" i="4"/>
  <c r="Q254" i="4"/>
  <c r="Q253" i="4"/>
  <c r="Q158" i="4" l="1"/>
  <c r="Q167" i="4"/>
  <c r="Q175" i="4"/>
  <c r="Q179" i="4"/>
  <c r="Q22" i="4"/>
  <c r="Q26" i="4"/>
  <c r="Q34" i="4"/>
  <c r="Q38" i="4"/>
  <c r="Q46" i="4"/>
  <c r="Q54" i="4"/>
  <c r="Q110" i="4"/>
  <c r="Q118" i="4"/>
  <c r="Q122" i="4"/>
  <c r="Q126" i="4"/>
  <c r="Q82" i="4"/>
  <c r="Q86" i="4"/>
  <c r="Q90" i="4"/>
  <c r="Q94" i="4"/>
  <c r="Q70" i="4"/>
  <c r="Q130" i="4"/>
  <c r="Q134" i="4"/>
  <c r="Q138" i="4"/>
  <c r="Q142" i="4"/>
  <c r="Q150" i="4"/>
  <c r="Q159" i="4"/>
  <c r="Q160" i="4"/>
  <c r="Q161" i="4"/>
  <c r="Q162" i="4"/>
  <c r="Q249" i="4"/>
  <c r="Q250" i="4"/>
  <c r="Q252" i="4"/>
  <c r="Q263" i="4"/>
  <c r="Q264" i="4"/>
  <c r="Q265" i="4"/>
  <c r="Q266" i="4"/>
  <c r="Q267" i="4"/>
  <c r="Q268" i="4"/>
  <c r="Q269" i="4"/>
  <c r="Q270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154" i="4"/>
  <c r="Q58" i="4"/>
  <c r="Q317" i="4"/>
  <c r="Q321" i="4"/>
  <c r="Q325" i="4"/>
  <c r="Q329" i="4"/>
  <c r="Q333" i="4"/>
  <c r="Q337" i="4"/>
  <c r="Q341" i="4"/>
  <c r="Q345" i="4"/>
  <c r="Q349" i="4"/>
  <c r="Q353" i="4"/>
  <c r="Q357" i="4"/>
  <c r="Q361" i="4"/>
  <c r="Q374" i="4"/>
  <c r="Q378" i="4"/>
  <c r="Q382" i="4"/>
  <c r="Q386" i="4"/>
  <c r="Q390" i="4"/>
  <c r="Q394" i="4"/>
  <c r="Q398" i="4"/>
  <c r="Q402" i="4"/>
  <c r="Q406" i="4"/>
  <c r="Q410" i="4"/>
  <c r="Q414" i="4"/>
  <c r="Q418" i="4"/>
  <c r="Q422" i="4"/>
  <c r="Q426" i="4"/>
  <c r="Q430" i="4"/>
  <c r="Q434" i="4"/>
  <c r="Q438" i="4"/>
  <c r="Q443" i="4"/>
  <c r="Q146" i="4"/>
  <c r="Q448" i="4"/>
  <c r="Q171" i="4"/>
  <c r="Q183" i="4"/>
  <c r="Q187" i="4"/>
  <c r="Q191" i="4"/>
  <c r="Q195" i="4"/>
  <c r="Q199" i="4"/>
  <c r="Q203" i="4"/>
  <c r="Q207" i="4"/>
  <c r="Q211" i="4"/>
  <c r="Q215" i="4"/>
  <c r="Q219" i="4"/>
  <c r="Q223" i="4"/>
  <c r="Q227" i="4"/>
  <c r="Q231" i="4"/>
  <c r="Q235" i="4"/>
  <c r="Q239" i="4"/>
  <c r="Q30" i="4"/>
  <c r="Q42" i="4"/>
  <c r="Q50" i="4"/>
  <c r="Q62" i="4"/>
  <c r="Q66" i="4"/>
  <c r="Q74" i="4"/>
  <c r="Q78" i="4"/>
  <c r="Q98" i="4"/>
  <c r="Q102" i="4"/>
  <c r="Q106" i="4"/>
  <c r="Q114" i="4"/>
  <c r="Q243" i="4"/>
  <c r="Q247" i="4"/>
  <c r="Q251" i="4"/>
  <c r="Q320" i="4"/>
  <c r="Q324" i="4"/>
  <c r="Q328" i="4"/>
  <c r="Q332" i="4"/>
  <c r="Q336" i="4"/>
  <c r="Q340" i="4"/>
  <c r="Q344" i="4"/>
  <c r="Q348" i="4"/>
  <c r="Q352" i="4"/>
  <c r="Q356" i="4"/>
  <c r="Q360" i="4"/>
  <c r="Q364" i="4"/>
  <c r="Q373" i="4"/>
  <c r="Q377" i="4"/>
  <c r="Q381" i="4"/>
  <c r="Q385" i="4"/>
  <c r="Q389" i="4"/>
  <c r="Q393" i="4"/>
  <c r="Q397" i="4"/>
  <c r="Q401" i="4"/>
  <c r="Q405" i="4"/>
  <c r="Q409" i="4"/>
  <c r="Q413" i="4"/>
  <c r="Q417" i="4"/>
  <c r="Q421" i="4"/>
  <c r="Q425" i="4"/>
  <c r="Q429" i="4"/>
  <c r="Q433" i="4"/>
  <c r="Q437" i="4"/>
  <c r="Q442" i="4"/>
  <c r="Q447" i="4"/>
  <c r="Q27" i="4"/>
  <c r="Q31" i="4"/>
  <c r="Q35" i="4"/>
  <c r="Q39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68" i="4"/>
  <c r="Q172" i="4"/>
  <c r="Q176" i="4"/>
  <c r="Q180" i="4"/>
  <c r="Q184" i="4"/>
  <c r="Q188" i="4"/>
  <c r="Q192" i="4"/>
  <c r="Q196" i="4"/>
  <c r="Q200" i="4"/>
  <c r="Q204" i="4"/>
  <c r="Q208" i="4"/>
  <c r="Q212" i="4"/>
  <c r="Q216" i="4"/>
  <c r="Q220" i="4"/>
  <c r="Q224" i="4"/>
  <c r="Q228" i="4"/>
  <c r="Q232" i="4"/>
  <c r="Q236" i="4"/>
  <c r="Q240" i="4"/>
  <c r="Q244" i="4"/>
  <c r="Q248" i="4"/>
  <c r="Q23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217" i="4"/>
  <c r="Q221" i="4"/>
  <c r="Q225" i="4"/>
  <c r="Q229" i="4"/>
  <c r="Q233" i="4"/>
  <c r="Q237" i="4"/>
  <c r="Q241" i="4"/>
  <c r="Q245" i="4"/>
  <c r="Q318" i="4"/>
  <c r="Q322" i="4"/>
  <c r="Q326" i="4"/>
  <c r="Q330" i="4"/>
  <c r="Q334" i="4"/>
  <c r="Q338" i="4"/>
  <c r="Q342" i="4"/>
  <c r="Q346" i="4"/>
  <c r="Q350" i="4"/>
  <c r="Q354" i="4"/>
  <c r="Q358" i="4"/>
  <c r="Q362" i="4"/>
  <c r="Q371" i="4"/>
  <c r="Q375" i="4"/>
  <c r="Q379" i="4"/>
  <c r="Q383" i="4"/>
  <c r="Q387" i="4"/>
  <c r="Q391" i="4"/>
  <c r="Q395" i="4"/>
  <c r="Q399" i="4"/>
  <c r="Q403" i="4"/>
  <c r="Q407" i="4"/>
  <c r="Q411" i="4"/>
  <c r="Q415" i="4"/>
  <c r="Q419" i="4"/>
  <c r="Q423" i="4"/>
  <c r="Q427" i="4"/>
  <c r="Q431" i="4"/>
  <c r="Q435" i="4"/>
  <c r="Q439" i="4"/>
  <c r="Q444" i="4"/>
  <c r="Q449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4" i="4"/>
  <c r="Q218" i="4"/>
  <c r="Q222" i="4"/>
  <c r="Q226" i="4"/>
  <c r="Q230" i="4"/>
  <c r="Q234" i="4"/>
  <c r="Q238" i="4"/>
  <c r="Q242" i="4"/>
  <c r="Q246" i="4"/>
  <c r="Q319" i="4"/>
  <c r="Q323" i="4"/>
  <c r="Q327" i="4"/>
  <c r="Q331" i="4"/>
  <c r="Q335" i="4"/>
  <c r="Q339" i="4"/>
  <c r="Q343" i="4"/>
  <c r="Q351" i="4"/>
  <c r="Q355" i="4"/>
  <c r="Q359" i="4"/>
  <c r="Q363" i="4"/>
  <c r="Q372" i="4"/>
  <c r="Q376" i="4"/>
  <c r="Q380" i="4"/>
  <c r="Q384" i="4"/>
  <c r="Q388" i="4"/>
  <c r="Q392" i="4"/>
  <c r="Q396" i="4"/>
  <c r="Q400" i="4"/>
  <c r="Q404" i="4"/>
  <c r="Q408" i="4"/>
  <c r="Q412" i="4"/>
  <c r="Q416" i="4"/>
  <c r="Q420" i="4"/>
  <c r="Q424" i="4"/>
  <c r="Q428" i="4"/>
  <c r="Q432" i="4"/>
  <c r="Q436" i="4"/>
  <c r="Q440" i="4"/>
  <c r="Q445" i="4"/>
  <c r="Q311" i="4" l="1"/>
  <c r="Q309" i="4"/>
  <c r="Q303" i="4"/>
  <c r="P369" i="4" l="1"/>
  <c r="O369" i="4"/>
  <c r="N369" i="4"/>
  <c r="M369" i="4"/>
  <c r="L369" i="4"/>
  <c r="K369" i="4"/>
  <c r="J369" i="4"/>
  <c r="I369" i="4"/>
  <c r="H369" i="4"/>
  <c r="G369" i="4"/>
  <c r="F369" i="4"/>
  <c r="E369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9" i="4"/>
  <c r="D368" i="4"/>
  <c r="R448" i="4" l="1"/>
  <c r="R447" i="4"/>
  <c r="R67" i="4" l="1"/>
  <c r="R103" i="4" l="1"/>
  <c r="R62" i="4" l="1"/>
  <c r="R338" i="4" l="1"/>
  <c r="L309" i="4"/>
  <c r="J309" i="4"/>
  <c r="R342" i="4"/>
  <c r="R343" i="4"/>
  <c r="R27" i="4"/>
  <c r="R309" i="4" s="1"/>
  <c r="H309" i="4"/>
  <c r="N309" i="4"/>
  <c r="R55" i="4"/>
  <c r="R61" i="4"/>
  <c r="O309" i="4"/>
  <c r="F309" i="4"/>
  <c r="R54" i="4" l="1"/>
  <c r="R348" i="4"/>
  <c r="R53" i="4" l="1"/>
  <c r="R347" i="4" l="1"/>
  <c r="R98" i="4" l="1"/>
  <c r="R50" i="4"/>
  <c r="R365" i="4"/>
  <c r="R105" i="4"/>
  <c r="J311" i="4"/>
  <c r="R77" i="4"/>
  <c r="H311" i="4"/>
  <c r="F311" i="4"/>
  <c r="R45" i="4"/>
  <c r="L311" i="4"/>
  <c r="R99" i="4"/>
  <c r="N311" i="4"/>
  <c r="R44" i="4"/>
  <c r="R93" i="4" l="1"/>
  <c r="J303" i="4"/>
  <c r="R35" i="4"/>
  <c r="N303" i="4"/>
  <c r="R88" i="4"/>
  <c r="O311" i="4"/>
  <c r="L303" i="4"/>
  <c r="R104" i="4"/>
  <c r="R95" i="4"/>
  <c r="R87" i="4"/>
  <c r="R97" i="4"/>
  <c r="R30" i="4"/>
  <c r="R311" i="4" s="1"/>
  <c r="R21" i="4"/>
  <c r="H303" i="4"/>
  <c r="F303" i="4"/>
  <c r="R100" i="4"/>
  <c r="R29" i="4"/>
  <c r="R303" i="4" l="1"/>
  <c r="R106" i="4"/>
  <c r="R101" i="4"/>
  <c r="R94" i="4"/>
  <c r="O303" i="4"/>
  <c r="R60" i="4"/>
  <c r="R65" i="4"/>
  <c r="R78" i="4" l="1"/>
  <c r="R59" i="4" l="1"/>
  <c r="R58" i="4"/>
  <c r="R51" i="4" l="1"/>
  <c r="R116" i="4" l="1"/>
  <c r="R121" i="4"/>
  <c r="R115" i="4"/>
  <c r="R145" i="4" l="1"/>
  <c r="R130" i="4" l="1"/>
  <c r="R146" i="4"/>
  <c r="R131" i="4"/>
  <c r="R136" i="4" l="1"/>
  <c r="R151" i="4"/>
  <c r="R155" i="4" l="1"/>
  <c r="H71" i="4" l="1"/>
  <c r="H36" i="4" l="1"/>
  <c r="H85" i="4"/>
  <c r="H79" i="4" l="1"/>
  <c r="J71" i="4"/>
  <c r="R66" i="4"/>
  <c r="L71" i="4" l="1"/>
  <c r="J85" i="4"/>
  <c r="J36" i="4"/>
  <c r="H107" i="4"/>
  <c r="N71" i="4" l="1"/>
  <c r="H158" i="4"/>
  <c r="L36" i="4"/>
  <c r="L85" i="4"/>
  <c r="J79" i="4"/>
  <c r="L79" i="4" l="1"/>
  <c r="O71" i="4"/>
  <c r="R71" i="4" s="1"/>
  <c r="H163" i="4"/>
  <c r="R74" i="4"/>
  <c r="N36" i="4"/>
  <c r="N85" i="4"/>
  <c r="J107" i="4"/>
  <c r="J158" i="4" l="1"/>
  <c r="N79" i="4"/>
  <c r="O36" i="4"/>
  <c r="O85" i="4"/>
  <c r="R42" i="4"/>
  <c r="L107" i="4"/>
  <c r="O79" i="4" l="1"/>
  <c r="L158" i="4"/>
  <c r="L163" i="4" s="1"/>
  <c r="R36" i="4"/>
  <c r="N107" i="4"/>
  <c r="R85" i="4"/>
  <c r="J163" i="4"/>
  <c r="R79" i="4" l="1"/>
  <c r="N158" i="4"/>
  <c r="N163" i="4" s="1"/>
  <c r="O107" i="4"/>
  <c r="J137" i="4"/>
  <c r="J128" i="4"/>
  <c r="H137" i="4"/>
  <c r="H128" i="4"/>
  <c r="R113" i="4"/>
  <c r="J122" i="4" l="1"/>
  <c r="J152" i="4"/>
  <c r="L137" i="4"/>
  <c r="L128" i="4"/>
  <c r="H152" i="4"/>
  <c r="O158" i="4"/>
  <c r="R107" i="4"/>
  <c r="H122" i="4"/>
  <c r="J156" i="4" l="1"/>
  <c r="L122" i="4"/>
  <c r="L152" i="4"/>
  <c r="L156" i="4" s="1"/>
  <c r="H156" i="4"/>
  <c r="O163" i="4"/>
  <c r="R158" i="4"/>
  <c r="N137" i="4" l="1"/>
  <c r="N128" i="4"/>
  <c r="N122" i="4" l="1"/>
  <c r="N152" i="4"/>
  <c r="N156" i="4" l="1"/>
  <c r="O137" i="4"/>
  <c r="O128" i="4"/>
  <c r="R143" i="4"/>
  <c r="R153" i="4" l="1"/>
  <c r="O152" i="4"/>
  <c r="R137" i="4"/>
  <c r="O122" i="4"/>
  <c r="R128" i="4"/>
  <c r="R122" i="4" l="1"/>
  <c r="O156" i="4"/>
  <c r="R152" i="4"/>
  <c r="R156" i="4" l="1"/>
  <c r="F71" i="4" l="1"/>
  <c r="F36" i="4" l="1"/>
  <c r="F85" i="4"/>
  <c r="F79" i="4" l="1"/>
  <c r="F107" i="4" l="1"/>
  <c r="E54" i="4"/>
  <c r="F158" i="4" l="1"/>
  <c r="F163" i="4" s="1"/>
  <c r="E53" i="4"/>
  <c r="E60" i="4" l="1"/>
  <c r="E51" i="4"/>
  <c r="E101" i="4" l="1"/>
  <c r="E71" i="4"/>
  <c r="E95" i="4"/>
  <c r="E311" i="4"/>
  <c r="E94" i="4" l="1"/>
  <c r="E88" i="4" l="1"/>
  <c r="E21" i="4" l="1"/>
  <c r="E348" i="4"/>
  <c r="E309" i="4"/>
  <c r="E303" i="4" l="1"/>
  <c r="E107" i="4" l="1"/>
  <c r="E158" i="4" l="1"/>
  <c r="E163" i="4" s="1"/>
  <c r="E93" i="4" l="1"/>
  <c r="E87" i="4"/>
  <c r="E36" i="4" l="1"/>
  <c r="E85" i="4"/>
  <c r="E79" i="4" s="1"/>
  <c r="F128" i="4" l="1"/>
  <c r="F137" i="4"/>
  <c r="F122" i="4" l="1"/>
  <c r="F152" i="4"/>
  <c r="F156" i="4"/>
  <c r="E130" i="4" l="1"/>
  <c r="E131" i="4" l="1"/>
  <c r="E136" i="4" l="1"/>
  <c r="E137" i="4" l="1"/>
  <c r="E128" i="4"/>
  <c r="E122" i="4" l="1"/>
  <c r="E152" i="4"/>
  <c r="E156" i="4" l="1"/>
</calcChain>
</file>

<file path=xl/sharedStrings.xml><?xml version="1.0" encoding="utf-8"?>
<sst xmlns="http://schemas.openxmlformats.org/spreadsheetml/2006/main" count="3390" uniqueCount="698">
  <si>
    <t>Приложение № 1</t>
  </si>
  <si>
    <t>к приказу Минэнерго России</t>
  </si>
  <si>
    <t>от «13» апреля 2017 г. № 310</t>
  </si>
  <si>
    <t>Форма № ___ Финансовый план субъекта электроэнергетики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</si>
  <si>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</si>
  <si>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</si>
  <si>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1. Финансово-экономическая модель деятельности субъекта электроэнергетики</t>
  </si>
  <si>
    <t>№ пп</t>
  </si>
  <si>
    <t>Показатель</t>
  </si>
  <si>
    <t>Ед. изм.</t>
  </si>
  <si>
    <t>2020 год</t>
  </si>
  <si>
    <t>2021 год</t>
  </si>
  <si>
    <t>2022 год</t>
  </si>
  <si>
    <t>Итого за период
реализации инвестиционной программы</t>
  </si>
  <si>
    <t>Факт</t>
  </si>
  <si>
    <t>Утвержденный план</t>
  </si>
  <si>
    <t>Предложение по корректировке утвержденного плана</t>
  </si>
  <si>
    <t>БЮДЖЕТ ДОХОДОВ И РАСХОДОВ</t>
  </si>
  <si>
    <t>I</t>
  </si>
  <si>
    <t>млн. рублей</t>
  </si>
  <si>
    <t>1.1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</si>
  <si>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</si>
  <si>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</si>
  <si>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</si>
  <si>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</si>
  <si>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</si>
  <si>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</si>
  <si>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</si>
  <si>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</si>
  <si>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</si>
  <si>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</si>
  <si>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</si>
  <si>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</si>
  <si>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</si>
  <si>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</si>
  <si>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</si>
  <si>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</si>
  <si>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</si>
  <si>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</si>
  <si>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</si>
  <si>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</si>
  <si>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</si>
  <si>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</si>
  <si>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</si>
  <si>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</si>
  <si>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</si>
  <si>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</si>
  <si>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</si>
  <si>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</si>
  <si>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</si>
  <si>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</si>
  <si>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</si>
  <si>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</si>
  <si>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</si>
  <si>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</si>
  <si>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</si>
  <si>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</si>
  <si>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</si>
  <si>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</si>
  <si>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</si>
  <si>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</si>
  <si>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</si>
  <si>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</si>
  <si>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</si>
  <si>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</si>
  <si>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</si>
  <si>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</si>
  <si>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</si>
  <si>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</si>
  <si>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</si>
  <si>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</si>
  <si>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</si>
  <si>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</si>
  <si>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</si>
  <si>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</si>
  <si>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</si>
  <si>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</si>
  <si>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</si>
  <si>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</si>
  <si>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</si>
  <si>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</si>
  <si>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</si>
  <si>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</si>
  <si>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</si>
  <si>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</si>
  <si>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</si>
  <si>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</si>
  <si>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</si>
  <si>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</si>
  <si>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</si>
  <si>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</si>
  <si>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</si>
  <si>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</si>
  <si>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</si>
  <si>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</si>
  <si>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</si>
  <si>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</si>
  <si>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</si>
  <si>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</si>
  <si>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</si>
  <si>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</si>
  <si>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</si>
  <si>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</si>
  <si>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</si>
  <si>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</si>
  <si>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</si>
  <si>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</si>
  <si>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</si>
  <si>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</si>
  <si>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</si>
  <si>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</si>
  <si>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</si>
  <si>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</si>
  <si>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</si>
  <si>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</si>
  <si>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</si>
  <si>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</si>
  <si>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</si>
  <si>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</si>
  <si>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</si>
  <si>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</si>
  <si>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</si>
  <si>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</si>
  <si>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</si>
  <si>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</si>
  <si>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</si>
  <si>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</si>
  <si>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</si>
  <si>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</si>
  <si>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</si>
  <si>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</si>
  <si>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</si>
  <si>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</si>
  <si>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</si>
  <si>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</si>
  <si>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</si>
  <si>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</si>
  <si>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</si>
  <si>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</si>
  <si>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</si>
  <si>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</si>
  <si>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</si>
  <si>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</si>
  <si>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</si>
  <si>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</si>
  <si>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</si>
  <si>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</si>
  <si>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</si>
  <si>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</si>
  <si>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</si>
  <si>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</si>
  <si>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</si>
  <si>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</si>
  <si>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</si>
  <si>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</si>
  <si>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</si>
  <si>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</si>
  <si>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</si>
  <si>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</si>
  <si>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</si>
  <si>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</si>
  <si>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</si>
  <si>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</si>
  <si>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</si>
  <si>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</si>
  <si>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</si>
  <si>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</si>
  <si>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</si>
  <si>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</si>
  <si>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</si>
  <si>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</si>
  <si>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</si>
  <si>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</si>
  <si>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</si>
  <si>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</si>
  <si>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</si>
  <si>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</si>
  <si>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</si>
  <si>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</si>
  <si>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</si>
  <si>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</si>
  <si>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</si>
  <si>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</si>
  <si>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</si>
  <si>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</si>
  <si>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</si>
  <si>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</si>
  <si>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</si>
  <si>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</si>
  <si>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</si>
  <si>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</si>
  <si>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</si>
  <si>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</si>
  <si>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</si>
  <si>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</si>
  <si>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</si>
  <si>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</si>
  <si>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</si>
  <si>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</si>
  <si>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</si>
  <si>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</si>
  <si>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</si>
  <si>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</si>
  <si>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</si>
  <si>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</si>
  <si>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</si>
  <si>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</si>
  <si>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</si>
  <si>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</si>
  <si>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</si>
  <si>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</si>
  <si>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</si>
  <si>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</si>
  <si>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</si>
  <si>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</si>
  <si>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</si>
  <si>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</si>
  <si>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</si>
  <si>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</si>
  <si>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</si>
  <si>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</si>
  <si>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-</t>
  </si>
  <si>
    <t>9.1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</si>
  <si>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</si>
  <si>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</si>
  <si>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</si>
  <si>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</si>
  <si>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</si>
  <si>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</si>
  <si>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</si>
  <si>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</si>
  <si>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</si>
  <si>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</si>
  <si>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</si>
  <si>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</si>
  <si>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</si>
  <si>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</si>
  <si>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</si>
  <si>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</si>
  <si>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</si>
  <si>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</si>
  <si>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</si>
  <si>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</si>
  <si>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</si>
  <si>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</si>
  <si>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</si>
  <si>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</si>
  <si>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</si>
  <si>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</si>
  <si>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</si>
  <si>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</si>
  <si>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</si>
  <si>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</si>
  <si>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</si>
  <si>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</si>
  <si>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</si>
  <si>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</si>
  <si>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</si>
  <si>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</si>
  <si>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</si>
  <si>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</si>
  <si>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</si>
  <si>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</si>
  <si>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</si>
  <si>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</si>
  <si>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</si>
  <si>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</si>
  <si>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</si>
  <si>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</si>
  <si>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</si>
  <si>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</si>
  <si>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</si>
  <si>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</si>
  <si>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</si>
  <si>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</si>
  <si>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</si>
  <si>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</si>
  <si>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</si>
  <si>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</si>
  <si>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</si>
  <si>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</si>
  <si>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</si>
  <si>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</si>
  <si>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</si>
  <si>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</si>
  <si>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</si>
  <si>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</si>
  <si>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</si>
  <si>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</si>
  <si>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</si>
  <si>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</si>
  <si>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</si>
  <si>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</si>
  <si>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</si>
  <si>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</si>
  <si>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</si>
  <si>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</si>
  <si>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</si>
  <si>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</si>
  <si>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</si>
  <si>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</si>
  <si>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</si>
  <si>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</si>
  <si>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</si>
  <si>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</si>
  <si>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</si>
  <si>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</si>
  <si>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</si>
  <si>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</si>
  <si>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</si>
  <si>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</si>
  <si>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</si>
  <si>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</si>
  <si>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</si>
  <si>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</si>
  <si>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</si>
  <si>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</si>
  <si>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</si>
  <si>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</si>
  <si>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</si>
  <si>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</si>
  <si>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</si>
  <si>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</si>
  <si>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</si>
  <si>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</si>
  <si>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</si>
  <si>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</si>
  <si>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</si>
  <si>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</si>
  <si>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</si>
  <si>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</si>
  <si>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</si>
  <si>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</si>
  <si>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</si>
  <si>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</si>
  <si>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</si>
  <si>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</si>
  <si>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</si>
  <si>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</si>
  <si>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</si>
  <si>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</si>
  <si>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</si>
  <si>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</si>
  <si>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</si>
  <si>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</si>
  <si>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</si>
  <si>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</si>
  <si>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</si>
  <si>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</si>
  <si>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</si>
  <si>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</si>
  <si>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</si>
  <si>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</si>
  <si>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</si>
  <si>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</si>
  <si>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</si>
  <si>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</si>
  <si>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</si>
  <si>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</si>
  <si>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</si>
  <si>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</si>
  <si>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XVII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</si>
  <si>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</si>
  <si>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</si>
  <si>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</si>
  <si>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</si>
  <si>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</si>
  <si>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</si>
  <si>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</si>
  <si>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</si>
  <si>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</si>
  <si>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</si>
  <si>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</si>
  <si>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</si>
  <si>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</si>
  <si>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</si>
  <si>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</si>
  <si>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</si>
  <si>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</si>
  <si>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</si>
  <si>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</si>
  <si>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</si>
  <si>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</si>
  <si>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</si>
  <si>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</si>
  <si>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</si>
  <si>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</si>
  <si>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</si>
  <si>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</si>
  <si>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</si>
  <si>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</si>
  <si>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</si>
  <si>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</si>
  <si>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</si>
  <si>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</si>
  <si>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</si>
  <si>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</si>
  <si>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</si>
  <si>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</si>
  <si>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</si>
  <si>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</si>
  <si>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</si>
  <si>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реализация электрической энергии и мощности</t>
  </si>
  <si>
    <t>23.1.6.а</t>
  </si>
  <si>
    <t>23.1.7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</si>
  <si>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</si>
  <si>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</si>
  <si>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</si>
  <si>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</si>
  <si>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</si>
  <si>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</si>
  <si>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</si>
  <si>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</si>
  <si>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</si>
  <si>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</si>
  <si>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</si>
  <si>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</si>
  <si>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</si>
  <si>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</si>
  <si>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</si>
  <si>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</si>
  <si>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</si>
  <si>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</si>
  <si>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</si>
  <si>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</si>
  <si>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</si>
  <si>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</si>
  <si>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</si>
  <si>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</si>
  <si>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</si>
  <si>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</si>
  <si>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</si>
  <si>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</si>
  <si>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</si>
  <si>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</si>
  <si>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</si>
  <si>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</si>
  <si>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</si>
  <si>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</si>
  <si>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</si>
  <si>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</si>
  <si>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</si>
  <si>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</si>
  <si>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</si>
  <si>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</si>
  <si>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</si>
  <si>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</si>
  <si>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</si>
  <si>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</si>
  <si>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</si>
  <si>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</si>
  <si>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</si>
  <si>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</si>
  <si>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</si>
  <si>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</si>
  <si>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</si>
  <si>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</si>
  <si>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</si>
  <si>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</si>
  <si>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</si>
  <si>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</si>
  <si>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</si>
  <si>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</si>
  <si>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</si>
  <si>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</si>
  <si>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</si>
  <si>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</si>
  <si>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</si>
  <si>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</si>
  <si>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</si>
  <si>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</si>
  <si>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</si>
  <si>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</si>
  <si>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</si>
  <si>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</si>
  <si>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</si>
  <si>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</si>
  <si>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</si>
  <si>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</si>
  <si>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</si>
  <si>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</si>
  <si>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</si>
  <si>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</si>
  <si>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</si>
  <si>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</si>
  <si>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</si>
  <si>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</si>
  <si>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</si>
  <si>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</si>
  <si>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</si>
  <si>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</si>
  <si>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</si>
  <si>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</si>
  <si>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</si>
  <si>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</si>
  <si>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</si>
  <si>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</si>
  <si>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</si>
  <si>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</si>
  <si>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</si>
  <si>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</si>
  <si>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</si>
  <si>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</si>
  <si>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</si>
  <si>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</si>
  <si>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</si>
  <si>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</si>
  <si>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</si>
  <si>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</si>
  <si>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</si>
  <si>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</si>
  <si>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</si>
  <si>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</si>
  <si>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</si>
  <si>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</si>
  <si>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</si>
  <si>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</si>
  <si>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</si>
  <si>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</si>
  <si>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</si>
  <si>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</si>
  <si>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</si>
  <si>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</si>
  <si>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</si>
  <si>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</si>
  <si>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</si>
  <si>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</si>
  <si>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</si>
  <si>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</si>
  <si>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</si>
  <si>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</si>
  <si>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</si>
  <si>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</si>
  <si>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</si>
  <si>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</si>
  <si>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</si>
  <si>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</si>
  <si>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</si>
  <si>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</si>
  <si>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</si>
  <si>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</si>
  <si>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</si>
  <si>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</si>
  <si>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</si>
  <si>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</si>
  <si>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</si>
  <si>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</si>
  <si>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</si>
  <si>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</si>
  <si>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</si>
  <si>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</si>
  <si>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</si>
  <si>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</si>
  <si>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</si>
  <si>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</si>
  <si>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</si>
  <si>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</si>
  <si>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</si>
  <si>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</si>
  <si>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</si>
  <si>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</si>
  <si>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</si>
  <si>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</si>
  <si>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</si>
  <si>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</si>
  <si>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</si>
  <si>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</si>
  <si>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</si>
  <si>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</si>
  <si>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</si>
  <si>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</si>
  <si>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</si>
  <si>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</si>
  <si>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</si>
  <si>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</si>
  <si>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</si>
  <si>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</si>
  <si>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</si>
  <si>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</si>
  <si>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</si>
  <si>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</si>
  <si>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</si>
  <si>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</si>
  <si>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</si>
  <si>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</si>
  <si>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</si>
  <si>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</si>
  <si>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</si>
  <si>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</si>
  <si>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</si>
  <si>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</si>
  <si>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</si>
  <si>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</si>
  <si>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</si>
  <si>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</si>
  <si>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 xml:space="preserve">в части управления технологическими режимами 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</si>
  <si>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</si>
  <si>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</si>
  <si>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</si>
  <si>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</si>
  <si>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</si>
  <si>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</si>
  <si>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</si>
  <si>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</si>
  <si>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</si>
  <si>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</si>
  <si>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</si>
  <si>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</si>
  <si>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</si>
  <si>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</si>
  <si>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</si>
  <si>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</si>
  <si>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</si>
  <si>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</si>
  <si>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</si>
  <si>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</si>
  <si>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</si>
  <si>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</si>
  <si>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</si>
  <si>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</si>
  <si>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</si>
  <si>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</si>
  <si>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</si>
  <si>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</si>
  <si>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</si>
  <si>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1.2.3.1.3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</si>
  <si>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</si>
  <si>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</si>
  <si>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</si>
  <si>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</si>
  <si>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</si>
  <si>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</si>
  <si>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</si>
  <si>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</si>
  <si>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</si>
  <si>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</si>
  <si>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</si>
  <si>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</si>
  <si>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</si>
  <si>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</si>
  <si>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</si>
  <si>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</si>
  <si>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</si>
  <si>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</si>
  <si>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</si>
  <si>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</si>
  <si>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</si>
  <si>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</si>
  <si>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</si>
  <si>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</si>
  <si>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</si>
  <si>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</si>
  <si>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</si>
  <si>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</si>
  <si>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</si>
  <si>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</si>
  <si>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</si>
  <si>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</si>
  <si>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</si>
  <si>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</si>
  <si>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</si>
  <si>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</si>
  <si>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</si>
  <si>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</si>
  <si>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Субъект Российской Федерации: Калужская область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</si>
  <si>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</si>
  <si>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</si>
  <si>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</si>
  <si>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</si>
  <si>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</si>
  <si>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</si>
  <si>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</si>
  <si>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</si>
  <si>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</si>
  <si>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</si>
  <si>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вексели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</si>
  <si>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</si>
  <si>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</si>
  <si>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</si>
  <si>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</si>
  <si>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</si>
  <si>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</si>
  <si>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</si>
  <si>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млн.кВт.ч</t>
  </si>
  <si>
    <t>Заявленная мощность***/фактическая мощность всего, в том числе:</t>
  </si>
  <si>
    <t>Неободимая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</si>
  <si>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</si>
  <si>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</si>
  <si>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2023 год</t>
  </si>
  <si>
    <t>2024 год</t>
  </si>
  <si>
    <t>План</t>
  </si>
  <si>
    <t>2026 год</t>
  </si>
  <si>
    <t>2025 год</t>
  </si>
  <si>
    <t>Прогноз</t>
  </si>
  <si>
    <t>Инвестиционная программа Публичного Акционерного Общества "Россети Центр и Приволжье"</t>
  </si>
  <si>
    <t>Год раскрытия информации: 2022 год</t>
  </si>
  <si>
    <t>Утвержденные плановые значения показателей приведены в соответствии с Приказом Минэнерго России от 22 декабря 2021г. № 24@</t>
  </si>
  <si>
    <t>2027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</si>
</sst>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_ ;[Red]\-#,##0.00\ "/>
    <numFmt numFmtId="166" formatCode="#,##0;\-#,##0;\-"/>
    <numFmt numFmtId="167" formatCode="#,##0.0;\-#,##0.0;\-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</cellStyleXfs>
  <cellXfs count="191">
    <xf numFmtId="0" fontId="0" fillId="0" borderId="0" xfId="0"/>
    <xf numFmtId="0" fontId="1" fillId="0" borderId="0" xfId="2" applyFont="1"/>
    <xf numFmtId="0" fontId="1" fillId="0" borderId="0" xfId="2"/>
    <xf numFmtId="0" fontId="7" fillId="0" borderId="0" xfId="2" applyFont="1" applyFill="1" applyAlignment="1">
      <alignment horizontal="center"/>
    </xf>
    <xf numFmtId="49" fontId="9" fillId="0" borderId="9" xfId="2" applyNumberFormat="1" applyFont="1" applyFill="1" applyBorder="1" applyAlignment="1">
      <alignment horizontal="center" vertical="center" wrapText="1"/>
    </xf>
    <xf numFmtId="49" fontId="9" fillId="0" borderId="8" xfId="2" applyNumberFormat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49" fontId="1" fillId="0" borderId="22" xfId="2" applyNumberFormat="1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 wrapText="1" indent="1"/>
    </xf>
    <xf numFmtId="0" fontId="1" fillId="0" borderId="11" xfId="2" applyFont="1" applyFill="1" applyBorder="1" applyAlignment="1">
      <alignment horizontal="left" vertical="center" wrapText="1" indent="3"/>
    </xf>
    <xf numFmtId="0" fontId="1" fillId="0" borderId="11" xfId="2" applyFont="1" applyFill="1" applyBorder="1" applyAlignment="1">
      <alignment horizontal="left" vertical="center" wrapText="1" indent="5"/>
    </xf>
    <xf numFmtId="0" fontId="1" fillId="0" borderId="11" xfId="2" applyFont="1" applyFill="1" applyBorder="1" applyAlignment="1">
      <alignment horizontal="left" vertical="center" wrapText="1" indent="7"/>
    </xf>
    <xf numFmtId="49" fontId="1" fillId="0" borderId="6" xfId="2" applyNumberFormat="1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165" fontId="1" fillId="0" borderId="22" xfId="2" applyNumberFormat="1" applyFont="1" applyFill="1" applyBorder="1" applyAlignment="1">
      <alignment horizontal="center" vertical="center" wrapText="1"/>
    </xf>
    <xf numFmtId="165" fontId="1" fillId="0" borderId="23" xfId="2" applyNumberFormat="1" applyFont="1" applyFill="1" applyBorder="1" applyAlignment="1">
      <alignment horizontal="center" vertical="center" wrapText="1"/>
    </xf>
    <xf numFmtId="0" fontId="1" fillId="0" borderId="0" xfId="2" applyFill="1"/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3" xfId="2" applyNumberFormat="1" applyFont="1" applyFill="1" applyBorder="1" applyAlignment="1">
      <alignment horizontal="center" vertical="center" wrapText="1"/>
    </xf>
    <xf numFmtId="49" fontId="9" fillId="0" borderId="22" xfId="2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vertical="center"/>
    </xf>
    <xf numFmtId="0" fontId="9" fillId="0" borderId="23" xfId="2" applyFont="1" applyFill="1" applyBorder="1" applyAlignment="1">
      <alignment horizontal="center" vertical="center"/>
    </xf>
    <xf numFmtId="165" fontId="9" fillId="0" borderId="22" xfId="2" applyNumberFormat="1" applyFont="1" applyFill="1" applyBorder="1" applyAlignment="1">
      <alignment horizontal="center" vertical="center" wrapText="1"/>
    </xf>
    <xf numFmtId="165" fontId="9" fillId="0" borderId="23" xfId="2" applyNumberFormat="1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left" vertical="center" indent="7"/>
    </xf>
    <xf numFmtId="0" fontId="1" fillId="0" borderId="25" xfId="2" applyFont="1" applyFill="1" applyBorder="1" applyAlignment="1">
      <alignment horizontal="left" vertical="center" wrapText="1" indent="1"/>
    </xf>
    <xf numFmtId="165" fontId="1" fillId="0" borderId="6" xfId="2" applyNumberFormat="1" applyFont="1" applyFill="1" applyBorder="1" applyAlignment="1">
      <alignment horizontal="center" vertical="center" wrapText="1"/>
    </xf>
    <xf numFmtId="165" fontId="1" fillId="0" borderId="7" xfId="2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27" xfId="2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left" vertical="center" indent="1"/>
    </xf>
    <xf numFmtId="0" fontId="1" fillId="0" borderId="24" xfId="2" applyNumberFormat="1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left" vertical="center" wrapText="1" indent="1"/>
    </xf>
    <xf numFmtId="0" fontId="1" fillId="0" borderId="11" xfId="2" applyNumberFormat="1" applyFont="1" applyFill="1" applyBorder="1" applyAlignment="1">
      <alignment horizontal="left" vertical="center" indent="3"/>
    </xf>
    <xf numFmtId="0" fontId="1" fillId="0" borderId="11" xfId="0" applyNumberFormat="1" applyFont="1" applyFill="1" applyBorder="1" applyAlignment="1">
      <alignment vertical="center" wrapText="1"/>
    </xf>
    <xf numFmtId="0" fontId="1" fillId="0" borderId="11" xfId="2" applyNumberFormat="1" applyFont="1" applyFill="1" applyBorder="1" applyAlignment="1">
      <alignment horizontal="left" vertical="center" wrapText="1" indent="3"/>
    </xf>
    <xf numFmtId="0" fontId="1" fillId="0" borderId="11" xfId="0" applyNumberFormat="1" applyFont="1" applyFill="1" applyBorder="1" applyAlignment="1">
      <alignment horizontal="left" vertical="center" wrapText="1" indent="1"/>
    </xf>
    <xf numFmtId="0" fontId="1" fillId="0" borderId="11" xfId="2" applyNumberFormat="1" applyFont="1" applyFill="1" applyBorder="1" applyAlignment="1">
      <alignment horizontal="left" vertical="center" wrapText="1" indent="5"/>
    </xf>
    <xf numFmtId="0" fontId="1" fillId="0" borderId="11" xfId="0" applyNumberFormat="1" applyFont="1" applyFill="1" applyBorder="1" applyAlignment="1">
      <alignment horizontal="left" vertical="center" wrapText="1" indent="7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5" xfId="2" applyNumberFormat="1" applyFont="1" applyFill="1" applyBorder="1" applyAlignment="1">
      <alignment horizontal="left" vertical="center" indent="3"/>
    </xf>
    <xf numFmtId="0" fontId="1" fillId="0" borderId="26" xfId="2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 indent="1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9" xfId="2" applyNumberFormat="1" applyFont="1" applyFill="1" applyBorder="1" applyAlignment="1">
      <alignment horizontal="left" vertical="center" indent="3"/>
    </xf>
    <xf numFmtId="0" fontId="1" fillId="0" borderId="28" xfId="2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0" borderId="21" xfId="2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25" xfId="0" applyNumberFormat="1" applyFont="1" applyFill="1" applyBorder="1" applyAlignment="1">
      <alignment vertical="center" wrapText="1"/>
    </xf>
    <xf numFmtId="0" fontId="1" fillId="0" borderId="11" xfId="2" applyNumberFormat="1" applyFont="1" applyFill="1" applyBorder="1" applyAlignment="1">
      <alignment horizontal="left" vertical="center" indent="5"/>
    </xf>
    <xf numFmtId="0" fontId="1" fillId="0" borderId="9" xfId="2" applyNumberFormat="1" applyFont="1" applyFill="1" applyBorder="1" applyAlignment="1">
      <alignment horizontal="left" vertical="center" indent="5"/>
    </xf>
    <xf numFmtId="0" fontId="1" fillId="0" borderId="19" xfId="0" applyNumberFormat="1" applyFont="1" applyFill="1" applyBorder="1" applyAlignment="1">
      <alignment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vertical="center" wrapText="1"/>
    </xf>
    <xf numFmtId="3" fontId="1" fillId="0" borderId="9" xfId="1" applyNumberFormat="1" applyFont="1" applyFill="1" applyBorder="1" applyAlignment="1">
      <alignment horizontal="center" vertical="center"/>
    </xf>
    <xf numFmtId="3" fontId="1" fillId="0" borderId="10" xfId="1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1" xfId="1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10" fontId="1" fillId="0" borderId="11" xfId="4" applyNumberFormat="1" applyFont="1" applyFill="1" applyBorder="1" applyAlignment="1">
      <alignment horizontal="center" vertical="center"/>
    </xf>
    <xf numFmtId="10" fontId="1" fillId="0" borderId="23" xfId="4" applyNumberFormat="1" applyFont="1" applyFill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0" fontId="1" fillId="0" borderId="23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/>
    </xf>
    <xf numFmtId="49" fontId="9" fillId="2" borderId="2" xfId="2" applyNumberFormat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center" vertical="center" wrapText="1"/>
    </xf>
    <xf numFmtId="49" fontId="9" fillId="2" borderId="22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 wrapText="1" indent="1"/>
    </xf>
    <xf numFmtId="0" fontId="9" fillId="2" borderId="7" xfId="2" applyFont="1" applyFill="1" applyBorder="1" applyAlignment="1">
      <alignment horizontal="center" vertical="center"/>
    </xf>
    <xf numFmtId="49" fontId="1" fillId="2" borderId="22" xfId="2" applyNumberFormat="1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left" vertical="center" wrapText="1" indent="3"/>
    </xf>
    <xf numFmtId="0" fontId="1" fillId="2" borderId="7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/>
    </xf>
    <xf numFmtId="4" fontId="9" fillId="2" borderId="22" xfId="2" applyNumberFormat="1" applyFont="1" applyFill="1" applyBorder="1" applyAlignment="1">
      <alignment horizontal="center" vertical="center"/>
    </xf>
    <xf numFmtId="4" fontId="9" fillId="2" borderId="23" xfId="2" applyNumberFormat="1" applyFont="1" applyFill="1" applyBorder="1" applyAlignment="1">
      <alignment horizontal="center" vertical="center"/>
    </xf>
    <xf numFmtId="4" fontId="1" fillId="2" borderId="11" xfId="2" applyNumberFormat="1" applyFont="1" applyFill="1" applyBorder="1" applyAlignment="1">
      <alignment horizontal="center" vertical="center"/>
    </xf>
    <xf numFmtId="4" fontId="1" fillId="2" borderId="22" xfId="2" applyNumberFormat="1" applyFont="1" applyFill="1" applyBorder="1" applyAlignment="1">
      <alignment horizontal="center" vertical="center"/>
    </xf>
    <xf numFmtId="4" fontId="1" fillId="2" borderId="23" xfId="2" applyNumberFormat="1" applyFont="1" applyFill="1" applyBorder="1" applyAlignment="1">
      <alignment horizontal="center" vertical="center"/>
    </xf>
    <xf numFmtId="49" fontId="1" fillId="2" borderId="8" xfId="2" applyNumberFormat="1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left" vertical="center" wrapText="1" indent="3"/>
    </xf>
    <xf numFmtId="0" fontId="1" fillId="2" borderId="10" xfId="2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4" fontId="1" fillId="2" borderId="8" xfId="2" applyNumberFormat="1" applyFont="1" applyFill="1" applyBorder="1" applyAlignment="1">
      <alignment horizontal="center" vertical="center"/>
    </xf>
    <xf numFmtId="4" fontId="1" fillId="2" borderId="10" xfId="2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1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horizontal="left"/>
    </xf>
    <xf numFmtId="165" fontId="1" fillId="0" borderId="0" xfId="2" applyNumberFormat="1" applyFont="1" applyFill="1"/>
    <xf numFmtId="4" fontId="9" fillId="0" borderId="11" xfId="2" applyNumberFormat="1" applyFont="1" applyFill="1" applyBorder="1" applyAlignment="1">
      <alignment horizontal="center" vertical="center" wrapText="1"/>
    </xf>
    <xf numFmtId="4" fontId="1" fillId="0" borderId="30" xfId="2" applyNumberFormat="1" applyFont="1" applyFill="1" applyBorder="1" applyAlignment="1">
      <alignment horizontal="center" vertical="center" wrapText="1"/>
    </xf>
    <xf numFmtId="4" fontId="1" fillId="0" borderId="11" xfId="2" applyNumberFormat="1" applyFont="1" applyFill="1" applyBorder="1" applyAlignment="1">
      <alignment horizontal="center" vertical="center" wrapText="1"/>
    </xf>
    <xf numFmtId="4" fontId="1" fillId="0" borderId="9" xfId="2" applyNumberFormat="1" applyFont="1" applyFill="1" applyBorder="1" applyAlignment="1">
      <alignment horizontal="center" vertical="center" wrapText="1"/>
    </xf>
    <xf numFmtId="167" fontId="5" fillId="0" borderId="0" xfId="3" applyNumberFormat="1" applyFont="1" applyFill="1" applyAlignment="1">
      <alignment horizontal="center" vertical="top"/>
    </xf>
    <xf numFmtId="4" fontId="1" fillId="0" borderId="11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" fontId="1" fillId="0" borderId="23" xfId="2" applyNumberFormat="1" applyFont="1" applyFill="1" applyBorder="1" applyAlignment="1">
      <alignment horizontal="center" vertical="center" wrapText="1"/>
    </xf>
    <xf numFmtId="4" fontId="1" fillId="0" borderId="25" xfId="1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" fontId="9" fillId="0" borderId="19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/>
    <xf numFmtId="4" fontId="1" fillId="0" borderId="35" xfId="0" applyNumberFormat="1" applyFont="1" applyFill="1" applyBorder="1" applyAlignment="1">
      <alignment horizontal="center" vertical="center"/>
    </xf>
    <xf numFmtId="10" fontId="1" fillId="0" borderId="35" xfId="4" applyNumberFormat="1" applyFont="1" applyFill="1" applyBorder="1" applyAlignment="1">
      <alignment horizontal="center" vertical="center"/>
    </xf>
    <xf numFmtId="4" fontId="1" fillId="0" borderId="35" xfId="1" applyNumberFormat="1" applyFont="1" applyFill="1" applyBorder="1" applyAlignment="1">
      <alignment horizontal="center" vertical="center"/>
    </xf>
    <xf numFmtId="4" fontId="1" fillId="0" borderId="35" xfId="2" applyNumberFormat="1" applyFont="1" applyFill="1" applyBorder="1" applyAlignment="1">
      <alignment horizontal="center" vertical="center" wrapText="1"/>
    </xf>
    <xf numFmtId="10" fontId="1" fillId="0" borderId="35" xfId="0" applyNumberFormat="1" applyFont="1" applyFill="1" applyBorder="1" applyAlignment="1">
      <alignment horizontal="center" vertical="center"/>
    </xf>
    <xf numFmtId="4" fontId="9" fillId="2" borderId="11" xfId="1" applyNumberFormat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/>
    </xf>
    <xf numFmtId="4" fontId="9" fillId="2" borderId="19" xfId="2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/>
    </xf>
    <xf numFmtId="4" fontId="1" fillId="0" borderId="9" xfId="1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1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10" fontId="1" fillId="0" borderId="30" xfId="4" applyNumberFormat="1" applyFont="1" applyFill="1" applyBorder="1" applyAlignment="1">
      <alignment horizontal="center" vertical="center"/>
    </xf>
    <xf numFmtId="10" fontId="1" fillId="0" borderId="30" xfId="0" applyNumberFormat="1" applyFont="1" applyFill="1" applyBorder="1" applyAlignment="1">
      <alignment horizontal="center" vertical="center"/>
    </xf>
    <xf numFmtId="10" fontId="1" fillId="0" borderId="31" xfId="0" applyNumberFormat="1" applyFont="1" applyFill="1" applyBorder="1" applyAlignment="1">
      <alignment horizontal="center" vertical="center"/>
    </xf>
    <xf numFmtId="4" fontId="1" fillId="0" borderId="23" xfId="1" applyNumberFormat="1" applyFont="1" applyFill="1" applyBorder="1" applyAlignment="1">
      <alignment horizontal="center" vertical="center"/>
    </xf>
    <xf numFmtId="4" fontId="1" fillId="0" borderId="3" xfId="1" applyNumberFormat="1" applyFont="1" applyFill="1" applyBorder="1" applyAlignment="1">
      <alignment horizontal="center" vertical="center"/>
    </xf>
    <xf numFmtId="4" fontId="1" fillId="0" borderId="7" xfId="1" applyNumberFormat="1" applyFont="1" applyFill="1" applyBorder="1" applyAlignment="1">
      <alignment horizontal="center" vertical="center"/>
    </xf>
    <xf numFmtId="3" fontId="1" fillId="0" borderId="31" xfId="1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49" fontId="9" fillId="0" borderId="4" xfId="2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top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3" fontId="1" fillId="0" borderId="0" xfId="2" applyNumberFormat="1" applyFill="1"/>
    <xf numFmtId="4" fontId="1" fillId="3" borderId="11" xfId="0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Alignment="1">
      <alignment horizontal="center" wrapText="1"/>
    </xf>
    <xf numFmtId="0" fontId="4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top"/>
    </xf>
    <xf numFmtId="49" fontId="9" fillId="0" borderId="4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2" fillId="0" borderId="33" xfId="2" applyFont="1" applyFill="1" applyBorder="1" applyAlignment="1">
      <alignment horizontal="center"/>
    </xf>
    <xf numFmtId="0" fontId="9" fillId="0" borderId="4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29" xfId="2" applyFont="1" applyFill="1" applyBorder="1" applyAlignment="1">
      <alignment horizontal="left" vertical="center" wrapText="1"/>
    </xf>
    <xf numFmtId="49" fontId="10" fillId="0" borderId="12" xfId="2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0" borderId="17" xfId="2" applyNumberFormat="1" applyFont="1" applyFill="1" applyBorder="1" applyAlignment="1">
      <alignment horizontal="center" vertical="center"/>
    </xf>
    <xf numFmtId="166" fontId="12" fillId="0" borderId="12" xfId="2" applyNumberFormat="1" applyFont="1" applyFill="1" applyBorder="1" applyAlignment="1">
      <alignment horizontal="center" vertical="center"/>
    </xf>
    <xf numFmtId="166" fontId="12" fillId="0" borderId="16" xfId="2" applyNumberFormat="1" applyFont="1" applyFill="1" applyBorder="1" applyAlignment="1">
      <alignment horizontal="center" vertical="center"/>
    </xf>
    <xf numFmtId="166" fontId="12" fillId="0" borderId="17" xfId="2" applyNumberFormat="1" applyFont="1" applyFill="1" applyBorder="1" applyAlignment="1">
      <alignment horizontal="center" vertical="center"/>
    </xf>
    <xf numFmtId="166" fontId="12" fillId="0" borderId="32" xfId="2" applyNumberFormat="1" applyFont="1" applyFill="1" applyBorder="1" applyAlignment="1">
      <alignment horizontal="center" vertical="center"/>
    </xf>
    <xf numFmtId="166" fontId="12" fillId="0" borderId="33" xfId="2" applyNumberFormat="1" applyFont="1" applyFill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166" fontId="12" fillId="0" borderId="3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</cellXfs>
  <cellStyles count="6">
    <cellStyle name="Обычный" xfId="0" builtinId="0"/>
    <cellStyle name="Обычный 29" xfId="5"/>
    <cellStyle name="Обычный 3 2" xfId="2"/>
    <cellStyle name="Обычный 7" xfId="3"/>
    <cellStyle name="Процентный" xfId="4" builtinId="5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002060"/>
  </sheetPr>
  <dimension ref="A1:R502"/>
  <sheetViews>
    <sheetView showGridLines="0" tabSelected="1" view="pageBreakPreview" zoomScale="60" zoomScaleNormal="55" workbookViewId="0">
      <selection activeCell="E32" sqref="E32"/>
    </sheetView>
  </sheetViews>
  <sheetFormatPr defaultColWidth="9.140625" defaultRowHeight="15.75" x14ac:dyDescent="0.25"/>
  <cols>
    <col min="1" max="1" width="9.140625" style="2"/>
    <col min="2" max="2" width="62.85546875" style="2" customWidth="1"/>
    <col min="3" max="3" width="22.42578125" style="2" customWidth="1"/>
    <col min="4" max="18" width="24.7109375" style="21" customWidth="1"/>
    <col min="19" max="21" width="9.140625" style="2" customWidth="1"/>
    <col min="22" max="16384" width="9.140625" style="2"/>
  </cols>
  <sheetData>
    <row r="1" spans="1:18" ht="18.75" x14ac:dyDescent="0.25">
      <c r="A1" s="1"/>
      <c r="B1" s="1"/>
      <c r="C1" s="1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24" t="s">
        <v>0</v>
      </c>
      <c r="R1" s="124"/>
    </row>
    <row r="2" spans="1:18" ht="18.75" x14ac:dyDescent="0.25">
      <c r="A2" s="1"/>
      <c r="B2" s="1"/>
      <c r="C2" s="1"/>
      <c r="D2" s="126"/>
      <c r="E2" s="126"/>
      <c r="F2" s="126"/>
      <c r="G2" s="126"/>
      <c r="H2" s="126"/>
      <c r="I2" s="126"/>
      <c r="J2" s="161" t="s">
        <v>1</v>
      </c>
      <c r="K2" s="161"/>
      <c r="L2" s="161"/>
      <c r="M2" s="161"/>
      <c r="N2" s="161"/>
      <c r="O2" s="161"/>
      <c r="P2" s="161"/>
      <c r="Q2" s="161"/>
      <c r="R2" s="161"/>
    </row>
    <row r="3" spans="1:18" ht="18.75" x14ac:dyDescent="0.25">
      <c r="A3" s="1"/>
      <c r="B3" s="1"/>
      <c r="C3" s="1"/>
      <c r="D3" s="126"/>
      <c r="E3" s="126"/>
      <c r="F3" s="126"/>
      <c r="G3" s="126"/>
      <c r="H3" s="126"/>
      <c r="I3" s="126"/>
      <c r="J3" s="161" t="s">
        <v>2</v>
      </c>
      <c r="K3" s="161"/>
      <c r="L3" s="161"/>
      <c r="M3" s="161"/>
      <c r="N3" s="161"/>
      <c r="O3" s="161"/>
      <c r="P3" s="161"/>
      <c r="Q3" s="161"/>
      <c r="R3" s="161"/>
    </row>
    <row r="4" spans="1:18" ht="17.45" customHeight="1" x14ac:dyDescent="0.3">
      <c r="A4" s="162" t="s">
        <v>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</row>
    <row r="5" spans="1:18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8" ht="18.75" x14ac:dyDescent="0.25">
      <c r="A6" s="163" t="s">
        <v>694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x14ac:dyDescent="0.25">
      <c r="A7" s="164" t="s">
        <v>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18"/>
      <c r="P8" s="118"/>
      <c r="Q8" s="156"/>
    </row>
    <row r="9" spans="1:18" ht="18.75" x14ac:dyDescent="0.25">
      <c r="A9" s="173" t="s">
        <v>664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</row>
    <row r="10" spans="1:18" s="1" customFormat="1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11"/>
    </row>
    <row r="11" spans="1:18" ht="18.75" x14ac:dyDescent="0.3">
      <c r="A11" s="174" t="s">
        <v>695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18" s="1" customFormat="1" ht="18.7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11"/>
    </row>
    <row r="13" spans="1:18" ht="18.75" x14ac:dyDescent="0.3">
      <c r="A13" s="175" t="s">
        <v>696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</row>
    <row r="14" spans="1:18" x14ac:dyDescent="0.25">
      <c r="A14" s="172" t="s">
        <v>5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</row>
    <row r="15" spans="1:18" x14ac:dyDescent="0.25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</row>
    <row r="16" spans="1:18" ht="19.5" thickBot="1" x14ac:dyDescent="0.35">
      <c r="A16" s="176" t="s">
        <v>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 ht="31.5" customHeight="1" x14ac:dyDescent="0.25">
      <c r="A17" s="166" t="s">
        <v>7</v>
      </c>
      <c r="B17" s="168" t="s">
        <v>8</v>
      </c>
      <c r="C17" s="170" t="s">
        <v>9</v>
      </c>
      <c r="D17" s="155" t="s">
        <v>10</v>
      </c>
      <c r="E17" s="155" t="s">
        <v>11</v>
      </c>
      <c r="F17" s="155" t="s">
        <v>12</v>
      </c>
      <c r="G17" s="165" t="s">
        <v>688</v>
      </c>
      <c r="H17" s="165"/>
      <c r="I17" s="165" t="s">
        <v>689</v>
      </c>
      <c r="J17" s="165"/>
      <c r="K17" s="165" t="s">
        <v>692</v>
      </c>
      <c r="L17" s="165"/>
      <c r="M17" s="165" t="s">
        <v>691</v>
      </c>
      <c r="N17" s="165"/>
      <c r="O17" s="165" t="s">
        <v>697</v>
      </c>
      <c r="P17" s="165"/>
      <c r="Q17" s="168" t="s">
        <v>13</v>
      </c>
      <c r="R17" s="170"/>
    </row>
    <row r="18" spans="1:18" ht="47.25" customHeight="1" thickBot="1" x14ac:dyDescent="0.3">
      <c r="A18" s="167"/>
      <c r="B18" s="169"/>
      <c r="C18" s="171"/>
      <c r="D18" s="4" t="s">
        <v>14</v>
      </c>
      <c r="E18" s="4" t="s">
        <v>14</v>
      </c>
      <c r="F18" s="4" t="s">
        <v>693</v>
      </c>
      <c r="G18" s="4" t="s">
        <v>15</v>
      </c>
      <c r="H18" s="4" t="s">
        <v>16</v>
      </c>
      <c r="I18" s="4" t="s">
        <v>15</v>
      </c>
      <c r="J18" s="4" t="s">
        <v>16</v>
      </c>
      <c r="K18" s="4" t="s">
        <v>15</v>
      </c>
      <c r="L18" s="4" t="s">
        <v>16</v>
      </c>
      <c r="M18" s="4" t="s">
        <v>15</v>
      </c>
      <c r="N18" s="4" t="s">
        <v>16</v>
      </c>
      <c r="O18" s="4" t="s">
        <v>690</v>
      </c>
      <c r="P18" s="4" t="s">
        <v>16</v>
      </c>
      <c r="Q18" s="5" t="s">
        <v>15</v>
      </c>
      <c r="R18" s="6" t="s">
        <v>16</v>
      </c>
    </row>
    <row r="19" spans="1:18" ht="16.5" thickBot="1" x14ac:dyDescent="0.3">
      <c r="A19" s="7">
        <v>1</v>
      </c>
      <c r="B19" s="8">
        <v>2</v>
      </c>
      <c r="C19" s="9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10">
        <v>15</v>
      </c>
      <c r="P19" s="10">
        <v>16</v>
      </c>
      <c r="Q19" s="8">
        <v>17</v>
      </c>
      <c r="R19" s="9">
        <v>18</v>
      </c>
    </row>
    <row r="20" spans="1:18" ht="16.5" thickBot="1" x14ac:dyDescent="0.3">
      <c r="A20" s="180" t="s">
        <v>17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</row>
    <row r="21" spans="1:18" ht="31.5" x14ac:dyDescent="0.25">
      <c r="A21" s="38" t="s">
        <v>18</v>
      </c>
      <c r="B21" s="39" t="s">
        <v>665</v>
      </c>
      <c r="C21" s="40" t="s">
        <v>666</v>
      </c>
      <c r="D21" s="69">
        <v>12037.447108728462</v>
      </c>
      <c r="E21" s="69">
        <f>E27+E29+E30+E35</f>
        <v>12457.223570428199</v>
      </c>
      <c r="F21" s="69">
        <f>F27+F29+F30+F35</f>
        <v>12415.748581812362</v>
      </c>
      <c r="G21" s="69">
        <v>12594.859650234008</v>
      </c>
      <c r="H21" s="69">
        <f>H27+H29+H30+H35</f>
        <v>12961.75238288503</v>
      </c>
      <c r="I21" s="69">
        <v>13313.624617758051</v>
      </c>
      <c r="J21" s="69">
        <f>J27+J29+J30+J35</f>
        <v>13536.585448035408</v>
      </c>
      <c r="K21" s="69">
        <v>13735.676661308515</v>
      </c>
      <c r="L21" s="69">
        <f>L27+L29+L30+L35</f>
        <v>13892.447506783119</v>
      </c>
      <c r="M21" s="69">
        <v>14083.30877135033</v>
      </c>
      <c r="N21" s="69">
        <f>N27+N29+N30+N35</f>
        <v>14396.375966190211</v>
      </c>
      <c r="O21" s="69">
        <f>O27+O29+O30+O35</f>
        <v>14919.053922571675</v>
      </c>
      <c r="P21" s="70" t="s">
        <v>221</v>
      </c>
      <c r="Q21" s="142">
        <f>IFERROR(G21+I21+K21+M21,"-")</f>
        <v>53727.469700650909</v>
      </c>
      <c r="R21" s="70">
        <f>IFERROR(H21+J21+L21+N21+O21,"-")</f>
        <v>69706.215226465443</v>
      </c>
    </row>
    <row r="22" spans="1:18" x14ac:dyDescent="0.25">
      <c r="A22" s="41" t="s">
        <v>20</v>
      </c>
      <c r="B22" s="42" t="s">
        <v>667</v>
      </c>
      <c r="C22" s="43" t="s">
        <v>666</v>
      </c>
      <c r="D22" s="71" t="s">
        <v>221</v>
      </c>
      <c r="E22" s="71" t="s">
        <v>221</v>
      </c>
      <c r="F22" s="71" t="s">
        <v>221</v>
      </c>
      <c r="G22" s="127" t="s">
        <v>221</v>
      </c>
      <c r="H22" s="71" t="s">
        <v>221</v>
      </c>
      <c r="I22" s="127" t="s">
        <v>221</v>
      </c>
      <c r="J22" s="71" t="s">
        <v>221</v>
      </c>
      <c r="K22" s="127" t="s">
        <v>221</v>
      </c>
      <c r="L22" s="71" t="s">
        <v>221</v>
      </c>
      <c r="M22" s="127" t="s">
        <v>221</v>
      </c>
      <c r="N22" s="71" t="s">
        <v>221</v>
      </c>
      <c r="O22" s="71" t="s">
        <v>221</v>
      </c>
      <c r="P22" s="73" t="s">
        <v>221</v>
      </c>
      <c r="Q22" s="143" t="str">
        <f t="shared" ref="Q22:Q85" si="0">IFERROR(G22+I22+K22+M22,"-")</f>
        <v>-</v>
      </c>
      <c r="R22" s="73" t="str">
        <f t="shared" ref="R22:R85" si="1">IFERROR(H22+J22+L22+N22+O22,"-")</f>
        <v>-</v>
      </c>
    </row>
    <row r="23" spans="1:18" ht="31.5" x14ac:dyDescent="0.25">
      <c r="A23" s="41" t="s">
        <v>21</v>
      </c>
      <c r="B23" s="44" t="s">
        <v>22</v>
      </c>
      <c r="C23" s="43" t="s">
        <v>666</v>
      </c>
      <c r="D23" s="71" t="s">
        <v>221</v>
      </c>
      <c r="E23" s="71" t="s">
        <v>221</v>
      </c>
      <c r="F23" s="71" t="s">
        <v>221</v>
      </c>
      <c r="G23" s="127" t="s">
        <v>221</v>
      </c>
      <c r="H23" s="71" t="s">
        <v>221</v>
      </c>
      <c r="I23" s="127" t="s">
        <v>221</v>
      </c>
      <c r="J23" s="71" t="s">
        <v>221</v>
      </c>
      <c r="K23" s="127" t="s">
        <v>221</v>
      </c>
      <c r="L23" s="71" t="s">
        <v>221</v>
      </c>
      <c r="M23" s="127" t="s">
        <v>221</v>
      </c>
      <c r="N23" s="71" t="s">
        <v>221</v>
      </c>
      <c r="O23" s="71" t="s">
        <v>221</v>
      </c>
      <c r="P23" s="73" t="s">
        <v>221</v>
      </c>
      <c r="Q23" s="143" t="str">
        <f t="shared" si="0"/>
        <v>-</v>
      </c>
      <c r="R23" s="73" t="str">
        <f t="shared" si="1"/>
        <v>-</v>
      </c>
    </row>
    <row r="24" spans="1:18" ht="31.5" x14ac:dyDescent="0.25">
      <c r="A24" s="41" t="s">
        <v>23</v>
      </c>
      <c r="B24" s="44" t="s">
        <v>24</v>
      </c>
      <c r="C24" s="43" t="s">
        <v>666</v>
      </c>
      <c r="D24" s="71" t="s">
        <v>221</v>
      </c>
      <c r="E24" s="71" t="s">
        <v>221</v>
      </c>
      <c r="F24" s="71" t="s">
        <v>221</v>
      </c>
      <c r="G24" s="127" t="s">
        <v>221</v>
      </c>
      <c r="H24" s="71" t="s">
        <v>221</v>
      </c>
      <c r="I24" s="127" t="s">
        <v>221</v>
      </c>
      <c r="J24" s="71" t="s">
        <v>221</v>
      </c>
      <c r="K24" s="127" t="s">
        <v>221</v>
      </c>
      <c r="L24" s="71" t="s">
        <v>221</v>
      </c>
      <c r="M24" s="127" t="s">
        <v>221</v>
      </c>
      <c r="N24" s="71" t="s">
        <v>221</v>
      </c>
      <c r="O24" s="71" t="s">
        <v>221</v>
      </c>
      <c r="P24" s="73" t="s">
        <v>221</v>
      </c>
      <c r="Q24" s="143" t="str">
        <f t="shared" si="0"/>
        <v>-</v>
      </c>
      <c r="R24" s="73" t="str">
        <f t="shared" si="1"/>
        <v>-</v>
      </c>
    </row>
    <row r="25" spans="1:18" ht="31.5" x14ac:dyDescent="0.25">
      <c r="A25" s="41" t="s">
        <v>25</v>
      </c>
      <c r="B25" s="44" t="s">
        <v>26</v>
      </c>
      <c r="C25" s="43" t="s">
        <v>666</v>
      </c>
      <c r="D25" s="71" t="s">
        <v>221</v>
      </c>
      <c r="E25" s="71" t="s">
        <v>221</v>
      </c>
      <c r="F25" s="71" t="s">
        <v>221</v>
      </c>
      <c r="G25" s="127" t="s">
        <v>221</v>
      </c>
      <c r="H25" s="71" t="s">
        <v>221</v>
      </c>
      <c r="I25" s="127" t="s">
        <v>221</v>
      </c>
      <c r="J25" s="71" t="s">
        <v>221</v>
      </c>
      <c r="K25" s="127" t="s">
        <v>221</v>
      </c>
      <c r="L25" s="71" t="s">
        <v>221</v>
      </c>
      <c r="M25" s="127" t="s">
        <v>221</v>
      </c>
      <c r="N25" s="71" t="s">
        <v>221</v>
      </c>
      <c r="O25" s="71" t="s">
        <v>221</v>
      </c>
      <c r="P25" s="73" t="s">
        <v>221</v>
      </c>
      <c r="Q25" s="143" t="str">
        <f t="shared" si="0"/>
        <v>-</v>
      </c>
      <c r="R25" s="73" t="str">
        <f t="shared" si="1"/>
        <v>-</v>
      </c>
    </row>
    <row r="26" spans="1:18" x14ac:dyDescent="0.25">
      <c r="A26" s="41" t="s">
        <v>27</v>
      </c>
      <c r="B26" s="42" t="s">
        <v>28</v>
      </c>
      <c r="C26" s="43" t="s">
        <v>666</v>
      </c>
      <c r="D26" s="71" t="s">
        <v>221</v>
      </c>
      <c r="E26" s="71" t="s">
        <v>221</v>
      </c>
      <c r="F26" s="71" t="s">
        <v>221</v>
      </c>
      <c r="G26" s="127" t="s">
        <v>221</v>
      </c>
      <c r="H26" s="71" t="s">
        <v>221</v>
      </c>
      <c r="I26" s="127" t="s">
        <v>221</v>
      </c>
      <c r="J26" s="71" t="s">
        <v>221</v>
      </c>
      <c r="K26" s="127" t="s">
        <v>221</v>
      </c>
      <c r="L26" s="71" t="s">
        <v>221</v>
      </c>
      <c r="M26" s="127" t="s">
        <v>221</v>
      </c>
      <c r="N26" s="71" t="s">
        <v>221</v>
      </c>
      <c r="O26" s="71" t="s">
        <v>221</v>
      </c>
      <c r="P26" s="73" t="s">
        <v>221</v>
      </c>
      <c r="Q26" s="143" t="str">
        <f t="shared" si="0"/>
        <v>-</v>
      </c>
      <c r="R26" s="73" t="str">
        <f t="shared" si="1"/>
        <v>-</v>
      </c>
    </row>
    <row r="27" spans="1:18" x14ac:dyDescent="0.25">
      <c r="A27" s="41" t="s">
        <v>29</v>
      </c>
      <c r="B27" s="42" t="s">
        <v>30</v>
      </c>
      <c r="C27" s="43" t="s">
        <v>666</v>
      </c>
      <c r="D27" s="71">
        <v>10610.651710043159</v>
      </c>
      <c r="E27" s="71">
        <v>11934.964141162172</v>
      </c>
      <c r="F27" s="71">
        <v>11825.061019032362</v>
      </c>
      <c r="G27" s="127">
        <v>11891.025697914009</v>
      </c>
      <c r="H27" s="71">
        <v>12332.910855731698</v>
      </c>
      <c r="I27" s="127">
        <v>12370.478905899718</v>
      </c>
      <c r="J27" s="71">
        <v>12769.051663143709</v>
      </c>
      <c r="K27" s="127">
        <v>12890.796223058514</v>
      </c>
      <c r="L27" s="71">
        <v>13205.546845499784</v>
      </c>
      <c r="M27" s="127">
        <v>13305.670178875618</v>
      </c>
      <c r="N27" s="71">
        <v>13642.958300408474</v>
      </c>
      <c r="O27" s="71">
        <v>14092.209593533684</v>
      </c>
      <c r="P27" s="73" t="s">
        <v>221</v>
      </c>
      <c r="Q27" s="143">
        <f t="shared" si="0"/>
        <v>50457.971005747859</v>
      </c>
      <c r="R27" s="73">
        <f t="shared" si="1"/>
        <v>66042.677258317344</v>
      </c>
    </row>
    <row r="28" spans="1:18" x14ac:dyDescent="0.25">
      <c r="A28" s="41" t="s">
        <v>31</v>
      </c>
      <c r="B28" s="42" t="s">
        <v>32</v>
      </c>
      <c r="C28" s="43" t="s">
        <v>666</v>
      </c>
      <c r="D28" s="71" t="s">
        <v>221</v>
      </c>
      <c r="E28" s="71" t="s">
        <v>221</v>
      </c>
      <c r="F28" s="71" t="s">
        <v>221</v>
      </c>
      <c r="G28" s="127" t="s">
        <v>221</v>
      </c>
      <c r="H28" s="71" t="s">
        <v>221</v>
      </c>
      <c r="I28" s="127" t="s">
        <v>221</v>
      </c>
      <c r="J28" s="71" t="s">
        <v>221</v>
      </c>
      <c r="K28" s="127" t="s">
        <v>221</v>
      </c>
      <c r="L28" s="71" t="s">
        <v>221</v>
      </c>
      <c r="M28" s="127" t="s">
        <v>221</v>
      </c>
      <c r="N28" s="71" t="s">
        <v>221</v>
      </c>
      <c r="O28" s="71" t="s">
        <v>221</v>
      </c>
      <c r="P28" s="73" t="s">
        <v>221</v>
      </c>
      <c r="Q28" s="143" t="str">
        <f t="shared" si="0"/>
        <v>-</v>
      </c>
      <c r="R28" s="73" t="str">
        <f t="shared" si="1"/>
        <v>-</v>
      </c>
    </row>
    <row r="29" spans="1:18" x14ac:dyDescent="0.25">
      <c r="A29" s="41" t="s">
        <v>33</v>
      </c>
      <c r="B29" s="42" t="s">
        <v>34</v>
      </c>
      <c r="C29" s="43" t="s">
        <v>666</v>
      </c>
      <c r="D29" s="71">
        <v>1222.825</v>
      </c>
      <c r="E29" s="71">
        <v>165.79900000000001</v>
      </c>
      <c r="F29" s="71">
        <v>310.82507334000002</v>
      </c>
      <c r="G29" s="127">
        <v>213.03895232000002</v>
      </c>
      <c r="H29" s="71">
        <v>146.87881715333302</v>
      </c>
      <c r="I29" s="127">
        <v>311.25071185833298</v>
      </c>
      <c r="J29" s="71">
        <v>157.68878489169998</v>
      </c>
      <c r="K29" s="127">
        <v>212.98543825000002</v>
      </c>
      <c r="L29" s="71">
        <v>46.563411283333288</v>
      </c>
      <c r="M29" s="127">
        <v>145.74359247471097</v>
      </c>
      <c r="N29" s="71">
        <v>46.563411283333288</v>
      </c>
      <c r="O29" s="71">
        <v>46.563411283333288</v>
      </c>
      <c r="P29" s="73" t="s">
        <v>221</v>
      </c>
      <c r="Q29" s="143">
        <f t="shared" si="0"/>
        <v>883.01869490304398</v>
      </c>
      <c r="R29" s="73">
        <f t="shared" si="1"/>
        <v>444.25783589503283</v>
      </c>
    </row>
    <row r="30" spans="1:18" x14ac:dyDescent="0.25">
      <c r="A30" s="41" t="s">
        <v>35</v>
      </c>
      <c r="B30" s="42" t="s">
        <v>36</v>
      </c>
      <c r="C30" s="43" t="s">
        <v>666</v>
      </c>
      <c r="D30" s="71">
        <v>0</v>
      </c>
      <c r="E30" s="71">
        <v>0</v>
      </c>
      <c r="F30" s="71">
        <v>0</v>
      </c>
      <c r="G30" s="127">
        <v>0</v>
      </c>
      <c r="H30" s="71">
        <v>0</v>
      </c>
      <c r="I30" s="127">
        <v>0</v>
      </c>
      <c r="J30" s="71">
        <v>0</v>
      </c>
      <c r="K30" s="127">
        <v>0</v>
      </c>
      <c r="L30" s="71">
        <v>0</v>
      </c>
      <c r="M30" s="127">
        <v>0</v>
      </c>
      <c r="N30" s="71">
        <v>0</v>
      </c>
      <c r="O30" s="71">
        <v>0</v>
      </c>
      <c r="P30" s="73" t="s">
        <v>221</v>
      </c>
      <c r="Q30" s="143">
        <f t="shared" si="0"/>
        <v>0</v>
      </c>
      <c r="R30" s="73">
        <f t="shared" si="1"/>
        <v>0</v>
      </c>
    </row>
    <row r="31" spans="1:18" x14ac:dyDescent="0.25">
      <c r="A31" s="41" t="s">
        <v>37</v>
      </c>
      <c r="B31" s="42" t="s">
        <v>38</v>
      </c>
      <c r="C31" s="43" t="s">
        <v>666</v>
      </c>
      <c r="D31" s="71" t="s">
        <v>221</v>
      </c>
      <c r="E31" s="71" t="s">
        <v>221</v>
      </c>
      <c r="F31" s="71" t="s">
        <v>221</v>
      </c>
      <c r="G31" s="127" t="s">
        <v>221</v>
      </c>
      <c r="H31" s="71" t="s">
        <v>221</v>
      </c>
      <c r="I31" s="127" t="s">
        <v>221</v>
      </c>
      <c r="J31" s="71" t="s">
        <v>221</v>
      </c>
      <c r="K31" s="127" t="s">
        <v>221</v>
      </c>
      <c r="L31" s="71" t="s">
        <v>221</v>
      </c>
      <c r="M31" s="127" t="s">
        <v>221</v>
      </c>
      <c r="N31" s="71" t="s">
        <v>221</v>
      </c>
      <c r="O31" s="71" t="s">
        <v>221</v>
      </c>
      <c r="P31" s="73" t="s">
        <v>221</v>
      </c>
      <c r="Q31" s="143" t="str">
        <f t="shared" si="0"/>
        <v>-</v>
      </c>
      <c r="R31" s="73" t="str">
        <f t="shared" si="1"/>
        <v>-</v>
      </c>
    </row>
    <row r="32" spans="1:18" ht="31.5" x14ac:dyDescent="0.25">
      <c r="A32" s="41" t="s">
        <v>39</v>
      </c>
      <c r="B32" s="44" t="s">
        <v>40</v>
      </c>
      <c r="C32" s="43" t="s">
        <v>666</v>
      </c>
      <c r="D32" s="71" t="s">
        <v>221</v>
      </c>
      <c r="E32" s="71" t="s">
        <v>221</v>
      </c>
      <c r="F32" s="71" t="s">
        <v>221</v>
      </c>
      <c r="G32" s="127" t="s">
        <v>221</v>
      </c>
      <c r="H32" s="71" t="s">
        <v>221</v>
      </c>
      <c r="I32" s="127" t="s">
        <v>221</v>
      </c>
      <c r="J32" s="71" t="s">
        <v>221</v>
      </c>
      <c r="K32" s="127" t="s">
        <v>221</v>
      </c>
      <c r="L32" s="71" t="s">
        <v>221</v>
      </c>
      <c r="M32" s="127" t="s">
        <v>221</v>
      </c>
      <c r="N32" s="71" t="s">
        <v>221</v>
      </c>
      <c r="O32" s="71" t="s">
        <v>221</v>
      </c>
      <c r="P32" s="73" t="s">
        <v>221</v>
      </c>
      <c r="Q32" s="143" t="str">
        <f t="shared" si="0"/>
        <v>-</v>
      </c>
      <c r="R32" s="73" t="str">
        <f t="shared" si="1"/>
        <v>-</v>
      </c>
    </row>
    <row r="33" spans="1:18" x14ac:dyDescent="0.25">
      <c r="A33" s="41" t="s">
        <v>41</v>
      </c>
      <c r="B33" s="45" t="s">
        <v>595</v>
      </c>
      <c r="C33" s="43" t="s">
        <v>666</v>
      </c>
      <c r="D33" s="71" t="s">
        <v>221</v>
      </c>
      <c r="E33" s="71" t="s">
        <v>221</v>
      </c>
      <c r="F33" s="71" t="s">
        <v>221</v>
      </c>
      <c r="G33" s="127" t="s">
        <v>221</v>
      </c>
      <c r="H33" s="71" t="s">
        <v>221</v>
      </c>
      <c r="I33" s="127" t="s">
        <v>221</v>
      </c>
      <c r="J33" s="71" t="s">
        <v>221</v>
      </c>
      <c r="K33" s="127" t="s">
        <v>221</v>
      </c>
      <c r="L33" s="71" t="s">
        <v>221</v>
      </c>
      <c r="M33" s="127" t="s">
        <v>221</v>
      </c>
      <c r="N33" s="71" t="s">
        <v>221</v>
      </c>
      <c r="O33" s="71" t="s">
        <v>221</v>
      </c>
      <c r="P33" s="73" t="s">
        <v>221</v>
      </c>
      <c r="Q33" s="143" t="str">
        <f t="shared" si="0"/>
        <v>-</v>
      </c>
      <c r="R33" s="73" t="str">
        <f t="shared" si="1"/>
        <v>-</v>
      </c>
    </row>
    <row r="34" spans="1:18" x14ac:dyDescent="0.25">
      <c r="A34" s="41" t="s">
        <v>43</v>
      </c>
      <c r="B34" s="45" t="s">
        <v>44</v>
      </c>
      <c r="C34" s="43" t="s">
        <v>666</v>
      </c>
      <c r="D34" s="71" t="s">
        <v>221</v>
      </c>
      <c r="E34" s="71" t="s">
        <v>221</v>
      </c>
      <c r="F34" s="71" t="s">
        <v>221</v>
      </c>
      <c r="G34" s="127" t="s">
        <v>221</v>
      </c>
      <c r="H34" s="71" t="s">
        <v>221</v>
      </c>
      <c r="I34" s="127" t="s">
        <v>221</v>
      </c>
      <c r="J34" s="71" t="s">
        <v>221</v>
      </c>
      <c r="K34" s="127" t="s">
        <v>221</v>
      </c>
      <c r="L34" s="71" t="s">
        <v>221</v>
      </c>
      <c r="M34" s="127" t="s">
        <v>221</v>
      </c>
      <c r="N34" s="71" t="s">
        <v>221</v>
      </c>
      <c r="O34" s="71" t="s">
        <v>221</v>
      </c>
      <c r="P34" s="73" t="s">
        <v>221</v>
      </c>
      <c r="Q34" s="143" t="str">
        <f t="shared" si="0"/>
        <v>-</v>
      </c>
      <c r="R34" s="73" t="str">
        <f t="shared" si="1"/>
        <v>-</v>
      </c>
    </row>
    <row r="35" spans="1:18" x14ac:dyDescent="0.25">
      <c r="A35" s="41" t="s">
        <v>45</v>
      </c>
      <c r="B35" s="42" t="s">
        <v>46</v>
      </c>
      <c r="C35" s="43" t="s">
        <v>666</v>
      </c>
      <c r="D35" s="71">
        <v>203.97039868530248</v>
      </c>
      <c r="E35" s="71">
        <v>356.46042926602553</v>
      </c>
      <c r="F35" s="71">
        <v>279.86248943999999</v>
      </c>
      <c r="G35" s="127">
        <v>490.79500000000002</v>
      </c>
      <c r="H35" s="71">
        <v>481.96271000000007</v>
      </c>
      <c r="I35" s="127">
        <v>631.89499999999998</v>
      </c>
      <c r="J35" s="71">
        <v>609.84500000000003</v>
      </c>
      <c r="K35" s="127">
        <v>631.89499999999998</v>
      </c>
      <c r="L35" s="71">
        <v>640.33725000000004</v>
      </c>
      <c r="M35" s="127">
        <v>631.89499999999998</v>
      </c>
      <c r="N35" s="71">
        <v>706.85425449840284</v>
      </c>
      <c r="O35" s="71">
        <v>780.28091775465646</v>
      </c>
      <c r="P35" s="73" t="s">
        <v>221</v>
      </c>
      <c r="Q35" s="143">
        <f t="shared" si="0"/>
        <v>2386.48</v>
      </c>
      <c r="R35" s="73">
        <f t="shared" si="1"/>
        <v>3219.2801322530595</v>
      </c>
    </row>
    <row r="36" spans="1:18" ht="31.5" x14ac:dyDescent="0.25">
      <c r="A36" s="41" t="s">
        <v>47</v>
      </c>
      <c r="B36" s="46" t="s">
        <v>48</v>
      </c>
      <c r="C36" s="43" t="s">
        <v>666</v>
      </c>
      <c r="D36" s="71">
        <v>9206.8994485279218</v>
      </c>
      <c r="E36" s="71">
        <f>E42+E44+E45+E50</f>
        <v>10130.370706215714</v>
      </c>
      <c r="F36" s="71">
        <f>F42+F44+F45+F50</f>
        <v>10508.175573006372</v>
      </c>
      <c r="G36" s="127">
        <v>10265.904152715097</v>
      </c>
      <c r="H36" s="71">
        <f>H42+H44+H45+H50</f>
        <v>11233.860153660495</v>
      </c>
      <c r="I36" s="127">
        <v>10739.462928305626</v>
      </c>
      <c r="J36" s="71">
        <f>J42+J44+J45+J50</f>
        <v>11717.346428770315</v>
      </c>
      <c r="K36" s="127">
        <v>10957.730789875564</v>
      </c>
      <c r="L36" s="71">
        <f>L42+L44+L45+L50</f>
        <v>12101.521561915955</v>
      </c>
      <c r="M36" s="127">
        <v>11380.800487845518</v>
      </c>
      <c r="N36" s="71">
        <f>N42+N44+N45+N50</f>
        <v>11433.378010599035</v>
      </c>
      <c r="O36" s="71">
        <f>O42+O44+O45+O50</f>
        <v>11715.989410576107</v>
      </c>
      <c r="P36" s="73" t="s">
        <v>221</v>
      </c>
      <c r="Q36" s="143">
        <f t="shared" si="0"/>
        <v>43343.898358741804</v>
      </c>
      <c r="R36" s="73">
        <f t="shared" si="1"/>
        <v>58202.095565521908</v>
      </c>
    </row>
    <row r="37" spans="1:18" x14ac:dyDescent="0.25">
      <c r="A37" s="41" t="s">
        <v>49</v>
      </c>
      <c r="B37" s="42" t="s">
        <v>667</v>
      </c>
      <c r="C37" s="43" t="s">
        <v>666</v>
      </c>
      <c r="D37" s="71" t="s">
        <v>221</v>
      </c>
      <c r="E37" s="71" t="s">
        <v>221</v>
      </c>
      <c r="F37" s="71" t="s">
        <v>221</v>
      </c>
      <c r="G37" s="127" t="s">
        <v>221</v>
      </c>
      <c r="H37" s="71" t="s">
        <v>221</v>
      </c>
      <c r="I37" s="127" t="s">
        <v>221</v>
      </c>
      <c r="J37" s="71" t="s">
        <v>221</v>
      </c>
      <c r="K37" s="127" t="s">
        <v>221</v>
      </c>
      <c r="L37" s="71" t="s">
        <v>221</v>
      </c>
      <c r="M37" s="127" t="s">
        <v>221</v>
      </c>
      <c r="N37" s="71" t="s">
        <v>221</v>
      </c>
      <c r="O37" s="71" t="s">
        <v>221</v>
      </c>
      <c r="P37" s="73" t="s">
        <v>221</v>
      </c>
      <c r="Q37" s="143" t="str">
        <f t="shared" si="0"/>
        <v>-</v>
      </c>
      <c r="R37" s="73" t="str">
        <f t="shared" si="1"/>
        <v>-</v>
      </c>
    </row>
    <row r="38" spans="1:18" ht="31.5" x14ac:dyDescent="0.25">
      <c r="A38" s="41" t="s">
        <v>50</v>
      </c>
      <c r="B38" s="47" t="s">
        <v>22</v>
      </c>
      <c r="C38" s="43" t="s">
        <v>666</v>
      </c>
      <c r="D38" s="71" t="s">
        <v>221</v>
      </c>
      <c r="E38" s="71" t="s">
        <v>221</v>
      </c>
      <c r="F38" s="71" t="s">
        <v>221</v>
      </c>
      <c r="G38" s="127" t="s">
        <v>221</v>
      </c>
      <c r="H38" s="71" t="s">
        <v>221</v>
      </c>
      <c r="I38" s="127" t="s">
        <v>221</v>
      </c>
      <c r="J38" s="71" t="s">
        <v>221</v>
      </c>
      <c r="K38" s="127" t="s">
        <v>221</v>
      </c>
      <c r="L38" s="71" t="s">
        <v>221</v>
      </c>
      <c r="M38" s="127" t="s">
        <v>221</v>
      </c>
      <c r="N38" s="71" t="s">
        <v>221</v>
      </c>
      <c r="O38" s="71" t="s">
        <v>221</v>
      </c>
      <c r="P38" s="73" t="s">
        <v>221</v>
      </c>
      <c r="Q38" s="143" t="str">
        <f t="shared" si="0"/>
        <v>-</v>
      </c>
      <c r="R38" s="73" t="str">
        <f t="shared" si="1"/>
        <v>-</v>
      </c>
    </row>
    <row r="39" spans="1:18" ht="31.5" x14ac:dyDescent="0.25">
      <c r="A39" s="41" t="s">
        <v>51</v>
      </c>
      <c r="B39" s="47" t="s">
        <v>24</v>
      </c>
      <c r="C39" s="43" t="s">
        <v>666</v>
      </c>
      <c r="D39" s="71" t="s">
        <v>221</v>
      </c>
      <c r="E39" s="71" t="s">
        <v>221</v>
      </c>
      <c r="F39" s="71" t="s">
        <v>221</v>
      </c>
      <c r="G39" s="127" t="s">
        <v>221</v>
      </c>
      <c r="H39" s="71" t="s">
        <v>221</v>
      </c>
      <c r="I39" s="127" t="s">
        <v>221</v>
      </c>
      <c r="J39" s="71" t="s">
        <v>221</v>
      </c>
      <c r="K39" s="127" t="s">
        <v>221</v>
      </c>
      <c r="L39" s="71" t="s">
        <v>221</v>
      </c>
      <c r="M39" s="127" t="s">
        <v>221</v>
      </c>
      <c r="N39" s="71" t="s">
        <v>221</v>
      </c>
      <c r="O39" s="71" t="s">
        <v>221</v>
      </c>
      <c r="P39" s="73" t="s">
        <v>221</v>
      </c>
      <c r="Q39" s="143" t="str">
        <f t="shared" si="0"/>
        <v>-</v>
      </c>
      <c r="R39" s="73" t="str">
        <f t="shared" si="1"/>
        <v>-</v>
      </c>
    </row>
    <row r="40" spans="1:18" ht="31.5" x14ac:dyDescent="0.25">
      <c r="A40" s="41" t="s">
        <v>52</v>
      </c>
      <c r="B40" s="47" t="s">
        <v>26</v>
      </c>
      <c r="C40" s="43" t="s">
        <v>666</v>
      </c>
      <c r="D40" s="71" t="s">
        <v>221</v>
      </c>
      <c r="E40" s="71" t="s">
        <v>221</v>
      </c>
      <c r="F40" s="71" t="s">
        <v>221</v>
      </c>
      <c r="G40" s="127" t="s">
        <v>221</v>
      </c>
      <c r="H40" s="71" t="s">
        <v>221</v>
      </c>
      <c r="I40" s="127" t="s">
        <v>221</v>
      </c>
      <c r="J40" s="71" t="s">
        <v>221</v>
      </c>
      <c r="K40" s="127" t="s">
        <v>221</v>
      </c>
      <c r="L40" s="71" t="s">
        <v>221</v>
      </c>
      <c r="M40" s="127" t="s">
        <v>221</v>
      </c>
      <c r="N40" s="71" t="s">
        <v>221</v>
      </c>
      <c r="O40" s="71" t="s">
        <v>221</v>
      </c>
      <c r="P40" s="73" t="s">
        <v>221</v>
      </c>
      <c r="Q40" s="143" t="str">
        <f t="shared" si="0"/>
        <v>-</v>
      </c>
      <c r="R40" s="73" t="str">
        <f t="shared" si="1"/>
        <v>-</v>
      </c>
    </row>
    <row r="41" spans="1:18" x14ac:dyDescent="0.25">
      <c r="A41" s="41" t="s">
        <v>53</v>
      </c>
      <c r="B41" s="42" t="s">
        <v>28</v>
      </c>
      <c r="C41" s="43" t="s">
        <v>666</v>
      </c>
      <c r="D41" s="71" t="s">
        <v>221</v>
      </c>
      <c r="E41" s="71" t="s">
        <v>221</v>
      </c>
      <c r="F41" s="71" t="s">
        <v>221</v>
      </c>
      <c r="G41" s="127" t="s">
        <v>221</v>
      </c>
      <c r="H41" s="71" t="s">
        <v>221</v>
      </c>
      <c r="I41" s="127" t="s">
        <v>221</v>
      </c>
      <c r="J41" s="71" t="s">
        <v>221</v>
      </c>
      <c r="K41" s="127" t="s">
        <v>221</v>
      </c>
      <c r="L41" s="71" t="s">
        <v>221</v>
      </c>
      <c r="M41" s="127" t="s">
        <v>221</v>
      </c>
      <c r="N41" s="71" t="s">
        <v>221</v>
      </c>
      <c r="O41" s="71" t="s">
        <v>221</v>
      </c>
      <c r="P41" s="73" t="s">
        <v>221</v>
      </c>
      <c r="Q41" s="143" t="str">
        <f t="shared" si="0"/>
        <v>-</v>
      </c>
      <c r="R41" s="73" t="str">
        <f t="shared" si="1"/>
        <v>-</v>
      </c>
    </row>
    <row r="42" spans="1:18" x14ac:dyDescent="0.25">
      <c r="A42" s="41" t="s">
        <v>54</v>
      </c>
      <c r="B42" s="42" t="s">
        <v>30</v>
      </c>
      <c r="C42" s="43" t="s">
        <v>666</v>
      </c>
      <c r="D42" s="71">
        <v>8936.6018043300028</v>
      </c>
      <c r="E42" s="71">
        <v>9695.4747429028284</v>
      </c>
      <c r="F42" s="71">
        <v>10166.613239472299</v>
      </c>
      <c r="G42" s="127">
        <v>9666.9862871743171</v>
      </c>
      <c r="H42" s="71">
        <v>10710.057117358465</v>
      </c>
      <c r="I42" s="127">
        <v>10010.287058397484</v>
      </c>
      <c r="J42" s="71">
        <v>11074.851005183911</v>
      </c>
      <c r="K42" s="127">
        <v>10227.435698757692</v>
      </c>
      <c r="L42" s="71">
        <v>11429.928555955408</v>
      </c>
      <c r="M42" s="127">
        <v>10649.377868655434</v>
      </c>
      <c r="N42" s="71">
        <v>10682.817104506639</v>
      </c>
      <c r="O42" s="71">
        <v>10875.682581298399</v>
      </c>
      <c r="P42" s="73" t="s">
        <v>221</v>
      </c>
      <c r="Q42" s="143">
        <f t="shared" si="0"/>
        <v>40554.086912984931</v>
      </c>
      <c r="R42" s="73">
        <f t="shared" si="1"/>
        <v>54773.336364302828</v>
      </c>
    </row>
    <row r="43" spans="1:18" x14ac:dyDescent="0.25">
      <c r="A43" s="41" t="s">
        <v>55</v>
      </c>
      <c r="B43" s="42" t="s">
        <v>32</v>
      </c>
      <c r="C43" s="43" t="s">
        <v>666</v>
      </c>
      <c r="D43" s="71" t="s">
        <v>221</v>
      </c>
      <c r="E43" s="71" t="s">
        <v>221</v>
      </c>
      <c r="F43" s="71" t="s">
        <v>221</v>
      </c>
      <c r="G43" s="127" t="s">
        <v>221</v>
      </c>
      <c r="H43" s="71" t="s">
        <v>221</v>
      </c>
      <c r="I43" s="127" t="s">
        <v>221</v>
      </c>
      <c r="J43" s="71" t="s">
        <v>221</v>
      </c>
      <c r="K43" s="127" t="s">
        <v>221</v>
      </c>
      <c r="L43" s="71" t="s">
        <v>221</v>
      </c>
      <c r="M43" s="127" t="s">
        <v>221</v>
      </c>
      <c r="N43" s="71" t="s">
        <v>221</v>
      </c>
      <c r="O43" s="71" t="s">
        <v>221</v>
      </c>
      <c r="P43" s="73" t="s">
        <v>221</v>
      </c>
      <c r="Q43" s="143" t="str">
        <f t="shared" si="0"/>
        <v>-</v>
      </c>
      <c r="R43" s="73" t="str">
        <f t="shared" si="1"/>
        <v>-</v>
      </c>
    </row>
    <row r="44" spans="1:18" x14ac:dyDescent="0.25">
      <c r="A44" s="41" t="s">
        <v>56</v>
      </c>
      <c r="B44" s="42" t="s">
        <v>34</v>
      </c>
      <c r="C44" s="43" t="s">
        <v>666</v>
      </c>
      <c r="D44" s="71">
        <v>127.74269567791794</v>
      </c>
      <c r="E44" s="71">
        <v>167.81073715571463</v>
      </c>
      <c r="F44" s="71">
        <v>138.32998613449897</v>
      </c>
      <c r="G44" s="127">
        <v>149.68960349514666</v>
      </c>
      <c r="H44" s="71">
        <v>142.35495684804943</v>
      </c>
      <c r="I44" s="127">
        <v>150.79774330675963</v>
      </c>
      <c r="J44" s="71">
        <v>146.54092639014183</v>
      </c>
      <c r="K44" s="127">
        <v>151.9169645164888</v>
      </c>
      <c r="L44" s="71">
        <v>150.89433471391794</v>
      </c>
      <c r="M44" s="127">
        <v>153.04449258870036</v>
      </c>
      <c r="N44" s="71">
        <v>155.42187937064512</v>
      </c>
      <c r="O44" s="71">
        <v>160.08527180891772</v>
      </c>
      <c r="P44" s="73" t="s">
        <v>221</v>
      </c>
      <c r="Q44" s="143">
        <f t="shared" si="0"/>
        <v>605.44880390709545</v>
      </c>
      <c r="R44" s="73">
        <f t="shared" si="1"/>
        <v>755.29736913167199</v>
      </c>
    </row>
    <row r="45" spans="1:18" x14ac:dyDescent="0.25">
      <c r="A45" s="41" t="s">
        <v>57</v>
      </c>
      <c r="B45" s="42" t="s">
        <v>36</v>
      </c>
      <c r="C45" s="43" t="s">
        <v>666</v>
      </c>
      <c r="D45" s="71">
        <v>0</v>
      </c>
      <c r="E45" s="71">
        <v>0</v>
      </c>
      <c r="F45" s="71">
        <v>0</v>
      </c>
      <c r="G45" s="127">
        <v>0</v>
      </c>
      <c r="H45" s="71">
        <v>0</v>
      </c>
      <c r="I45" s="127">
        <v>0</v>
      </c>
      <c r="J45" s="71">
        <v>0</v>
      </c>
      <c r="K45" s="127">
        <v>0</v>
      </c>
      <c r="L45" s="71">
        <v>0</v>
      </c>
      <c r="M45" s="127">
        <v>0</v>
      </c>
      <c r="N45" s="71">
        <v>0</v>
      </c>
      <c r="O45" s="71">
        <v>0</v>
      </c>
      <c r="P45" s="73" t="s">
        <v>221</v>
      </c>
      <c r="Q45" s="143">
        <f t="shared" si="0"/>
        <v>0</v>
      </c>
      <c r="R45" s="73">
        <f t="shared" si="1"/>
        <v>0</v>
      </c>
    </row>
    <row r="46" spans="1:18" x14ac:dyDescent="0.25">
      <c r="A46" s="41" t="s">
        <v>58</v>
      </c>
      <c r="B46" s="42" t="s">
        <v>38</v>
      </c>
      <c r="C46" s="43" t="s">
        <v>666</v>
      </c>
      <c r="D46" s="71" t="s">
        <v>221</v>
      </c>
      <c r="E46" s="71" t="s">
        <v>221</v>
      </c>
      <c r="F46" s="71" t="s">
        <v>221</v>
      </c>
      <c r="G46" s="127" t="s">
        <v>221</v>
      </c>
      <c r="H46" s="71" t="s">
        <v>221</v>
      </c>
      <c r="I46" s="127" t="s">
        <v>221</v>
      </c>
      <c r="J46" s="71" t="s">
        <v>221</v>
      </c>
      <c r="K46" s="127" t="s">
        <v>221</v>
      </c>
      <c r="L46" s="71" t="s">
        <v>221</v>
      </c>
      <c r="M46" s="127" t="s">
        <v>221</v>
      </c>
      <c r="N46" s="71" t="s">
        <v>221</v>
      </c>
      <c r="O46" s="71" t="s">
        <v>221</v>
      </c>
      <c r="P46" s="73" t="s">
        <v>221</v>
      </c>
      <c r="Q46" s="143" t="str">
        <f t="shared" si="0"/>
        <v>-</v>
      </c>
      <c r="R46" s="73" t="str">
        <f t="shared" si="1"/>
        <v>-</v>
      </c>
    </row>
    <row r="47" spans="1:18" ht="31.5" x14ac:dyDescent="0.25">
      <c r="A47" s="41" t="s">
        <v>59</v>
      </c>
      <c r="B47" s="44" t="s">
        <v>40</v>
      </c>
      <c r="C47" s="43" t="s">
        <v>666</v>
      </c>
      <c r="D47" s="71" t="s">
        <v>221</v>
      </c>
      <c r="E47" s="71" t="s">
        <v>221</v>
      </c>
      <c r="F47" s="71" t="s">
        <v>221</v>
      </c>
      <c r="G47" s="127" t="s">
        <v>221</v>
      </c>
      <c r="H47" s="71" t="s">
        <v>221</v>
      </c>
      <c r="I47" s="127" t="s">
        <v>221</v>
      </c>
      <c r="J47" s="71" t="s">
        <v>221</v>
      </c>
      <c r="K47" s="127" t="s">
        <v>221</v>
      </c>
      <c r="L47" s="71" t="s">
        <v>221</v>
      </c>
      <c r="M47" s="127" t="s">
        <v>221</v>
      </c>
      <c r="N47" s="71" t="s">
        <v>221</v>
      </c>
      <c r="O47" s="71" t="s">
        <v>221</v>
      </c>
      <c r="P47" s="73" t="s">
        <v>221</v>
      </c>
      <c r="Q47" s="143" t="str">
        <f t="shared" si="0"/>
        <v>-</v>
      </c>
      <c r="R47" s="73" t="str">
        <f t="shared" si="1"/>
        <v>-</v>
      </c>
    </row>
    <row r="48" spans="1:18" x14ac:dyDescent="0.25">
      <c r="A48" s="41" t="s">
        <v>60</v>
      </c>
      <c r="B48" s="47" t="s">
        <v>595</v>
      </c>
      <c r="C48" s="43" t="s">
        <v>666</v>
      </c>
      <c r="D48" s="71" t="s">
        <v>221</v>
      </c>
      <c r="E48" s="71" t="s">
        <v>221</v>
      </c>
      <c r="F48" s="71" t="s">
        <v>221</v>
      </c>
      <c r="G48" s="127" t="s">
        <v>221</v>
      </c>
      <c r="H48" s="71" t="s">
        <v>221</v>
      </c>
      <c r="I48" s="127" t="s">
        <v>221</v>
      </c>
      <c r="J48" s="71" t="s">
        <v>221</v>
      </c>
      <c r="K48" s="127" t="s">
        <v>221</v>
      </c>
      <c r="L48" s="71" t="s">
        <v>221</v>
      </c>
      <c r="M48" s="127" t="s">
        <v>221</v>
      </c>
      <c r="N48" s="71" t="s">
        <v>221</v>
      </c>
      <c r="O48" s="71" t="s">
        <v>221</v>
      </c>
      <c r="P48" s="73" t="s">
        <v>221</v>
      </c>
      <c r="Q48" s="143" t="str">
        <f t="shared" si="0"/>
        <v>-</v>
      </c>
      <c r="R48" s="73" t="str">
        <f t="shared" si="1"/>
        <v>-</v>
      </c>
    </row>
    <row r="49" spans="1:18" x14ac:dyDescent="0.25">
      <c r="A49" s="41" t="s">
        <v>61</v>
      </c>
      <c r="B49" s="47" t="s">
        <v>44</v>
      </c>
      <c r="C49" s="43" t="s">
        <v>666</v>
      </c>
      <c r="D49" s="71" t="s">
        <v>221</v>
      </c>
      <c r="E49" s="71" t="s">
        <v>221</v>
      </c>
      <c r="F49" s="71" t="s">
        <v>221</v>
      </c>
      <c r="G49" s="127" t="s">
        <v>221</v>
      </c>
      <c r="H49" s="71" t="s">
        <v>221</v>
      </c>
      <c r="I49" s="127" t="s">
        <v>221</v>
      </c>
      <c r="J49" s="71" t="s">
        <v>221</v>
      </c>
      <c r="K49" s="127" t="s">
        <v>221</v>
      </c>
      <c r="L49" s="71" t="s">
        <v>221</v>
      </c>
      <c r="M49" s="127" t="s">
        <v>221</v>
      </c>
      <c r="N49" s="71" t="s">
        <v>221</v>
      </c>
      <c r="O49" s="71" t="s">
        <v>221</v>
      </c>
      <c r="P49" s="73" t="s">
        <v>221</v>
      </c>
      <c r="Q49" s="143" t="str">
        <f t="shared" si="0"/>
        <v>-</v>
      </c>
      <c r="R49" s="73" t="str">
        <f t="shared" si="1"/>
        <v>-</v>
      </c>
    </row>
    <row r="50" spans="1:18" x14ac:dyDescent="0.25">
      <c r="A50" s="41" t="s">
        <v>62</v>
      </c>
      <c r="B50" s="42" t="s">
        <v>46</v>
      </c>
      <c r="C50" s="43" t="s">
        <v>666</v>
      </c>
      <c r="D50" s="71">
        <v>142.55494851999998</v>
      </c>
      <c r="E50" s="71">
        <v>267.08522615717021</v>
      </c>
      <c r="F50" s="71">
        <v>203.23234739957485</v>
      </c>
      <c r="G50" s="127">
        <v>449.22826204563324</v>
      </c>
      <c r="H50" s="71">
        <v>381.44807945397901</v>
      </c>
      <c r="I50" s="127">
        <v>578.37812660138241</v>
      </c>
      <c r="J50" s="71">
        <v>495.95449719626208</v>
      </c>
      <c r="K50" s="127">
        <v>578.37812660138263</v>
      </c>
      <c r="L50" s="71">
        <v>520.69867124663006</v>
      </c>
      <c r="M50" s="127">
        <v>578.37812660138286</v>
      </c>
      <c r="N50" s="71">
        <v>595.13902672175084</v>
      </c>
      <c r="O50" s="71">
        <v>680.22155746879139</v>
      </c>
      <c r="P50" s="73" t="s">
        <v>221</v>
      </c>
      <c r="Q50" s="143">
        <f t="shared" si="0"/>
        <v>2184.3626418497811</v>
      </c>
      <c r="R50" s="73">
        <f t="shared" si="1"/>
        <v>2673.4618320874133</v>
      </c>
    </row>
    <row r="51" spans="1:18" x14ac:dyDescent="0.25">
      <c r="A51" s="41" t="s">
        <v>63</v>
      </c>
      <c r="B51" s="48" t="s">
        <v>64</v>
      </c>
      <c r="C51" s="43" t="s">
        <v>666</v>
      </c>
      <c r="D51" s="71">
        <v>1627.04461079</v>
      </c>
      <c r="E51" s="71">
        <f>E52+E53+E58+E59</f>
        <v>1865.7000843800001</v>
      </c>
      <c r="F51" s="71">
        <f>F52+F53+F58+F59</f>
        <v>1778.5250743099996</v>
      </c>
      <c r="G51" s="127">
        <v>1689.12593842</v>
      </c>
      <c r="H51" s="71">
        <f>H52+H53+H58+H59</f>
        <v>1783.8224856811592</v>
      </c>
      <c r="I51" s="127">
        <v>1727.2751225500001</v>
      </c>
      <c r="J51" s="71">
        <f>J52+J53+J58+J59</f>
        <v>1757.8990326811593</v>
      </c>
      <c r="K51" s="127">
        <v>1741.1184391299998</v>
      </c>
      <c r="L51" s="71">
        <f>L52+L53+L58+L59</f>
        <v>1763.8857314711593</v>
      </c>
      <c r="M51" s="127">
        <v>1791.3454937700001</v>
      </c>
      <c r="N51" s="71">
        <f>N52+N53+N58+N59</f>
        <v>1784.129099291159</v>
      </c>
      <c r="O51" s="71">
        <f>O52+O53+O58+O59</f>
        <v>1808.4947128411591</v>
      </c>
      <c r="P51" s="73" t="s">
        <v>221</v>
      </c>
      <c r="Q51" s="143">
        <f t="shared" si="0"/>
        <v>6948.8649938699991</v>
      </c>
      <c r="R51" s="73">
        <f t="shared" si="1"/>
        <v>8898.2310619657965</v>
      </c>
    </row>
    <row r="52" spans="1:18" x14ac:dyDescent="0.25">
      <c r="A52" s="41" t="s">
        <v>50</v>
      </c>
      <c r="B52" s="47" t="s">
        <v>65</v>
      </c>
      <c r="C52" s="43" t="s">
        <v>666</v>
      </c>
      <c r="D52" s="71">
        <v>0</v>
      </c>
      <c r="E52" s="71">
        <v>0</v>
      </c>
      <c r="F52" s="71">
        <v>0</v>
      </c>
      <c r="G52" s="127">
        <v>0</v>
      </c>
      <c r="H52" s="71">
        <v>0</v>
      </c>
      <c r="I52" s="127">
        <v>0</v>
      </c>
      <c r="J52" s="71">
        <v>0</v>
      </c>
      <c r="K52" s="127">
        <v>0</v>
      </c>
      <c r="L52" s="71">
        <v>0</v>
      </c>
      <c r="M52" s="127">
        <v>0</v>
      </c>
      <c r="N52" s="71">
        <v>0</v>
      </c>
      <c r="O52" s="71">
        <v>0</v>
      </c>
      <c r="P52" s="73" t="s">
        <v>221</v>
      </c>
      <c r="Q52" s="143">
        <f t="shared" si="0"/>
        <v>0</v>
      </c>
      <c r="R52" s="73">
        <f t="shared" si="1"/>
        <v>0</v>
      </c>
    </row>
    <row r="53" spans="1:18" x14ac:dyDescent="0.25">
      <c r="A53" s="41" t="s">
        <v>51</v>
      </c>
      <c r="B53" s="45" t="s">
        <v>66</v>
      </c>
      <c r="C53" s="43" t="s">
        <v>666</v>
      </c>
      <c r="D53" s="71">
        <v>1363.2686310099998</v>
      </c>
      <c r="E53" s="71">
        <f>E54+E57</f>
        <v>1501.19160627</v>
      </c>
      <c r="F53" s="71">
        <f>F54+F57</f>
        <v>1492.9033077300001</v>
      </c>
      <c r="G53" s="127">
        <v>1389.2477695699999</v>
      </c>
      <c r="H53" s="71">
        <f>H54+H57</f>
        <v>1501.33695579</v>
      </c>
      <c r="I53" s="127">
        <v>1427.3969537</v>
      </c>
      <c r="J53" s="71">
        <f>J54+J57</f>
        <v>1475.4135027900002</v>
      </c>
      <c r="K53" s="127">
        <v>1441.2402702799998</v>
      </c>
      <c r="L53" s="71">
        <f>L54+L57</f>
        <v>1481.4002015800002</v>
      </c>
      <c r="M53" s="127">
        <v>1491.46732492</v>
      </c>
      <c r="N53" s="71">
        <f>N54+N57</f>
        <v>1501.6435693999999</v>
      </c>
      <c r="O53" s="71">
        <f>O54+O57</f>
        <v>1526.00918295</v>
      </c>
      <c r="P53" s="73" t="s">
        <v>221</v>
      </c>
      <c r="Q53" s="143">
        <f t="shared" si="0"/>
        <v>5749.3523184700007</v>
      </c>
      <c r="R53" s="73">
        <f t="shared" si="1"/>
        <v>7485.8034125100003</v>
      </c>
    </row>
    <row r="54" spans="1:18" ht="31.5" x14ac:dyDescent="0.25">
      <c r="A54" s="41" t="s">
        <v>67</v>
      </c>
      <c r="B54" s="49" t="s">
        <v>68</v>
      </c>
      <c r="C54" s="43" t="s">
        <v>666</v>
      </c>
      <c r="D54" s="71">
        <v>1363.2686310099998</v>
      </c>
      <c r="E54" s="71">
        <f>E55+E56</f>
        <v>1501.19160627</v>
      </c>
      <c r="F54" s="71">
        <f>F55+F56</f>
        <v>1492.9033077300001</v>
      </c>
      <c r="G54" s="127">
        <v>1389.2477695699999</v>
      </c>
      <c r="H54" s="71">
        <f>H55+H56</f>
        <v>1501.33695579</v>
      </c>
      <c r="I54" s="127">
        <v>1427.3969537</v>
      </c>
      <c r="J54" s="71">
        <f>J55+J56</f>
        <v>1475.4135027900002</v>
      </c>
      <c r="K54" s="127">
        <v>1441.2402702799998</v>
      </c>
      <c r="L54" s="71">
        <f>L55+L56</f>
        <v>1481.4002015800002</v>
      </c>
      <c r="M54" s="127">
        <v>1491.46732492</v>
      </c>
      <c r="N54" s="71">
        <f>N55+N56</f>
        <v>1501.6435693999999</v>
      </c>
      <c r="O54" s="71">
        <f>O55+O56</f>
        <v>1526.00918295</v>
      </c>
      <c r="P54" s="73" t="s">
        <v>221</v>
      </c>
      <c r="Q54" s="143">
        <f t="shared" si="0"/>
        <v>5749.3523184700007</v>
      </c>
      <c r="R54" s="73">
        <f t="shared" si="1"/>
        <v>7485.8034125100003</v>
      </c>
    </row>
    <row r="55" spans="1:18" ht="31.5" x14ac:dyDescent="0.25">
      <c r="A55" s="41" t="s">
        <v>69</v>
      </c>
      <c r="B55" s="50" t="s">
        <v>70</v>
      </c>
      <c r="C55" s="43" t="s">
        <v>666</v>
      </c>
      <c r="D55" s="71">
        <v>1363.2686310099998</v>
      </c>
      <c r="E55" s="71">
        <v>1501.19160627</v>
      </c>
      <c r="F55" s="71">
        <v>1492.9033077300001</v>
      </c>
      <c r="G55" s="127">
        <v>1389.2477695699999</v>
      </c>
      <c r="H55" s="71">
        <v>1501.33695579</v>
      </c>
      <c r="I55" s="127">
        <v>1427.3969537</v>
      </c>
      <c r="J55" s="71">
        <v>1475.4135027900002</v>
      </c>
      <c r="K55" s="127">
        <v>1441.2402702799998</v>
      </c>
      <c r="L55" s="71">
        <v>1481.4002015800002</v>
      </c>
      <c r="M55" s="127">
        <v>1491.46732492</v>
      </c>
      <c r="N55" s="71">
        <v>1501.6435693999999</v>
      </c>
      <c r="O55" s="71">
        <v>1526.00918295</v>
      </c>
      <c r="P55" s="73" t="s">
        <v>221</v>
      </c>
      <c r="Q55" s="143">
        <f t="shared" si="0"/>
        <v>5749.3523184700007</v>
      </c>
      <c r="R55" s="73">
        <f t="shared" si="1"/>
        <v>7485.8034125100003</v>
      </c>
    </row>
    <row r="56" spans="1:18" x14ac:dyDescent="0.25">
      <c r="A56" s="41" t="s">
        <v>71</v>
      </c>
      <c r="B56" s="50" t="s">
        <v>72</v>
      </c>
      <c r="C56" s="43" t="s">
        <v>666</v>
      </c>
      <c r="D56" s="71">
        <v>0</v>
      </c>
      <c r="E56" s="71">
        <v>0</v>
      </c>
      <c r="F56" s="71">
        <v>0</v>
      </c>
      <c r="G56" s="127">
        <v>0</v>
      </c>
      <c r="H56" s="71">
        <v>0</v>
      </c>
      <c r="I56" s="127">
        <v>0</v>
      </c>
      <c r="J56" s="71">
        <v>0</v>
      </c>
      <c r="K56" s="127">
        <v>0</v>
      </c>
      <c r="L56" s="71">
        <v>0</v>
      </c>
      <c r="M56" s="127">
        <v>0</v>
      </c>
      <c r="N56" s="71">
        <v>0</v>
      </c>
      <c r="O56" s="71">
        <v>0</v>
      </c>
      <c r="P56" s="73" t="s">
        <v>221</v>
      </c>
      <c r="Q56" s="143">
        <f t="shared" si="0"/>
        <v>0</v>
      </c>
      <c r="R56" s="73">
        <f t="shared" si="1"/>
        <v>0</v>
      </c>
    </row>
    <row r="57" spans="1:18" x14ac:dyDescent="0.25">
      <c r="A57" s="41" t="s">
        <v>73</v>
      </c>
      <c r="B57" s="49" t="s">
        <v>74</v>
      </c>
      <c r="C57" s="43" t="s">
        <v>666</v>
      </c>
      <c r="D57" s="71">
        <v>0</v>
      </c>
      <c r="E57" s="71">
        <v>0</v>
      </c>
      <c r="F57" s="71">
        <v>0</v>
      </c>
      <c r="G57" s="127">
        <v>0</v>
      </c>
      <c r="H57" s="71">
        <v>0</v>
      </c>
      <c r="I57" s="127">
        <v>0</v>
      </c>
      <c r="J57" s="71">
        <v>0</v>
      </c>
      <c r="K57" s="127">
        <v>0</v>
      </c>
      <c r="L57" s="71">
        <v>0</v>
      </c>
      <c r="M57" s="127">
        <v>0</v>
      </c>
      <c r="N57" s="71">
        <v>0</v>
      </c>
      <c r="O57" s="71">
        <v>0</v>
      </c>
      <c r="P57" s="73" t="s">
        <v>221</v>
      </c>
      <c r="Q57" s="143">
        <f t="shared" si="0"/>
        <v>0</v>
      </c>
      <c r="R57" s="73">
        <f t="shared" si="1"/>
        <v>0</v>
      </c>
    </row>
    <row r="58" spans="1:18" x14ac:dyDescent="0.25">
      <c r="A58" s="41" t="s">
        <v>52</v>
      </c>
      <c r="B58" s="45" t="s">
        <v>75</v>
      </c>
      <c r="C58" s="43" t="s">
        <v>666</v>
      </c>
      <c r="D58" s="71">
        <v>98.74592462999999</v>
      </c>
      <c r="E58" s="71">
        <v>177.57898886999999</v>
      </c>
      <c r="F58" s="71">
        <v>106.14360115000001</v>
      </c>
      <c r="G58" s="127">
        <v>143.09961645749985</v>
      </c>
      <c r="H58" s="71">
        <v>106.14360115000001</v>
      </c>
      <c r="I58" s="127">
        <v>143.09961645749985</v>
      </c>
      <c r="J58" s="71">
        <v>106.14360115000001</v>
      </c>
      <c r="K58" s="127">
        <v>143.09961645749985</v>
      </c>
      <c r="L58" s="71">
        <v>106.14360115000001</v>
      </c>
      <c r="M58" s="127">
        <v>143.09961645749985</v>
      </c>
      <c r="N58" s="71">
        <v>106.14360115000001</v>
      </c>
      <c r="O58" s="71">
        <f>IFERROR(N58*(N58/L58),0)</f>
        <v>106.14360115000001</v>
      </c>
      <c r="P58" s="73" t="s">
        <v>221</v>
      </c>
      <c r="Q58" s="143">
        <f t="shared" si="0"/>
        <v>572.3984658299994</v>
      </c>
      <c r="R58" s="73">
        <f t="shared" si="1"/>
        <v>530.71800575000009</v>
      </c>
    </row>
    <row r="59" spans="1:18" x14ac:dyDescent="0.25">
      <c r="A59" s="41" t="s">
        <v>76</v>
      </c>
      <c r="B59" s="45" t="s">
        <v>77</v>
      </c>
      <c r="C59" s="43" t="s">
        <v>666</v>
      </c>
      <c r="D59" s="71">
        <v>165.03005515000018</v>
      </c>
      <c r="E59" s="71">
        <v>186.92948924000029</v>
      </c>
      <c r="F59" s="71">
        <v>179.47816542999959</v>
      </c>
      <c r="G59" s="127">
        <v>156.77855239250016</v>
      </c>
      <c r="H59" s="71">
        <v>176.34192874115917</v>
      </c>
      <c r="I59" s="127">
        <v>156.77855239250016</v>
      </c>
      <c r="J59" s="71">
        <v>176.34192874115917</v>
      </c>
      <c r="K59" s="127">
        <v>156.77855239250016</v>
      </c>
      <c r="L59" s="71">
        <v>176.34192874115917</v>
      </c>
      <c r="M59" s="127">
        <v>156.77855239250016</v>
      </c>
      <c r="N59" s="71">
        <v>176.34192874115917</v>
      </c>
      <c r="O59" s="71">
        <v>176.34192874115917</v>
      </c>
      <c r="P59" s="73" t="s">
        <v>221</v>
      </c>
      <c r="Q59" s="143">
        <f t="shared" si="0"/>
        <v>627.11420957000064</v>
      </c>
      <c r="R59" s="73">
        <f t="shared" si="1"/>
        <v>881.70964370579577</v>
      </c>
    </row>
    <row r="60" spans="1:18" ht="31.5" x14ac:dyDescent="0.25">
      <c r="A60" s="41" t="s">
        <v>78</v>
      </c>
      <c r="B60" s="48" t="s">
        <v>79</v>
      </c>
      <c r="C60" s="43" t="s">
        <v>666</v>
      </c>
      <c r="D60" s="71">
        <v>3588.5211100199995</v>
      </c>
      <c r="E60" s="71">
        <f>E61+E62+E63+E64+E65</f>
        <v>4009.6920211299998</v>
      </c>
      <c r="F60" s="71">
        <f>F61+F62+F63+F64+F65</f>
        <v>4142.8870477838318</v>
      </c>
      <c r="G60" s="127">
        <v>4132.8906500313269</v>
      </c>
      <c r="H60" s="71">
        <f>H61+H62+H63+H64+H65</f>
        <v>4533.1851206994825</v>
      </c>
      <c r="I60" s="127">
        <v>4387.7687374191119</v>
      </c>
      <c r="J60" s="71">
        <f>J61+J62+J63+J64+J65</f>
        <v>4844.6461977146791</v>
      </c>
      <c r="K60" s="127">
        <v>4523.964220016278</v>
      </c>
      <c r="L60" s="71">
        <f>L61+L62+L63+L64+L65</f>
        <v>5045.0753751377342</v>
      </c>
      <c r="M60" s="127">
        <v>4666.7423143052829</v>
      </c>
      <c r="N60" s="71">
        <f>N61+N62+N63+N64+N65</f>
        <v>4346.1976617718701</v>
      </c>
      <c r="O60" s="71">
        <f>O61+O62+O63+O64+O65</f>
        <v>4602.6438186869491</v>
      </c>
      <c r="P60" s="73" t="s">
        <v>221</v>
      </c>
      <c r="Q60" s="143">
        <f t="shared" si="0"/>
        <v>17711.365921772001</v>
      </c>
      <c r="R60" s="73">
        <f t="shared" si="1"/>
        <v>23371.748174010718</v>
      </c>
    </row>
    <row r="61" spans="1:18" ht="31.5" x14ac:dyDescent="0.25">
      <c r="A61" s="41" t="s">
        <v>80</v>
      </c>
      <c r="B61" s="47" t="s">
        <v>81</v>
      </c>
      <c r="C61" s="43" t="s">
        <v>666</v>
      </c>
      <c r="D61" s="71">
        <v>2112.0261567099997</v>
      </c>
      <c r="E61" s="71">
        <v>2142.9387614100001</v>
      </c>
      <c r="F61" s="71">
        <v>2316.5153381345199</v>
      </c>
      <c r="G61" s="127">
        <v>2113.0905096722204</v>
      </c>
      <c r="H61" s="71">
        <v>2452.8485264408</v>
      </c>
      <c r="I61" s="127">
        <v>2180.00784716724</v>
      </c>
      <c r="J61" s="71">
        <v>2569.6542639782001</v>
      </c>
      <c r="K61" s="127">
        <v>2295.0382366461799</v>
      </c>
      <c r="L61" s="71">
        <v>2702.9869123840963</v>
      </c>
      <c r="M61" s="127">
        <v>2415.9955052388405</v>
      </c>
      <c r="N61" s="71">
        <v>2843.3350341232208</v>
      </c>
      <c r="O61" s="71">
        <v>2991.0696562310477</v>
      </c>
      <c r="P61" s="73" t="s">
        <v>221</v>
      </c>
      <c r="Q61" s="143">
        <f t="shared" si="0"/>
        <v>9004.1320987244799</v>
      </c>
      <c r="R61" s="73">
        <f t="shared" si="1"/>
        <v>13559.894393157365</v>
      </c>
    </row>
    <row r="62" spans="1:18" ht="31.5" x14ac:dyDescent="0.25">
      <c r="A62" s="41" t="s">
        <v>82</v>
      </c>
      <c r="B62" s="47" t="s">
        <v>83</v>
      </c>
      <c r="C62" s="43" t="s">
        <v>666</v>
      </c>
      <c r="D62" s="71">
        <v>605.92041259000007</v>
      </c>
      <c r="E62" s="71">
        <v>667.70994438000002</v>
      </c>
      <c r="F62" s="71">
        <v>698.78761496931179</v>
      </c>
      <c r="G62" s="127">
        <v>693.91500070444056</v>
      </c>
      <c r="H62" s="71">
        <v>719.75124341839114</v>
      </c>
      <c r="I62" s="127">
        <v>715.09300072557289</v>
      </c>
      <c r="J62" s="71">
        <v>741.34378072094285</v>
      </c>
      <c r="K62" s="127">
        <v>736.90499931800741</v>
      </c>
      <c r="L62" s="71">
        <v>763.58409414257119</v>
      </c>
      <c r="M62" s="127">
        <v>759.37199849754757</v>
      </c>
      <c r="N62" s="71">
        <v>786.49161696684837</v>
      </c>
      <c r="O62" s="71">
        <v>810.08636547585388</v>
      </c>
      <c r="P62" s="73" t="s">
        <v>221</v>
      </c>
      <c r="Q62" s="143">
        <f t="shared" si="0"/>
        <v>2905.2849992455685</v>
      </c>
      <c r="R62" s="73">
        <f t="shared" si="1"/>
        <v>3821.2571007246079</v>
      </c>
    </row>
    <row r="63" spans="1:18" x14ac:dyDescent="0.25">
      <c r="A63" s="41" t="s">
        <v>84</v>
      </c>
      <c r="B63" s="45" t="s">
        <v>85</v>
      </c>
      <c r="C63" s="43" t="s">
        <v>666</v>
      </c>
      <c r="D63" s="71">
        <v>0</v>
      </c>
      <c r="E63" s="71">
        <v>0</v>
      </c>
      <c r="F63" s="71">
        <v>0</v>
      </c>
      <c r="G63" s="127">
        <v>0</v>
      </c>
      <c r="H63" s="71">
        <v>0</v>
      </c>
      <c r="I63" s="127">
        <v>0</v>
      </c>
      <c r="J63" s="71">
        <v>0</v>
      </c>
      <c r="K63" s="127">
        <v>0</v>
      </c>
      <c r="L63" s="71">
        <v>0</v>
      </c>
      <c r="M63" s="127">
        <v>0</v>
      </c>
      <c r="N63" s="71">
        <v>0</v>
      </c>
      <c r="O63" s="71">
        <v>0</v>
      </c>
      <c r="P63" s="73" t="s">
        <v>221</v>
      </c>
      <c r="Q63" s="143">
        <f t="shared" si="0"/>
        <v>0</v>
      </c>
      <c r="R63" s="73">
        <f t="shared" si="1"/>
        <v>0</v>
      </c>
    </row>
    <row r="64" spans="1:18" x14ac:dyDescent="0.25">
      <c r="A64" s="41" t="s">
        <v>86</v>
      </c>
      <c r="B64" s="45" t="s">
        <v>668</v>
      </c>
      <c r="C64" s="43" t="s">
        <v>666</v>
      </c>
      <c r="D64" s="71">
        <v>0</v>
      </c>
      <c r="E64" s="71">
        <v>0</v>
      </c>
      <c r="F64" s="71">
        <v>0</v>
      </c>
      <c r="G64" s="127">
        <v>0</v>
      </c>
      <c r="H64" s="71">
        <v>0</v>
      </c>
      <c r="I64" s="127">
        <v>0</v>
      </c>
      <c r="J64" s="71">
        <v>0</v>
      </c>
      <c r="K64" s="127">
        <v>0</v>
      </c>
      <c r="L64" s="71">
        <v>0</v>
      </c>
      <c r="M64" s="127">
        <v>0</v>
      </c>
      <c r="N64" s="71">
        <v>0</v>
      </c>
      <c r="O64" s="71">
        <v>0</v>
      </c>
      <c r="P64" s="73" t="s">
        <v>221</v>
      </c>
      <c r="Q64" s="143">
        <f t="shared" si="0"/>
        <v>0</v>
      </c>
      <c r="R64" s="73">
        <f t="shared" si="1"/>
        <v>0</v>
      </c>
    </row>
    <row r="65" spans="1:18" x14ac:dyDescent="0.25">
      <c r="A65" s="41" t="s">
        <v>87</v>
      </c>
      <c r="B65" s="45" t="s">
        <v>88</v>
      </c>
      <c r="C65" s="43" t="s">
        <v>666</v>
      </c>
      <c r="D65" s="71">
        <v>870.57454071999973</v>
      </c>
      <c r="E65" s="71">
        <v>1199.0433153399995</v>
      </c>
      <c r="F65" s="71">
        <v>1127.5840946799997</v>
      </c>
      <c r="G65" s="127">
        <v>1325.8851396546663</v>
      </c>
      <c r="H65" s="71">
        <v>1360.5853508402913</v>
      </c>
      <c r="I65" s="127">
        <v>1492.6678895262987</v>
      </c>
      <c r="J65" s="71">
        <v>1533.6481530155361</v>
      </c>
      <c r="K65" s="127">
        <v>1492.0209840520904</v>
      </c>
      <c r="L65" s="71">
        <v>1578.5043686110662</v>
      </c>
      <c r="M65" s="127">
        <v>1491.3748105688946</v>
      </c>
      <c r="N65" s="71">
        <v>716.3710106818005</v>
      </c>
      <c r="O65" s="71">
        <v>801.48779698004739</v>
      </c>
      <c r="P65" s="73" t="s">
        <v>221</v>
      </c>
      <c r="Q65" s="143">
        <f t="shared" si="0"/>
        <v>5801.9488238019503</v>
      </c>
      <c r="R65" s="73">
        <f t="shared" si="1"/>
        <v>5990.5966801287423</v>
      </c>
    </row>
    <row r="66" spans="1:18" x14ac:dyDescent="0.25">
      <c r="A66" s="41" t="s">
        <v>89</v>
      </c>
      <c r="B66" s="48" t="s">
        <v>90</v>
      </c>
      <c r="C66" s="43" t="s">
        <v>666</v>
      </c>
      <c r="D66" s="71">
        <v>1836.0492157600006</v>
      </c>
      <c r="E66" s="71">
        <v>1856.2359822399999</v>
      </c>
      <c r="F66" s="71">
        <v>1909.4145919927412</v>
      </c>
      <c r="G66" s="127">
        <v>1882.1440800954097</v>
      </c>
      <c r="H66" s="71">
        <v>1985.4680504464509</v>
      </c>
      <c r="I66" s="127">
        <v>1900.8830551963697</v>
      </c>
      <c r="J66" s="71">
        <v>2064.5636472383085</v>
      </c>
      <c r="K66" s="127">
        <v>1919.8094200483285</v>
      </c>
      <c r="L66" s="71">
        <v>2146.8230679018411</v>
      </c>
      <c r="M66" s="127">
        <v>1938.9242274694029</v>
      </c>
      <c r="N66" s="71">
        <v>2232.3728653919147</v>
      </c>
      <c r="O66" s="71">
        <v>2321.3317784071655</v>
      </c>
      <c r="P66" s="73" t="s">
        <v>221</v>
      </c>
      <c r="Q66" s="143">
        <f t="shared" si="0"/>
        <v>7641.7607828095115</v>
      </c>
      <c r="R66" s="73">
        <f t="shared" si="1"/>
        <v>10750.559409385682</v>
      </c>
    </row>
    <row r="67" spans="1:18" x14ac:dyDescent="0.25">
      <c r="A67" s="41" t="s">
        <v>91</v>
      </c>
      <c r="B67" s="48" t="s">
        <v>92</v>
      </c>
      <c r="C67" s="43" t="s">
        <v>666</v>
      </c>
      <c r="D67" s="71">
        <v>1412.29604305</v>
      </c>
      <c r="E67" s="71">
        <v>1598.3186672400002</v>
      </c>
      <c r="F67" s="71">
        <v>1792.3539394400002</v>
      </c>
      <c r="G67" s="127">
        <v>1753.73244</v>
      </c>
      <c r="H67" s="71">
        <v>2038.0465797182264</v>
      </c>
      <c r="I67" s="127">
        <v>1873.4815700000001</v>
      </c>
      <c r="J67" s="71">
        <v>2147.4019232594587</v>
      </c>
      <c r="K67" s="127">
        <v>1910.9512099999999</v>
      </c>
      <c r="L67" s="71">
        <v>2240.5154721036952</v>
      </c>
      <c r="M67" s="127">
        <v>2109.5934870000001</v>
      </c>
      <c r="N67" s="71">
        <v>2200.7283839857655</v>
      </c>
      <c r="O67" s="71">
        <v>2161.6478352337149</v>
      </c>
      <c r="P67" s="73" t="s">
        <v>221</v>
      </c>
      <c r="Q67" s="143">
        <f t="shared" si="0"/>
        <v>7647.758707</v>
      </c>
      <c r="R67" s="73">
        <f t="shared" si="1"/>
        <v>10788.340194300861</v>
      </c>
    </row>
    <row r="68" spans="1:18" x14ac:dyDescent="0.25">
      <c r="A68" s="41" t="s">
        <v>93</v>
      </c>
      <c r="B68" s="48" t="s">
        <v>94</v>
      </c>
      <c r="C68" s="43" t="s">
        <v>666</v>
      </c>
      <c r="D68" s="71">
        <v>259.90799197000001</v>
      </c>
      <c r="E68" s="71">
        <f>E69+E70</f>
        <v>291.31024700000006</v>
      </c>
      <c r="F68" s="71">
        <f>F69+F70</f>
        <v>352.05073299999998</v>
      </c>
      <c r="G68" s="127">
        <v>274.89410600000002</v>
      </c>
      <c r="H68" s="71">
        <f>H69+H70</f>
        <v>355.53998927000004</v>
      </c>
      <c r="I68" s="127">
        <v>317.05210600000004</v>
      </c>
      <c r="J68" s="71">
        <f>J69+J70</f>
        <v>359.06413810269999</v>
      </c>
      <c r="K68" s="127">
        <v>348.98710600000004</v>
      </c>
      <c r="L68" s="71">
        <f>L69+L70</f>
        <v>362.62352842372701</v>
      </c>
      <c r="M68" s="127">
        <v>384.1603440817812</v>
      </c>
      <c r="N68" s="71">
        <f>N69+N70</f>
        <v>366.21851264796396</v>
      </c>
      <c r="O68" s="71">
        <f>O69+O70</f>
        <v>369.84944671444327</v>
      </c>
      <c r="P68" s="73" t="s">
        <v>221</v>
      </c>
      <c r="Q68" s="143">
        <f t="shared" si="0"/>
        <v>1325.0936620817813</v>
      </c>
      <c r="R68" s="73">
        <f t="shared" si="1"/>
        <v>1813.2956151588344</v>
      </c>
    </row>
    <row r="69" spans="1:18" x14ac:dyDescent="0.25">
      <c r="A69" s="41" t="s">
        <v>95</v>
      </c>
      <c r="B69" s="45" t="s">
        <v>96</v>
      </c>
      <c r="C69" s="43" t="s">
        <v>666</v>
      </c>
      <c r="D69" s="71">
        <v>257.25594700000005</v>
      </c>
      <c r="E69" s="71">
        <v>288.39203100000003</v>
      </c>
      <c r="F69" s="71">
        <v>348.92562699999996</v>
      </c>
      <c r="G69" s="127">
        <v>272.77999999999997</v>
      </c>
      <c r="H69" s="71">
        <v>352.41488327000002</v>
      </c>
      <c r="I69" s="127">
        <v>314.93799999999999</v>
      </c>
      <c r="J69" s="71">
        <v>355.93903210269997</v>
      </c>
      <c r="K69" s="127">
        <v>346.87299999999999</v>
      </c>
      <c r="L69" s="71">
        <v>359.49842242372699</v>
      </c>
      <c r="M69" s="127">
        <v>382.04623808178115</v>
      </c>
      <c r="N69" s="71">
        <v>363.09340664796395</v>
      </c>
      <c r="O69" s="71">
        <f>IFERROR(N69*(N69/L69),0)</f>
        <v>366.72434071444326</v>
      </c>
      <c r="P69" s="73" t="s">
        <v>221</v>
      </c>
      <c r="Q69" s="143">
        <f t="shared" si="0"/>
        <v>1316.6372380817811</v>
      </c>
      <c r="R69" s="73">
        <f t="shared" si="1"/>
        <v>1797.6700851588344</v>
      </c>
    </row>
    <row r="70" spans="1:18" x14ac:dyDescent="0.25">
      <c r="A70" s="41" t="s">
        <v>97</v>
      </c>
      <c r="B70" s="45" t="s">
        <v>98</v>
      </c>
      <c r="C70" s="43" t="s">
        <v>666</v>
      </c>
      <c r="D70" s="71">
        <v>2.6520449699999631</v>
      </c>
      <c r="E70" s="71">
        <v>2.9182160000000148</v>
      </c>
      <c r="F70" s="71">
        <v>3.125106000000029</v>
      </c>
      <c r="G70" s="127">
        <v>2.1141060000000493</v>
      </c>
      <c r="H70" s="71">
        <v>3.125106000000029</v>
      </c>
      <c r="I70" s="127">
        <v>2.1141060000000493</v>
      </c>
      <c r="J70" s="71">
        <v>3.125106000000029</v>
      </c>
      <c r="K70" s="127">
        <v>2.1141060000000493</v>
      </c>
      <c r="L70" s="71">
        <v>3.125106000000029</v>
      </c>
      <c r="M70" s="127">
        <v>2.1141060000000493</v>
      </c>
      <c r="N70" s="71">
        <v>3.125106000000029</v>
      </c>
      <c r="O70" s="71">
        <f>IFERROR(N70*(N70/L70),0)</f>
        <v>3.125106000000029</v>
      </c>
      <c r="P70" s="73" t="s">
        <v>221</v>
      </c>
      <c r="Q70" s="143">
        <f t="shared" si="0"/>
        <v>8.4564240000001973</v>
      </c>
      <c r="R70" s="73">
        <f t="shared" si="1"/>
        <v>15.625530000000145</v>
      </c>
    </row>
    <row r="71" spans="1:18" x14ac:dyDescent="0.25">
      <c r="A71" s="41" t="s">
        <v>99</v>
      </c>
      <c r="B71" s="48" t="s">
        <v>100</v>
      </c>
      <c r="C71" s="43" t="s">
        <v>666</v>
      </c>
      <c r="D71" s="71">
        <v>483.08047693792065</v>
      </c>
      <c r="E71" s="71">
        <f>E72+E73+E74</f>
        <v>509.11370422571412</v>
      </c>
      <c r="F71" s="71">
        <f>F72+F73+F74</f>
        <v>532.94418647979955</v>
      </c>
      <c r="G71" s="127">
        <v>533.1169381683618</v>
      </c>
      <c r="H71" s="71">
        <f>H72+H73+H74</f>
        <v>537.79792784517372</v>
      </c>
      <c r="I71" s="127">
        <v>533.00233714014507</v>
      </c>
      <c r="J71" s="71">
        <f>J72+J73+J74</f>
        <v>543.77148977401112</v>
      </c>
      <c r="K71" s="127">
        <v>512.90039468095529</v>
      </c>
      <c r="L71" s="71">
        <f>L72+L73+L74</f>
        <v>542.59838687780098</v>
      </c>
      <c r="M71" s="127">
        <v>490.03462121905051</v>
      </c>
      <c r="N71" s="71">
        <f>N72+N73+N74</f>
        <v>503.73148751036109</v>
      </c>
      <c r="O71" s="71">
        <f>O72+O73+O74</f>
        <v>452.0218186926773</v>
      </c>
      <c r="P71" s="73" t="s">
        <v>221</v>
      </c>
      <c r="Q71" s="143">
        <f t="shared" si="0"/>
        <v>2069.054291208513</v>
      </c>
      <c r="R71" s="73">
        <f t="shared" si="1"/>
        <v>2579.9211107000242</v>
      </c>
    </row>
    <row r="72" spans="1:18" x14ac:dyDescent="0.25">
      <c r="A72" s="41" t="s">
        <v>101</v>
      </c>
      <c r="B72" s="45" t="s">
        <v>102</v>
      </c>
      <c r="C72" s="43" t="s">
        <v>666</v>
      </c>
      <c r="D72" s="71">
        <v>169.08934360999999</v>
      </c>
      <c r="E72" s="71">
        <v>161.40668165000002</v>
      </c>
      <c r="F72" s="71">
        <v>188.72971791999998</v>
      </c>
      <c r="G72" s="127">
        <v>209.700106615246</v>
      </c>
      <c r="H72" s="71">
        <v>197.43481472960002</v>
      </c>
      <c r="I72" s="127">
        <v>204.56253188350846</v>
      </c>
      <c r="J72" s="71">
        <v>202.760123275392</v>
      </c>
      <c r="K72" s="127">
        <v>186.28813485286355</v>
      </c>
      <c r="L72" s="71">
        <v>198.15509479209999</v>
      </c>
      <c r="M72" s="127">
        <v>169.64626350401758</v>
      </c>
      <c r="N72" s="71">
        <v>176.72580233914201</v>
      </c>
      <c r="O72" s="71">
        <f t="shared" ref="O72:O73" si="2">IFERROR(N72*(N72/L72),0)</f>
        <v>157.6139601415822</v>
      </c>
      <c r="P72" s="73" t="s">
        <v>221</v>
      </c>
      <c r="Q72" s="143">
        <f t="shared" si="0"/>
        <v>770.19703685563559</v>
      </c>
      <c r="R72" s="73">
        <f t="shared" si="1"/>
        <v>932.68979527781619</v>
      </c>
    </row>
    <row r="73" spans="1:18" x14ac:dyDescent="0.25">
      <c r="A73" s="41" t="s">
        <v>103</v>
      </c>
      <c r="B73" s="45" t="s">
        <v>104</v>
      </c>
      <c r="C73" s="43" t="s">
        <v>666</v>
      </c>
      <c r="D73" s="71">
        <v>134.21227364000001</v>
      </c>
      <c r="E73" s="71">
        <v>134.90282034999998</v>
      </c>
      <c r="F73" s="71">
        <v>169.24994763000001</v>
      </c>
      <c r="G73" s="127">
        <v>135.88536762999999</v>
      </c>
      <c r="H73" s="71">
        <v>169.24994763000001</v>
      </c>
      <c r="I73" s="127">
        <v>135.88536762999999</v>
      </c>
      <c r="J73" s="71">
        <v>169.24994763000001</v>
      </c>
      <c r="K73" s="127">
        <v>135.88536762999999</v>
      </c>
      <c r="L73" s="71">
        <v>169.24994763000001</v>
      </c>
      <c r="M73" s="127">
        <v>135.88536762999999</v>
      </c>
      <c r="N73" s="71">
        <v>167.8401834383333</v>
      </c>
      <c r="O73" s="71">
        <f t="shared" si="2"/>
        <v>166.44216185045428</v>
      </c>
      <c r="P73" s="73" t="s">
        <v>221</v>
      </c>
      <c r="Q73" s="143">
        <f t="shared" si="0"/>
        <v>543.54147051999996</v>
      </c>
      <c r="R73" s="73">
        <f t="shared" si="1"/>
        <v>842.03218817878769</v>
      </c>
    </row>
    <row r="74" spans="1:18" ht="16.5" thickBot="1" x14ac:dyDescent="0.3">
      <c r="A74" s="51" t="s">
        <v>105</v>
      </c>
      <c r="B74" s="52" t="s">
        <v>106</v>
      </c>
      <c r="C74" s="53" t="s">
        <v>666</v>
      </c>
      <c r="D74" s="74">
        <v>179.77885968792066</v>
      </c>
      <c r="E74" s="74">
        <v>212.80420222571411</v>
      </c>
      <c r="F74" s="74">
        <v>174.96452092979962</v>
      </c>
      <c r="G74" s="74">
        <v>187.53146392311578</v>
      </c>
      <c r="H74" s="74">
        <v>171.11316548557375</v>
      </c>
      <c r="I74" s="74">
        <v>192.55443762663663</v>
      </c>
      <c r="J74" s="74">
        <v>171.7614188686191</v>
      </c>
      <c r="K74" s="74">
        <v>190.72689219809172</v>
      </c>
      <c r="L74" s="74">
        <v>175.19334445570098</v>
      </c>
      <c r="M74" s="74">
        <v>184.50299008503293</v>
      </c>
      <c r="N74" s="74">
        <v>159.16550173288579</v>
      </c>
      <c r="O74" s="74">
        <v>127.96569670064082</v>
      </c>
      <c r="P74" s="75" t="s">
        <v>221</v>
      </c>
      <c r="Q74" s="144">
        <f t="shared" si="0"/>
        <v>755.31578383287706</v>
      </c>
      <c r="R74" s="75">
        <f t="shared" si="1"/>
        <v>805.19912724342043</v>
      </c>
    </row>
    <row r="75" spans="1:18" x14ac:dyDescent="0.25">
      <c r="A75" s="38" t="s">
        <v>107</v>
      </c>
      <c r="B75" s="54" t="s">
        <v>108</v>
      </c>
      <c r="C75" s="40" t="s">
        <v>666</v>
      </c>
      <c r="D75" s="69" t="s">
        <v>221</v>
      </c>
      <c r="E75" s="69" t="s">
        <v>221</v>
      </c>
      <c r="F75" s="69" t="s">
        <v>221</v>
      </c>
      <c r="G75" s="69" t="s">
        <v>221</v>
      </c>
      <c r="H75" s="69" t="s">
        <v>221</v>
      </c>
      <c r="I75" s="69" t="s">
        <v>221</v>
      </c>
      <c r="J75" s="69" t="s">
        <v>221</v>
      </c>
      <c r="K75" s="69" t="s">
        <v>221</v>
      </c>
      <c r="L75" s="69" t="s">
        <v>221</v>
      </c>
      <c r="M75" s="69" t="s">
        <v>221</v>
      </c>
      <c r="N75" s="69" t="s">
        <v>221</v>
      </c>
      <c r="O75" s="69" t="s">
        <v>221</v>
      </c>
      <c r="P75" s="70" t="s">
        <v>221</v>
      </c>
      <c r="Q75" s="142" t="str">
        <f t="shared" si="0"/>
        <v>-</v>
      </c>
      <c r="R75" s="70" t="str">
        <f t="shared" si="1"/>
        <v>-</v>
      </c>
    </row>
    <row r="76" spans="1:18" x14ac:dyDescent="0.25">
      <c r="A76" s="41" t="s">
        <v>109</v>
      </c>
      <c r="B76" s="45" t="s">
        <v>110</v>
      </c>
      <c r="C76" s="43" t="s">
        <v>666</v>
      </c>
      <c r="D76" s="71">
        <v>561.60896079999998</v>
      </c>
      <c r="E76" s="71">
        <v>568.12555999999995</v>
      </c>
      <c r="F76" s="71">
        <v>570.99983299999997</v>
      </c>
      <c r="G76" s="127">
        <v>306.74268800000004</v>
      </c>
      <c r="H76" s="71">
        <f>$F$76</f>
        <v>570.99983299999997</v>
      </c>
      <c r="I76" s="127">
        <v>306.74268800000004</v>
      </c>
      <c r="J76" s="71">
        <f>$F$76</f>
        <v>570.99983299999997</v>
      </c>
      <c r="K76" s="127">
        <v>306.74268800000004</v>
      </c>
      <c r="L76" s="71">
        <f>$F$76</f>
        <v>570.99983299999997</v>
      </c>
      <c r="M76" s="127">
        <v>306.74268800000004</v>
      </c>
      <c r="N76" s="71">
        <f>$F$76</f>
        <v>570.99983299999997</v>
      </c>
      <c r="O76" s="71">
        <f>$F$76</f>
        <v>570.99983299999997</v>
      </c>
      <c r="P76" s="73" t="s">
        <v>221</v>
      </c>
      <c r="Q76" s="143">
        <f t="shared" si="0"/>
        <v>1226.9707520000002</v>
      </c>
      <c r="R76" s="73">
        <f t="shared" si="1"/>
        <v>2854.9991649999997</v>
      </c>
    </row>
    <row r="77" spans="1:18" x14ac:dyDescent="0.25">
      <c r="A77" s="41" t="s">
        <v>111</v>
      </c>
      <c r="B77" s="45" t="s">
        <v>112</v>
      </c>
      <c r="C77" s="43" t="s">
        <v>666</v>
      </c>
      <c r="D77" s="71">
        <v>0</v>
      </c>
      <c r="E77" s="71">
        <v>0</v>
      </c>
      <c r="F77" s="71">
        <v>0</v>
      </c>
      <c r="G77" s="127">
        <v>0</v>
      </c>
      <c r="H77" s="71">
        <v>0</v>
      </c>
      <c r="I77" s="127">
        <v>0</v>
      </c>
      <c r="J77" s="71">
        <v>0</v>
      </c>
      <c r="K77" s="127">
        <v>0</v>
      </c>
      <c r="L77" s="71">
        <v>0</v>
      </c>
      <c r="M77" s="127">
        <v>0</v>
      </c>
      <c r="N77" s="71">
        <v>0</v>
      </c>
      <c r="O77" s="71">
        <v>0</v>
      </c>
      <c r="P77" s="73" t="s">
        <v>221</v>
      </c>
      <c r="Q77" s="143">
        <f t="shared" si="0"/>
        <v>0</v>
      </c>
      <c r="R77" s="73">
        <f t="shared" si="1"/>
        <v>0</v>
      </c>
    </row>
    <row r="78" spans="1:18" ht="16.5" thickBot="1" x14ac:dyDescent="0.3">
      <c r="A78" s="55" t="s">
        <v>113</v>
      </c>
      <c r="B78" s="56" t="s">
        <v>114</v>
      </c>
      <c r="C78" s="57" t="s">
        <v>666</v>
      </c>
      <c r="D78" s="76">
        <v>137.39153198</v>
      </c>
      <c r="E78" s="76">
        <v>141.80094278757244</v>
      </c>
      <c r="F78" s="76">
        <v>127.67148524885347</v>
      </c>
      <c r="G78" s="76">
        <v>142.0363939479443</v>
      </c>
      <c r="H78" s="76">
        <v>130.29049247528198</v>
      </c>
      <c r="I78" s="76">
        <v>143.70697485651581</v>
      </c>
      <c r="J78" s="76">
        <v>131.42100571955555</v>
      </c>
      <c r="K78" s="76">
        <v>150.03794119173935</v>
      </c>
      <c r="L78" s="76">
        <v>135.33718422144784</v>
      </c>
      <c r="M78" s="76">
        <v>156.64852839746601</v>
      </c>
      <c r="N78" s="76">
        <v>119.93568378367249</v>
      </c>
      <c r="O78" s="76">
        <v>106.28688876162872</v>
      </c>
      <c r="P78" s="77" t="s">
        <v>221</v>
      </c>
      <c r="Q78" s="145">
        <f t="shared" si="0"/>
        <v>592.42983839366548</v>
      </c>
      <c r="R78" s="77">
        <f t="shared" si="1"/>
        <v>623.27125496158658</v>
      </c>
    </row>
    <row r="79" spans="1:18" ht="31.5" x14ac:dyDescent="0.25">
      <c r="A79" s="58" t="s">
        <v>115</v>
      </c>
      <c r="B79" s="39" t="s">
        <v>116</v>
      </c>
      <c r="C79" s="59" t="s">
        <v>666</v>
      </c>
      <c r="D79" s="78">
        <v>2830.547660200541</v>
      </c>
      <c r="E79" s="78">
        <f>E85+E87+E88+E93</f>
        <v>2326.8528642124847</v>
      </c>
      <c r="F79" s="78">
        <f>F85+F87+F88+F93</f>
        <v>1907.5730088059895</v>
      </c>
      <c r="G79" s="78">
        <v>2328.9554975189112</v>
      </c>
      <c r="H79" s="78">
        <f>H85+H87+H88+H93</f>
        <v>1727.8922292245375</v>
      </c>
      <c r="I79" s="78">
        <v>2574.161689452425</v>
      </c>
      <c r="J79" s="78">
        <f>J85+J87+J88+J93</f>
        <v>1819.2390192650944</v>
      </c>
      <c r="K79" s="78">
        <v>2777.9458714329512</v>
      </c>
      <c r="L79" s="78">
        <f>L85+L87+L88+L93</f>
        <v>1790.9259448671617</v>
      </c>
      <c r="M79" s="78">
        <v>2702.5082835048115</v>
      </c>
      <c r="N79" s="78">
        <f>N85+N87+N88+N93</f>
        <v>2962.997955591175</v>
      </c>
      <c r="O79" s="78">
        <f>O85+O87+O88+O93</f>
        <v>3203.0645119955652</v>
      </c>
      <c r="P79" s="79" t="s">
        <v>221</v>
      </c>
      <c r="Q79" s="146">
        <f t="shared" si="0"/>
        <v>10383.571341909099</v>
      </c>
      <c r="R79" s="79">
        <f t="shared" si="1"/>
        <v>11504.119660943536</v>
      </c>
    </row>
    <row r="80" spans="1:18" x14ac:dyDescent="0.25">
      <c r="A80" s="41" t="s">
        <v>117</v>
      </c>
      <c r="B80" s="42" t="s">
        <v>667</v>
      </c>
      <c r="C80" s="43" t="s">
        <v>666</v>
      </c>
      <c r="D80" s="71" t="s">
        <v>221</v>
      </c>
      <c r="E80" s="71" t="s">
        <v>221</v>
      </c>
      <c r="F80" s="71" t="s">
        <v>221</v>
      </c>
      <c r="G80" s="127" t="s">
        <v>221</v>
      </c>
      <c r="H80" s="71" t="s">
        <v>221</v>
      </c>
      <c r="I80" s="127" t="s">
        <v>221</v>
      </c>
      <c r="J80" s="71" t="s">
        <v>221</v>
      </c>
      <c r="K80" s="127" t="s">
        <v>221</v>
      </c>
      <c r="L80" s="71" t="s">
        <v>221</v>
      </c>
      <c r="M80" s="127" t="s">
        <v>221</v>
      </c>
      <c r="N80" s="71" t="s">
        <v>221</v>
      </c>
      <c r="O80" s="71" t="s">
        <v>221</v>
      </c>
      <c r="P80" s="73" t="s">
        <v>221</v>
      </c>
      <c r="Q80" s="143" t="str">
        <f t="shared" si="0"/>
        <v>-</v>
      </c>
      <c r="R80" s="73" t="str">
        <f t="shared" si="1"/>
        <v>-</v>
      </c>
    </row>
    <row r="81" spans="1:18" ht="31.5" x14ac:dyDescent="0.25">
      <c r="A81" s="41" t="s">
        <v>118</v>
      </c>
      <c r="B81" s="47" t="s">
        <v>22</v>
      </c>
      <c r="C81" s="43" t="s">
        <v>666</v>
      </c>
      <c r="D81" s="71" t="s">
        <v>221</v>
      </c>
      <c r="E81" s="71" t="s">
        <v>221</v>
      </c>
      <c r="F81" s="71" t="s">
        <v>221</v>
      </c>
      <c r="G81" s="127" t="s">
        <v>221</v>
      </c>
      <c r="H81" s="71" t="s">
        <v>221</v>
      </c>
      <c r="I81" s="127" t="s">
        <v>221</v>
      </c>
      <c r="J81" s="71" t="s">
        <v>221</v>
      </c>
      <c r="K81" s="127" t="s">
        <v>221</v>
      </c>
      <c r="L81" s="71" t="s">
        <v>221</v>
      </c>
      <c r="M81" s="127" t="s">
        <v>221</v>
      </c>
      <c r="N81" s="71" t="s">
        <v>221</v>
      </c>
      <c r="O81" s="71" t="s">
        <v>221</v>
      </c>
      <c r="P81" s="73" t="s">
        <v>221</v>
      </c>
      <c r="Q81" s="143" t="str">
        <f t="shared" si="0"/>
        <v>-</v>
      </c>
      <c r="R81" s="73" t="str">
        <f t="shared" si="1"/>
        <v>-</v>
      </c>
    </row>
    <row r="82" spans="1:18" ht="31.5" x14ac:dyDescent="0.25">
      <c r="A82" s="41" t="s">
        <v>119</v>
      </c>
      <c r="B82" s="47" t="s">
        <v>24</v>
      </c>
      <c r="C82" s="43" t="s">
        <v>666</v>
      </c>
      <c r="D82" s="71" t="s">
        <v>221</v>
      </c>
      <c r="E82" s="71" t="s">
        <v>221</v>
      </c>
      <c r="F82" s="71" t="s">
        <v>221</v>
      </c>
      <c r="G82" s="127" t="s">
        <v>221</v>
      </c>
      <c r="H82" s="71" t="s">
        <v>221</v>
      </c>
      <c r="I82" s="127" t="s">
        <v>221</v>
      </c>
      <c r="J82" s="71" t="s">
        <v>221</v>
      </c>
      <c r="K82" s="127" t="s">
        <v>221</v>
      </c>
      <c r="L82" s="71" t="s">
        <v>221</v>
      </c>
      <c r="M82" s="127" t="s">
        <v>221</v>
      </c>
      <c r="N82" s="71" t="s">
        <v>221</v>
      </c>
      <c r="O82" s="71" t="s">
        <v>221</v>
      </c>
      <c r="P82" s="73" t="s">
        <v>221</v>
      </c>
      <c r="Q82" s="143" t="str">
        <f t="shared" si="0"/>
        <v>-</v>
      </c>
      <c r="R82" s="73" t="str">
        <f t="shared" si="1"/>
        <v>-</v>
      </c>
    </row>
    <row r="83" spans="1:18" ht="31.5" x14ac:dyDescent="0.25">
      <c r="A83" s="41" t="s">
        <v>120</v>
      </c>
      <c r="B83" s="47" t="s">
        <v>26</v>
      </c>
      <c r="C83" s="43" t="s">
        <v>666</v>
      </c>
      <c r="D83" s="71" t="s">
        <v>221</v>
      </c>
      <c r="E83" s="71" t="s">
        <v>221</v>
      </c>
      <c r="F83" s="71" t="s">
        <v>221</v>
      </c>
      <c r="G83" s="127" t="s">
        <v>221</v>
      </c>
      <c r="H83" s="71" t="s">
        <v>221</v>
      </c>
      <c r="I83" s="127" t="s">
        <v>221</v>
      </c>
      <c r="J83" s="71" t="s">
        <v>221</v>
      </c>
      <c r="K83" s="127" t="s">
        <v>221</v>
      </c>
      <c r="L83" s="71" t="s">
        <v>221</v>
      </c>
      <c r="M83" s="127" t="s">
        <v>221</v>
      </c>
      <c r="N83" s="71" t="s">
        <v>221</v>
      </c>
      <c r="O83" s="71" t="s">
        <v>221</v>
      </c>
      <c r="P83" s="73" t="s">
        <v>221</v>
      </c>
      <c r="Q83" s="143" t="str">
        <f t="shared" si="0"/>
        <v>-</v>
      </c>
      <c r="R83" s="73" t="str">
        <f t="shared" si="1"/>
        <v>-</v>
      </c>
    </row>
    <row r="84" spans="1:18" x14ac:dyDescent="0.25">
      <c r="A84" s="41" t="s">
        <v>121</v>
      </c>
      <c r="B84" s="42" t="s">
        <v>28</v>
      </c>
      <c r="C84" s="43" t="s">
        <v>666</v>
      </c>
      <c r="D84" s="71" t="s">
        <v>221</v>
      </c>
      <c r="E84" s="71" t="s">
        <v>221</v>
      </c>
      <c r="F84" s="71" t="s">
        <v>221</v>
      </c>
      <c r="G84" s="127" t="s">
        <v>221</v>
      </c>
      <c r="H84" s="71" t="s">
        <v>221</v>
      </c>
      <c r="I84" s="127" t="s">
        <v>221</v>
      </c>
      <c r="J84" s="71" t="s">
        <v>221</v>
      </c>
      <c r="K84" s="127" t="s">
        <v>221</v>
      </c>
      <c r="L84" s="71" t="s">
        <v>221</v>
      </c>
      <c r="M84" s="127" t="s">
        <v>221</v>
      </c>
      <c r="N84" s="71" t="s">
        <v>221</v>
      </c>
      <c r="O84" s="71" t="s">
        <v>221</v>
      </c>
      <c r="P84" s="73" t="s">
        <v>221</v>
      </c>
      <c r="Q84" s="143" t="str">
        <f t="shared" si="0"/>
        <v>-</v>
      </c>
      <c r="R84" s="73" t="str">
        <f t="shared" si="1"/>
        <v>-</v>
      </c>
    </row>
    <row r="85" spans="1:18" x14ac:dyDescent="0.25">
      <c r="A85" s="41" t="s">
        <v>122</v>
      </c>
      <c r="B85" s="42" t="s">
        <v>30</v>
      </c>
      <c r="C85" s="43" t="s">
        <v>666</v>
      </c>
      <c r="D85" s="71">
        <v>1674.0499057131565</v>
      </c>
      <c r="E85" s="71">
        <f>E27-E42</f>
        <v>2239.4893982593439</v>
      </c>
      <c r="F85" s="71">
        <f>F27-F42</f>
        <v>1658.4477795600633</v>
      </c>
      <c r="G85" s="127">
        <v>2224.0394107396914</v>
      </c>
      <c r="H85" s="71">
        <f>H27-H42</f>
        <v>1622.8537383732328</v>
      </c>
      <c r="I85" s="127">
        <v>2360.1918475022339</v>
      </c>
      <c r="J85" s="71">
        <f>J27-J42</f>
        <v>1694.2006579597983</v>
      </c>
      <c r="K85" s="127">
        <v>2663.3605243008224</v>
      </c>
      <c r="L85" s="71">
        <f>L27-L42</f>
        <v>1775.6182895443762</v>
      </c>
      <c r="M85" s="127">
        <v>2656.2923102201839</v>
      </c>
      <c r="N85" s="71">
        <f>N27-N42</f>
        <v>2960.1411959018351</v>
      </c>
      <c r="O85" s="71">
        <f>O27-O42</f>
        <v>3216.5270122352849</v>
      </c>
      <c r="P85" s="73" t="s">
        <v>221</v>
      </c>
      <c r="Q85" s="143">
        <f t="shared" si="0"/>
        <v>9903.8840927629317</v>
      </c>
      <c r="R85" s="73">
        <f t="shared" si="1"/>
        <v>11269.340894014527</v>
      </c>
    </row>
    <row r="86" spans="1:18" x14ac:dyDescent="0.25">
      <c r="A86" s="41" t="s">
        <v>123</v>
      </c>
      <c r="B86" s="42" t="s">
        <v>32</v>
      </c>
      <c r="C86" s="43" t="s">
        <v>666</v>
      </c>
      <c r="D86" s="71" t="s">
        <v>221</v>
      </c>
      <c r="E86" s="71" t="s">
        <v>221</v>
      </c>
      <c r="F86" s="71" t="s">
        <v>221</v>
      </c>
      <c r="G86" s="127" t="s">
        <v>221</v>
      </c>
      <c r="H86" s="71" t="s">
        <v>221</v>
      </c>
      <c r="I86" s="127" t="s">
        <v>221</v>
      </c>
      <c r="J86" s="71" t="s">
        <v>221</v>
      </c>
      <c r="K86" s="127" t="s">
        <v>221</v>
      </c>
      <c r="L86" s="71" t="s">
        <v>221</v>
      </c>
      <c r="M86" s="127" t="s">
        <v>221</v>
      </c>
      <c r="N86" s="71" t="s">
        <v>221</v>
      </c>
      <c r="O86" s="71" t="s">
        <v>221</v>
      </c>
      <c r="P86" s="73" t="s">
        <v>221</v>
      </c>
      <c r="Q86" s="143" t="str">
        <f t="shared" ref="Q86:Q149" si="3">IFERROR(G86+I86+K86+M86,"-")</f>
        <v>-</v>
      </c>
      <c r="R86" s="73" t="str">
        <f t="shared" ref="R86:R149" si="4">IFERROR(H86+J86+L86+N86+O86,"-")</f>
        <v>-</v>
      </c>
    </row>
    <row r="87" spans="1:18" x14ac:dyDescent="0.25">
      <c r="A87" s="41" t="s">
        <v>124</v>
      </c>
      <c r="B87" s="42" t="s">
        <v>34</v>
      </c>
      <c r="C87" s="43" t="s">
        <v>666</v>
      </c>
      <c r="D87" s="71">
        <v>1095.0823043220821</v>
      </c>
      <c r="E87" s="71">
        <f t="shared" ref="E87:F88" si="5">E29-E44</f>
        <v>-2.0117371557146271</v>
      </c>
      <c r="F87" s="71">
        <f t="shared" si="5"/>
        <v>172.49508720550105</v>
      </c>
      <c r="G87" s="127">
        <v>63.349348824853365</v>
      </c>
      <c r="H87" s="71">
        <f>H29-H44</f>
        <v>4.5238603052835913</v>
      </c>
      <c r="I87" s="127">
        <v>160.45296855157335</v>
      </c>
      <c r="J87" s="71">
        <f>J29-J44</f>
        <v>11.147858501558147</v>
      </c>
      <c r="K87" s="127">
        <v>61.068473733511212</v>
      </c>
      <c r="L87" s="71">
        <f>L29-L44</f>
        <v>-104.33092343058465</v>
      </c>
      <c r="M87" s="127">
        <v>-7.3009001139893996</v>
      </c>
      <c r="N87" s="71">
        <f>N29-N44</f>
        <v>-108.85846808731182</v>
      </c>
      <c r="O87" s="71">
        <f>O29-O44</f>
        <v>-113.52186052558443</v>
      </c>
      <c r="P87" s="73" t="s">
        <v>221</v>
      </c>
      <c r="Q87" s="143">
        <f t="shared" si="3"/>
        <v>277.56989099594853</v>
      </c>
      <c r="R87" s="73">
        <f t="shared" si="4"/>
        <v>-311.03953323663916</v>
      </c>
    </row>
    <row r="88" spans="1:18" x14ac:dyDescent="0.25">
      <c r="A88" s="41" t="s">
        <v>125</v>
      </c>
      <c r="B88" s="42" t="s">
        <v>36</v>
      </c>
      <c r="C88" s="43" t="s">
        <v>666</v>
      </c>
      <c r="D88" s="71">
        <v>0</v>
      </c>
      <c r="E88" s="71">
        <f t="shared" si="5"/>
        <v>0</v>
      </c>
      <c r="F88" s="71">
        <f t="shared" si="5"/>
        <v>0</v>
      </c>
      <c r="G88" s="127">
        <v>0</v>
      </c>
      <c r="H88" s="71">
        <f>H30-H45</f>
        <v>0</v>
      </c>
      <c r="I88" s="127">
        <v>0</v>
      </c>
      <c r="J88" s="71">
        <f>J30-J45</f>
        <v>0</v>
      </c>
      <c r="K88" s="127">
        <v>0</v>
      </c>
      <c r="L88" s="71">
        <f>L30-L45</f>
        <v>0</v>
      </c>
      <c r="M88" s="127">
        <v>0</v>
      </c>
      <c r="N88" s="71">
        <f>N30-N45</f>
        <v>0</v>
      </c>
      <c r="O88" s="71">
        <f>O30-O45</f>
        <v>0</v>
      </c>
      <c r="P88" s="73" t="s">
        <v>221</v>
      </c>
      <c r="Q88" s="143">
        <f t="shared" si="3"/>
        <v>0</v>
      </c>
      <c r="R88" s="73">
        <f t="shared" si="4"/>
        <v>0</v>
      </c>
    </row>
    <row r="89" spans="1:18" x14ac:dyDescent="0.25">
      <c r="A89" s="41" t="s">
        <v>126</v>
      </c>
      <c r="B89" s="42" t="s">
        <v>38</v>
      </c>
      <c r="C89" s="43" t="s">
        <v>666</v>
      </c>
      <c r="D89" s="71" t="s">
        <v>221</v>
      </c>
      <c r="E89" s="71" t="s">
        <v>221</v>
      </c>
      <c r="F89" s="71" t="s">
        <v>221</v>
      </c>
      <c r="G89" s="127" t="s">
        <v>221</v>
      </c>
      <c r="H89" s="71" t="s">
        <v>221</v>
      </c>
      <c r="I89" s="127" t="s">
        <v>221</v>
      </c>
      <c r="J89" s="71" t="s">
        <v>221</v>
      </c>
      <c r="K89" s="127" t="s">
        <v>221</v>
      </c>
      <c r="L89" s="71" t="s">
        <v>221</v>
      </c>
      <c r="M89" s="127" t="s">
        <v>221</v>
      </c>
      <c r="N89" s="71" t="s">
        <v>221</v>
      </c>
      <c r="O89" s="71" t="s">
        <v>221</v>
      </c>
      <c r="P89" s="73" t="s">
        <v>221</v>
      </c>
      <c r="Q89" s="143" t="str">
        <f t="shared" si="3"/>
        <v>-</v>
      </c>
      <c r="R89" s="73" t="str">
        <f t="shared" si="4"/>
        <v>-</v>
      </c>
    </row>
    <row r="90" spans="1:18" ht="31.5" x14ac:dyDescent="0.25">
      <c r="A90" s="41" t="s">
        <v>127</v>
      </c>
      <c r="B90" s="44" t="s">
        <v>40</v>
      </c>
      <c r="C90" s="43" t="s">
        <v>666</v>
      </c>
      <c r="D90" s="71" t="s">
        <v>221</v>
      </c>
      <c r="E90" s="71" t="s">
        <v>221</v>
      </c>
      <c r="F90" s="71" t="s">
        <v>221</v>
      </c>
      <c r="G90" s="127" t="s">
        <v>221</v>
      </c>
      <c r="H90" s="71" t="s">
        <v>221</v>
      </c>
      <c r="I90" s="127" t="s">
        <v>221</v>
      </c>
      <c r="J90" s="71" t="s">
        <v>221</v>
      </c>
      <c r="K90" s="127" t="s">
        <v>221</v>
      </c>
      <c r="L90" s="71" t="s">
        <v>221</v>
      </c>
      <c r="M90" s="127" t="s">
        <v>221</v>
      </c>
      <c r="N90" s="71" t="s">
        <v>221</v>
      </c>
      <c r="O90" s="71" t="s">
        <v>221</v>
      </c>
      <c r="P90" s="73" t="s">
        <v>221</v>
      </c>
      <c r="Q90" s="143" t="str">
        <f t="shared" si="3"/>
        <v>-</v>
      </c>
      <c r="R90" s="73" t="str">
        <f t="shared" si="4"/>
        <v>-</v>
      </c>
    </row>
    <row r="91" spans="1:18" x14ac:dyDescent="0.25">
      <c r="A91" s="41" t="s">
        <v>128</v>
      </c>
      <c r="B91" s="47" t="s">
        <v>595</v>
      </c>
      <c r="C91" s="43" t="s">
        <v>666</v>
      </c>
      <c r="D91" s="71" t="s">
        <v>221</v>
      </c>
      <c r="E91" s="71" t="s">
        <v>221</v>
      </c>
      <c r="F91" s="71" t="s">
        <v>221</v>
      </c>
      <c r="G91" s="127" t="s">
        <v>221</v>
      </c>
      <c r="H91" s="71" t="s">
        <v>221</v>
      </c>
      <c r="I91" s="127" t="s">
        <v>221</v>
      </c>
      <c r="J91" s="71" t="s">
        <v>221</v>
      </c>
      <c r="K91" s="127" t="s">
        <v>221</v>
      </c>
      <c r="L91" s="71" t="s">
        <v>221</v>
      </c>
      <c r="M91" s="127" t="s">
        <v>221</v>
      </c>
      <c r="N91" s="71" t="s">
        <v>221</v>
      </c>
      <c r="O91" s="71" t="s">
        <v>221</v>
      </c>
      <c r="P91" s="73" t="s">
        <v>221</v>
      </c>
      <c r="Q91" s="143" t="str">
        <f t="shared" si="3"/>
        <v>-</v>
      </c>
      <c r="R91" s="73" t="str">
        <f t="shared" si="4"/>
        <v>-</v>
      </c>
    </row>
    <row r="92" spans="1:18" x14ac:dyDescent="0.25">
      <c r="A92" s="41" t="s">
        <v>129</v>
      </c>
      <c r="B92" s="45" t="s">
        <v>44</v>
      </c>
      <c r="C92" s="43" t="s">
        <v>666</v>
      </c>
      <c r="D92" s="71" t="s">
        <v>221</v>
      </c>
      <c r="E92" s="71" t="s">
        <v>221</v>
      </c>
      <c r="F92" s="71" t="s">
        <v>221</v>
      </c>
      <c r="G92" s="127" t="s">
        <v>221</v>
      </c>
      <c r="H92" s="71" t="s">
        <v>221</v>
      </c>
      <c r="I92" s="127" t="s">
        <v>221</v>
      </c>
      <c r="J92" s="71" t="s">
        <v>221</v>
      </c>
      <c r="K92" s="127" t="s">
        <v>221</v>
      </c>
      <c r="L92" s="71" t="s">
        <v>221</v>
      </c>
      <c r="M92" s="127" t="s">
        <v>221</v>
      </c>
      <c r="N92" s="71" t="s">
        <v>221</v>
      </c>
      <c r="O92" s="71" t="s">
        <v>221</v>
      </c>
      <c r="P92" s="73" t="s">
        <v>221</v>
      </c>
      <c r="Q92" s="143" t="str">
        <f t="shared" si="3"/>
        <v>-</v>
      </c>
      <c r="R92" s="73" t="str">
        <f t="shared" si="4"/>
        <v>-</v>
      </c>
    </row>
    <row r="93" spans="1:18" x14ac:dyDescent="0.25">
      <c r="A93" s="41" t="s">
        <v>130</v>
      </c>
      <c r="B93" s="42" t="s">
        <v>46</v>
      </c>
      <c r="C93" s="43" t="s">
        <v>666</v>
      </c>
      <c r="D93" s="71">
        <v>61.415450165302502</v>
      </c>
      <c r="E93" s="71">
        <f>E35-E50</f>
        <v>89.375203108855317</v>
      </c>
      <c r="F93" s="71">
        <f>F35-F50</f>
        <v>76.630142040425142</v>
      </c>
      <c r="G93" s="127">
        <v>41.566737954366772</v>
      </c>
      <c r="H93" s="71">
        <f>H35-H50</f>
        <v>100.51463054602107</v>
      </c>
      <c r="I93" s="127">
        <v>53.516873398617577</v>
      </c>
      <c r="J93" s="71">
        <f>J35-J50</f>
        <v>113.89050280373795</v>
      </c>
      <c r="K93" s="127">
        <v>53.516873398617349</v>
      </c>
      <c r="L93" s="71">
        <f>L35-L50</f>
        <v>119.63857875336998</v>
      </c>
      <c r="M93" s="127">
        <v>53.516873398617122</v>
      </c>
      <c r="N93" s="71">
        <f>N35-N50</f>
        <v>111.715227776652</v>
      </c>
      <c r="O93" s="71">
        <f>O35-O50</f>
        <v>100.05936028586507</v>
      </c>
      <c r="P93" s="73" t="s">
        <v>221</v>
      </c>
      <c r="Q93" s="143">
        <f t="shared" si="3"/>
        <v>202.11735815021882</v>
      </c>
      <c r="R93" s="73">
        <f t="shared" si="4"/>
        <v>545.81830016564606</v>
      </c>
    </row>
    <row r="94" spans="1:18" x14ac:dyDescent="0.25">
      <c r="A94" s="41" t="s">
        <v>131</v>
      </c>
      <c r="B94" s="46" t="s">
        <v>669</v>
      </c>
      <c r="C94" s="43" t="s">
        <v>666</v>
      </c>
      <c r="D94" s="71">
        <v>-490.52686742623422</v>
      </c>
      <c r="E94" s="71">
        <f>E95-E101</f>
        <v>-232.65633342212683</v>
      </c>
      <c r="F94" s="71">
        <f>F95-F101</f>
        <v>-326.57746807921154</v>
      </c>
      <c r="G94" s="127">
        <v>-331.45991547915031</v>
      </c>
      <c r="H94" s="71">
        <f>H95-H101</f>
        <v>-430.0501108556669</v>
      </c>
      <c r="I94" s="127">
        <v>-339.1857157745373</v>
      </c>
      <c r="J94" s="71">
        <f>J95-J101</f>
        <v>-483.7418009533057</v>
      </c>
      <c r="K94" s="127">
        <v>-298.19016541461252</v>
      </c>
      <c r="L94" s="71">
        <f>L95-L101</f>
        <v>-479.25654826782653</v>
      </c>
      <c r="M94" s="127">
        <v>-305.71573879950444</v>
      </c>
      <c r="N94" s="71">
        <f>N95-N101</f>
        <v>-345.40643023721719</v>
      </c>
      <c r="O94" s="71">
        <f>O95-O101</f>
        <v>-248.22439181819422</v>
      </c>
      <c r="P94" s="73" t="s">
        <v>221</v>
      </c>
      <c r="Q94" s="143">
        <f t="shared" si="3"/>
        <v>-1274.5515354678046</v>
      </c>
      <c r="R94" s="73">
        <f t="shared" si="4"/>
        <v>-1986.6792821322103</v>
      </c>
    </row>
    <row r="95" spans="1:18" x14ac:dyDescent="0.25">
      <c r="A95" s="41" t="s">
        <v>132</v>
      </c>
      <c r="B95" s="44" t="s">
        <v>133</v>
      </c>
      <c r="C95" s="43" t="s">
        <v>666</v>
      </c>
      <c r="D95" s="71">
        <v>167.04283759427204</v>
      </c>
      <c r="E95" s="71">
        <f>E96+E97+E98+E100</f>
        <v>243.80372695907712</v>
      </c>
      <c r="F95" s="71">
        <f>F96+F97+F98+F100</f>
        <v>92.26146552049596</v>
      </c>
      <c r="G95" s="127">
        <v>28.074429071874928</v>
      </c>
      <c r="H95" s="71">
        <f>H96+H97+H98+H100</f>
        <v>60.841464231594763</v>
      </c>
      <c r="I95" s="127">
        <v>28.202261922660853</v>
      </c>
      <c r="J95" s="71">
        <f>J96+J97+J98+J100</f>
        <v>56.329661384820646</v>
      </c>
      <c r="K95" s="127">
        <v>28.389902006568512</v>
      </c>
      <c r="L95" s="71">
        <f>L96+L97+L98+L100</f>
        <v>17.246112143623485</v>
      </c>
      <c r="M95" s="127">
        <v>28.389902006568512</v>
      </c>
      <c r="N95" s="71">
        <f>N96+N97+N98+N100</f>
        <v>16.00246085635839</v>
      </c>
      <c r="O95" s="71">
        <f>O96+O97+O98+O100</f>
        <v>14.848491725363393</v>
      </c>
      <c r="P95" s="73" t="s">
        <v>221</v>
      </c>
      <c r="Q95" s="143">
        <f t="shared" si="3"/>
        <v>113.05649500767282</v>
      </c>
      <c r="R95" s="73">
        <f t="shared" si="4"/>
        <v>165.26819034176069</v>
      </c>
    </row>
    <row r="96" spans="1:18" x14ac:dyDescent="0.25">
      <c r="A96" s="41" t="s">
        <v>134</v>
      </c>
      <c r="B96" s="47" t="s">
        <v>135</v>
      </c>
      <c r="C96" s="43" t="s">
        <v>666</v>
      </c>
      <c r="D96" s="71">
        <v>0</v>
      </c>
      <c r="E96" s="71">
        <v>0</v>
      </c>
      <c r="F96" s="71">
        <v>0</v>
      </c>
      <c r="G96" s="127">
        <v>0</v>
      </c>
      <c r="H96" s="71">
        <v>0</v>
      </c>
      <c r="I96" s="127">
        <v>0</v>
      </c>
      <c r="J96" s="71">
        <v>0</v>
      </c>
      <c r="K96" s="127">
        <v>0</v>
      </c>
      <c r="L96" s="71">
        <v>0</v>
      </c>
      <c r="M96" s="127">
        <v>0</v>
      </c>
      <c r="N96" s="71">
        <v>0</v>
      </c>
      <c r="O96" s="71">
        <v>0</v>
      </c>
      <c r="P96" s="73" t="s">
        <v>221</v>
      </c>
      <c r="Q96" s="143">
        <f t="shared" si="3"/>
        <v>0</v>
      </c>
      <c r="R96" s="73">
        <f t="shared" si="4"/>
        <v>0</v>
      </c>
    </row>
    <row r="97" spans="1:18" x14ac:dyDescent="0.25">
      <c r="A97" s="41" t="s">
        <v>136</v>
      </c>
      <c r="B97" s="47" t="s">
        <v>137</v>
      </c>
      <c r="C97" s="43" t="s">
        <v>666</v>
      </c>
      <c r="D97" s="71">
        <v>11.019922676912035</v>
      </c>
      <c r="E97" s="71">
        <v>16.525411531765229</v>
      </c>
      <c r="F97" s="71">
        <v>12.047836841522495</v>
      </c>
      <c r="G97" s="127">
        <v>8.173289071874926</v>
      </c>
      <c r="H97" s="71">
        <v>8.2928505825967047</v>
      </c>
      <c r="I97" s="127">
        <v>8.3011219226608475</v>
      </c>
      <c r="J97" s="71">
        <v>8.3094838382959839</v>
      </c>
      <c r="K97" s="127">
        <v>8.4887620065685088</v>
      </c>
      <c r="L97" s="71">
        <v>8.5194293756524537</v>
      </c>
      <c r="M97" s="127">
        <v>8.4887620065685088</v>
      </c>
      <c r="N97" s="71">
        <v>7.3714435720231331</v>
      </c>
      <c r="O97" s="71">
        <v>6.3781478711254334</v>
      </c>
      <c r="P97" s="73" t="s">
        <v>221</v>
      </c>
      <c r="Q97" s="143">
        <f t="shared" si="3"/>
        <v>33.451935007672787</v>
      </c>
      <c r="R97" s="73">
        <f t="shared" si="4"/>
        <v>38.871355239693713</v>
      </c>
    </row>
    <row r="98" spans="1:18" x14ac:dyDescent="0.25">
      <c r="A98" s="41" t="s">
        <v>138</v>
      </c>
      <c r="B98" s="47" t="s">
        <v>139</v>
      </c>
      <c r="C98" s="43" t="s">
        <v>666</v>
      </c>
      <c r="D98" s="71">
        <v>41.02608</v>
      </c>
      <c r="E98" s="71">
        <v>55.085689999999992</v>
      </c>
      <c r="F98" s="71">
        <v>30.640583849999999</v>
      </c>
      <c r="G98" s="127">
        <v>0</v>
      </c>
      <c r="H98" s="71">
        <v>4.5298222071150045</v>
      </c>
      <c r="I98" s="127">
        <v>0</v>
      </c>
      <c r="J98" s="71">
        <v>0</v>
      </c>
      <c r="K98" s="127">
        <v>0</v>
      </c>
      <c r="L98" s="71">
        <v>0</v>
      </c>
      <c r="M98" s="127">
        <v>0</v>
      </c>
      <c r="N98" s="71">
        <v>0</v>
      </c>
      <c r="O98" s="71">
        <v>0</v>
      </c>
      <c r="P98" s="73" t="s">
        <v>221</v>
      </c>
      <c r="Q98" s="143">
        <f t="shared" si="3"/>
        <v>0</v>
      </c>
      <c r="R98" s="73">
        <f t="shared" si="4"/>
        <v>4.5298222071150045</v>
      </c>
    </row>
    <row r="99" spans="1:18" x14ac:dyDescent="0.25">
      <c r="A99" s="41" t="s">
        <v>140</v>
      </c>
      <c r="B99" s="49" t="s">
        <v>141</v>
      </c>
      <c r="C99" s="43" t="s">
        <v>666</v>
      </c>
      <c r="D99" s="71">
        <v>29.295970000000001</v>
      </c>
      <c r="E99" s="71">
        <v>47.692309999999999</v>
      </c>
      <c r="F99" s="71">
        <v>30.640583849999999</v>
      </c>
      <c r="G99" s="127">
        <v>0</v>
      </c>
      <c r="H99" s="71">
        <v>4.5298222071150045</v>
      </c>
      <c r="I99" s="127">
        <v>0</v>
      </c>
      <c r="J99" s="71">
        <v>0</v>
      </c>
      <c r="K99" s="127">
        <v>0</v>
      </c>
      <c r="L99" s="71">
        <v>0</v>
      </c>
      <c r="M99" s="127">
        <v>0</v>
      </c>
      <c r="N99" s="71">
        <v>0</v>
      </c>
      <c r="O99" s="71">
        <v>0</v>
      </c>
      <c r="P99" s="73" t="s">
        <v>221</v>
      </c>
      <c r="Q99" s="143">
        <f t="shared" si="3"/>
        <v>0</v>
      </c>
      <c r="R99" s="73">
        <f t="shared" si="4"/>
        <v>4.5298222071150045</v>
      </c>
    </row>
    <row r="100" spans="1:18" ht="17.25" customHeight="1" x14ac:dyDescent="0.25">
      <c r="A100" s="41" t="s">
        <v>142</v>
      </c>
      <c r="B100" s="45" t="s">
        <v>143</v>
      </c>
      <c r="C100" s="43" t="s">
        <v>666</v>
      </c>
      <c r="D100" s="71">
        <v>114.99683491735999</v>
      </c>
      <c r="E100" s="71">
        <v>172.1926254273119</v>
      </c>
      <c r="F100" s="71">
        <v>49.573044828973465</v>
      </c>
      <c r="G100" s="127">
        <v>19.901140000000002</v>
      </c>
      <c r="H100" s="71">
        <v>48.018791441883053</v>
      </c>
      <c r="I100" s="127">
        <v>19.901140000000005</v>
      </c>
      <c r="J100" s="71">
        <v>48.020177546524664</v>
      </c>
      <c r="K100" s="127">
        <v>19.901140000000005</v>
      </c>
      <c r="L100" s="71">
        <v>8.726682767971031</v>
      </c>
      <c r="M100" s="127">
        <v>19.901140000000005</v>
      </c>
      <c r="N100" s="71">
        <v>8.6310172843352575</v>
      </c>
      <c r="O100" s="71">
        <v>8.4703438542379601</v>
      </c>
      <c r="P100" s="73" t="s">
        <v>221</v>
      </c>
      <c r="Q100" s="143">
        <f t="shared" si="3"/>
        <v>79.604560000000021</v>
      </c>
      <c r="R100" s="73">
        <f t="shared" si="4"/>
        <v>121.86701289495196</v>
      </c>
    </row>
    <row r="101" spans="1:18" x14ac:dyDescent="0.25">
      <c r="A101" s="41" t="s">
        <v>144</v>
      </c>
      <c r="B101" s="48" t="s">
        <v>100</v>
      </c>
      <c r="C101" s="43" t="s">
        <v>666</v>
      </c>
      <c r="D101" s="71">
        <v>657.56970502050626</v>
      </c>
      <c r="E101" s="71">
        <f>E102+E103+E104+E106</f>
        <v>476.46006038120396</v>
      </c>
      <c r="F101" s="71">
        <f>F102+F103+F104+F106</f>
        <v>418.8389335997075</v>
      </c>
      <c r="G101" s="127">
        <v>359.53434455102524</v>
      </c>
      <c r="H101" s="71">
        <f>H102+H103+H104+H106</f>
        <v>490.89157508726169</v>
      </c>
      <c r="I101" s="127">
        <v>367.38797769719815</v>
      </c>
      <c r="J101" s="71">
        <f>J102+J103+J104+J106</f>
        <v>540.07146233812637</v>
      </c>
      <c r="K101" s="127">
        <v>326.58006742118101</v>
      </c>
      <c r="L101" s="71">
        <f>L102+L103+L104+L106</f>
        <v>496.50266041144999</v>
      </c>
      <c r="M101" s="127">
        <v>334.10564080607293</v>
      </c>
      <c r="N101" s="71">
        <f>N102+N103+N104+N106</f>
        <v>361.40889109357556</v>
      </c>
      <c r="O101" s="160">
        <f>O102+O103+O104+O106</f>
        <v>263.07288354355762</v>
      </c>
      <c r="P101" s="73" t="s">
        <v>221</v>
      </c>
      <c r="Q101" s="143">
        <f t="shared" si="3"/>
        <v>1387.6080304754773</v>
      </c>
      <c r="R101" s="73">
        <f t="shared" si="4"/>
        <v>2151.9474724739712</v>
      </c>
    </row>
    <row r="102" spans="1:18" x14ac:dyDescent="0.25">
      <c r="A102" s="41" t="s">
        <v>145</v>
      </c>
      <c r="B102" s="45" t="s">
        <v>146</v>
      </c>
      <c r="C102" s="43" t="s">
        <v>666</v>
      </c>
      <c r="D102" s="71">
        <v>74.950893699999995</v>
      </c>
      <c r="E102" s="71">
        <v>75.873519999999985</v>
      </c>
      <c r="F102" s="71">
        <v>77.448715590000006</v>
      </c>
      <c r="G102" s="127">
        <v>76.634992097999998</v>
      </c>
      <c r="H102" s="71">
        <v>79.894400808400007</v>
      </c>
      <c r="I102" s="127">
        <v>77.401342018980003</v>
      </c>
      <c r="J102" s="71">
        <v>82.437913435536004</v>
      </c>
      <c r="K102" s="127">
        <v>78.175355439169792</v>
      </c>
      <c r="L102" s="71">
        <v>85.083166567757402</v>
      </c>
      <c r="M102" s="127">
        <v>78.957108993561476</v>
      </c>
      <c r="N102" s="71">
        <v>87.834229825267712</v>
      </c>
      <c r="O102" s="160">
        <f>IFERROR(N102*(N102/L102),0)-35</f>
        <v>55.674245449645994</v>
      </c>
      <c r="P102" s="73" t="s">
        <v>221</v>
      </c>
      <c r="Q102" s="143">
        <f t="shared" si="3"/>
        <v>311.16879854971125</v>
      </c>
      <c r="R102" s="73">
        <f t="shared" si="4"/>
        <v>390.92395608660712</v>
      </c>
    </row>
    <row r="103" spans="1:18" x14ac:dyDescent="0.25">
      <c r="A103" s="41" t="s">
        <v>147</v>
      </c>
      <c r="B103" s="45" t="s">
        <v>148</v>
      </c>
      <c r="C103" s="43" t="s">
        <v>666</v>
      </c>
      <c r="D103" s="71">
        <v>152.49513000000002</v>
      </c>
      <c r="E103" s="71">
        <v>136.95085</v>
      </c>
      <c r="F103" s="71">
        <v>166.021872696</v>
      </c>
      <c r="G103" s="127">
        <v>199.90741846427099</v>
      </c>
      <c r="H103" s="71">
        <v>306.93772038558376</v>
      </c>
      <c r="I103" s="127">
        <v>204.64331483762402</v>
      </c>
      <c r="J103" s="71">
        <v>356.18805066542524</v>
      </c>
      <c r="K103" s="127">
        <v>156.62893928660498</v>
      </c>
      <c r="L103" s="71">
        <v>305.1322173320919</v>
      </c>
      <c r="M103" s="127">
        <v>156.62893928660498</v>
      </c>
      <c r="N103" s="71">
        <v>167.47846733209187</v>
      </c>
      <c r="O103" s="160">
        <v>152.21913917201496</v>
      </c>
      <c r="P103" s="73" t="s">
        <v>221</v>
      </c>
      <c r="Q103" s="143">
        <f t="shared" si="3"/>
        <v>717.80861187510482</v>
      </c>
      <c r="R103" s="73">
        <f t="shared" si="4"/>
        <v>1287.9555948872078</v>
      </c>
    </row>
    <row r="104" spans="1:18" x14ac:dyDescent="0.25">
      <c r="A104" s="41" t="s">
        <v>149</v>
      </c>
      <c r="B104" s="45" t="s">
        <v>150</v>
      </c>
      <c r="C104" s="43" t="s">
        <v>666</v>
      </c>
      <c r="D104" s="71">
        <v>65.214240000000004</v>
      </c>
      <c r="E104" s="71">
        <v>42.567779999999992</v>
      </c>
      <c r="F104" s="71">
        <v>80.396210331891055</v>
      </c>
      <c r="G104" s="127">
        <v>0</v>
      </c>
      <c r="H104" s="71">
        <v>36.655907800713798</v>
      </c>
      <c r="I104" s="127">
        <v>0</v>
      </c>
      <c r="J104" s="71">
        <v>37.048154195856185</v>
      </c>
      <c r="K104" s="127">
        <v>0</v>
      </c>
      <c r="L104" s="71">
        <v>40.863852404877839</v>
      </c>
      <c r="M104" s="127">
        <v>0</v>
      </c>
      <c r="N104" s="71">
        <v>40.971370547029821</v>
      </c>
      <c r="O104" s="71">
        <v>41.079171583481084</v>
      </c>
      <c r="P104" s="73" t="s">
        <v>221</v>
      </c>
      <c r="Q104" s="143">
        <f t="shared" si="3"/>
        <v>0</v>
      </c>
      <c r="R104" s="73">
        <f t="shared" si="4"/>
        <v>196.61845653195871</v>
      </c>
    </row>
    <row r="105" spans="1:18" x14ac:dyDescent="0.25">
      <c r="A105" s="41" t="s">
        <v>151</v>
      </c>
      <c r="B105" s="49" t="s">
        <v>670</v>
      </c>
      <c r="C105" s="43" t="s">
        <v>666</v>
      </c>
      <c r="D105" s="71">
        <v>56.326610000000002</v>
      </c>
      <c r="E105" s="71">
        <v>42.567779999999992</v>
      </c>
      <c r="F105" s="71">
        <v>43.06069024</v>
      </c>
      <c r="G105" s="127">
        <v>0</v>
      </c>
      <c r="H105" s="71">
        <v>0</v>
      </c>
      <c r="I105" s="127">
        <v>0</v>
      </c>
      <c r="J105" s="71">
        <v>0</v>
      </c>
      <c r="K105" s="127">
        <v>0</v>
      </c>
      <c r="L105" s="71">
        <v>0</v>
      </c>
      <c r="M105" s="127">
        <v>0</v>
      </c>
      <c r="N105" s="71">
        <v>0</v>
      </c>
      <c r="O105" s="71">
        <v>0</v>
      </c>
      <c r="P105" s="73" t="s">
        <v>221</v>
      </c>
      <c r="Q105" s="143">
        <f t="shared" si="3"/>
        <v>0</v>
      </c>
      <c r="R105" s="73">
        <f t="shared" si="4"/>
        <v>0</v>
      </c>
    </row>
    <row r="106" spans="1:18" x14ac:dyDescent="0.25">
      <c r="A106" s="41" t="s">
        <v>152</v>
      </c>
      <c r="B106" s="45" t="s">
        <v>153</v>
      </c>
      <c r="C106" s="43" t="s">
        <v>666</v>
      </c>
      <c r="D106" s="71">
        <v>364.90944132050618</v>
      </c>
      <c r="E106" s="71">
        <v>221.06791038120397</v>
      </c>
      <c r="F106" s="71">
        <v>94.972134981816438</v>
      </c>
      <c r="G106" s="127">
        <v>82.991933988754198</v>
      </c>
      <c r="H106" s="71">
        <v>67.403546092564113</v>
      </c>
      <c r="I106" s="127">
        <v>85.343320840594117</v>
      </c>
      <c r="J106" s="71">
        <v>64.397344041308926</v>
      </c>
      <c r="K106" s="127">
        <v>91.77577269540626</v>
      </c>
      <c r="L106" s="71">
        <v>65.423424106722848</v>
      </c>
      <c r="M106" s="127">
        <v>98.519592525906489</v>
      </c>
      <c r="N106" s="71">
        <v>65.124823389186119</v>
      </c>
      <c r="O106" s="71">
        <v>14.100327338415596</v>
      </c>
      <c r="P106" s="73" t="s">
        <v>221</v>
      </c>
      <c r="Q106" s="143">
        <f t="shared" si="3"/>
        <v>358.63062005066109</v>
      </c>
      <c r="R106" s="73">
        <f t="shared" si="4"/>
        <v>276.44946496819762</v>
      </c>
    </row>
    <row r="107" spans="1:18" ht="31.5" x14ac:dyDescent="0.25">
      <c r="A107" s="41" t="s">
        <v>154</v>
      </c>
      <c r="B107" s="46" t="s">
        <v>155</v>
      </c>
      <c r="C107" s="43" t="s">
        <v>666</v>
      </c>
      <c r="D107" s="71">
        <v>2340.0207927743072</v>
      </c>
      <c r="E107" s="71">
        <f>E113+E115+E116+E121</f>
        <v>2094.1965307903583</v>
      </c>
      <c r="F107" s="71">
        <f>F113+F115+F116+F121</f>
        <v>1580.9955407267785</v>
      </c>
      <c r="G107" s="127">
        <v>1997.4955820397599</v>
      </c>
      <c r="H107" s="71">
        <f>H113+H115+H116+H121</f>
        <v>1297.8421183688713</v>
      </c>
      <c r="I107" s="127">
        <v>2234.9759736778874</v>
      </c>
      <c r="J107" s="71">
        <f>J113+J115+J116+J121</f>
        <v>1335.4972183117889</v>
      </c>
      <c r="K107" s="127">
        <v>2479.7557060183381</v>
      </c>
      <c r="L107" s="71">
        <f>L113+L115+L116+L121</f>
        <v>1311.6693965993336</v>
      </c>
      <c r="M107" s="127">
        <v>2396.7925447053053</v>
      </c>
      <c r="N107" s="71">
        <f>N113+N115+N116+N121</f>
        <v>2617.5915253539588</v>
      </c>
      <c r="O107" s="71">
        <f>O113+O115+O116+O121</f>
        <v>2954.840120177369</v>
      </c>
      <c r="P107" s="73" t="s">
        <v>221</v>
      </c>
      <c r="Q107" s="143">
        <f t="shared" si="3"/>
        <v>9109.0198064412907</v>
      </c>
      <c r="R107" s="73">
        <f t="shared" si="4"/>
        <v>9517.4403788113214</v>
      </c>
    </row>
    <row r="108" spans="1:18" ht="31.5" x14ac:dyDescent="0.25">
      <c r="A108" s="41" t="s">
        <v>156</v>
      </c>
      <c r="B108" s="44" t="s">
        <v>157</v>
      </c>
      <c r="C108" s="43" t="s">
        <v>666</v>
      </c>
      <c r="D108" s="71" t="s">
        <v>221</v>
      </c>
      <c r="E108" s="71" t="s">
        <v>221</v>
      </c>
      <c r="F108" s="71" t="s">
        <v>221</v>
      </c>
      <c r="G108" s="127" t="s">
        <v>221</v>
      </c>
      <c r="H108" s="71" t="s">
        <v>221</v>
      </c>
      <c r="I108" s="127" t="s">
        <v>221</v>
      </c>
      <c r="J108" s="71" t="s">
        <v>221</v>
      </c>
      <c r="K108" s="127" t="s">
        <v>221</v>
      </c>
      <c r="L108" s="71" t="s">
        <v>221</v>
      </c>
      <c r="M108" s="127" t="s">
        <v>221</v>
      </c>
      <c r="N108" s="71" t="s">
        <v>221</v>
      </c>
      <c r="O108" s="71" t="s">
        <v>221</v>
      </c>
      <c r="P108" s="73" t="s">
        <v>221</v>
      </c>
      <c r="Q108" s="143" t="str">
        <f t="shared" si="3"/>
        <v>-</v>
      </c>
      <c r="R108" s="73" t="str">
        <f t="shared" si="4"/>
        <v>-</v>
      </c>
    </row>
    <row r="109" spans="1:18" ht="31.5" x14ac:dyDescent="0.25">
      <c r="A109" s="41" t="s">
        <v>158</v>
      </c>
      <c r="B109" s="47" t="s">
        <v>22</v>
      </c>
      <c r="C109" s="43" t="s">
        <v>666</v>
      </c>
      <c r="D109" s="71" t="s">
        <v>221</v>
      </c>
      <c r="E109" s="71" t="s">
        <v>221</v>
      </c>
      <c r="F109" s="71" t="s">
        <v>221</v>
      </c>
      <c r="G109" s="127" t="s">
        <v>221</v>
      </c>
      <c r="H109" s="71" t="s">
        <v>221</v>
      </c>
      <c r="I109" s="127" t="s">
        <v>221</v>
      </c>
      <c r="J109" s="71" t="s">
        <v>221</v>
      </c>
      <c r="K109" s="127" t="s">
        <v>221</v>
      </c>
      <c r="L109" s="71" t="s">
        <v>221</v>
      </c>
      <c r="M109" s="127" t="s">
        <v>221</v>
      </c>
      <c r="N109" s="71" t="s">
        <v>221</v>
      </c>
      <c r="O109" s="71" t="s">
        <v>221</v>
      </c>
      <c r="P109" s="73" t="s">
        <v>221</v>
      </c>
      <c r="Q109" s="143" t="str">
        <f t="shared" si="3"/>
        <v>-</v>
      </c>
      <c r="R109" s="73" t="str">
        <f t="shared" si="4"/>
        <v>-</v>
      </c>
    </row>
    <row r="110" spans="1:18" ht="31.5" x14ac:dyDescent="0.25">
      <c r="A110" s="41" t="s">
        <v>159</v>
      </c>
      <c r="B110" s="47" t="s">
        <v>24</v>
      </c>
      <c r="C110" s="43" t="s">
        <v>666</v>
      </c>
      <c r="D110" s="71" t="s">
        <v>221</v>
      </c>
      <c r="E110" s="71" t="s">
        <v>221</v>
      </c>
      <c r="F110" s="71" t="s">
        <v>221</v>
      </c>
      <c r="G110" s="127" t="s">
        <v>221</v>
      </c>
      <c r="H110" s="71" t="s">
        <v>221</v>
      </c>
      <c r="I110" s="127" t="s">
        <v>221</v>
      </c>
      <c r="J110" s="71" t="s">
        <v>221</v>
      </c>
      <c r="K110" s="127" t="s">
        <v>221</v>
      </c>
      <c r="L110" s="71" t="s">
        <v>221</v>
      </c>
      <c r="M110" s="127" t="s">
        <v>221</v>
      </c>
      <c r="N110" s="71" t="s">
        <v>221</v>
      </c>
      <c r="O110" s="71" t="s">
        <v>221</v>
      </c>
      <c r="P110" s="73" t="s">
        <v>221</v>
      </c>
      <c r="Q110" s="143" t="str">
        <f t="shared" si="3"/>
        <v>-</v>
      </c>
      <c r="R110" s="73" t="str">
        <f t="shared" si="4"/>
        <v>-</v>
      </c>
    </row>
    <row r="111" spans="1:18" ht="31.5" x14ac:dyDescent="0.25">
      <c r="A111" s="41" t="s">
        <v>160</v>
      </c>
      <c r="B111" s="47" t="s">
        <v>26</v>
      </c>
      <c r="C111" s="43" t="s">
        <v>666</v>
      </c>
      <c r="D111" s="71" t="s">
        <v>221</v>
      </c>
      <c r="E111" s="71" t="s">
        <v>221</v>
      </c>
      <c r="F111" s="71" t="s">
        <v>221</v>
      </c>
      <c r="G111" s="127" t="s">
        <v>221</v>
      </c>
      <c r="H111" s="71" t="s">
        <v>221</v>
      </c>
      <c r="I111" s="127" t="s">
        <v>221</v>
      </c>
      <c r="J111" s="71" t="s">
        <v>221</v>
      </c>
      <c r="K111" s="127" t="s">
        <v>221</v>
      </c>
      <c r="L111" s="71" t="s">
        <v>221</v>
      </c>
      <c r="M111" s="127" t="s">
        <v>221</v>
      </c>
      <c r="N111" s="71" t="s">
        <v>221</v>
      </c>
      <c r="O111" s="71" t="s">
        <v>221</v>
      </c>
      <c r="P111" s="73" t="s">
        <v>221</v>
      </c>
      <c r="Q111" s="143" t="str">
        <f t="shared" si="3"/>
        <v>-</v>
      </c>
      <c r="R111" s="73" t="str">
        <f t="shared" si="4"/>
        <v>-</v>
      </c>
    </row>
    <row r="112" spans="1:18" x14ac:dyDescent="0.25">
      <c r="A112" s="41" t="s">
        <v>161</v>
      </c>
      <c r="B112" s="42" t="s">
        <v>28</v>
      </c>
      <c r="C112" s="43" t="s">
        <v>666</v>
      </c>
      <c r="D112" s="71" t="s">
        <v>221</v>
      </c>
      <c r="E112" s="71" t="s">
        <v>221</v>
      </c>
      <c r="F112" s="71" t="s">
        <v>221</v>
      </c>
      <c r="G112" s="127" t="s">
        <v>221</v>
      </c>
      <c r="H112" s="71" t="s">
        <v>221</v>
      </c>
      <c r="I112" s="127" t="s">
        <v>221</v>
      </c>
      <c r="J112" s="71" t="s">
        <v>221</v>
      </c>
      <c r="K112" s="127" t="s">
        <v>221</v>
      </c>
      <c r="L112" s="71" t="s">
        <v>221</v>
      </c>
      <c r="M112" s="127" t="s">
        <v>221</v>
      </c>
      <c r="N112" s="71" t="s">
        <v>221</v>
      </c>
      <c r="O112" s="71" t="s">
        <v>221</v>
      </c>
      <c r="P112" s="73" t="s">
        <v>221</v>
      </c>
      <c r="Q112" s="143" t="str">
        <f t="shared" si="3"/>
        <v>-</v>
      </c>
      <c r="R112" s="73" t="str">
        <f t="shared" si="4"/>
        <v>-</v>
      </c>
    </row>
    <row r="113" spans="1:18" x14ac:dyDescent="0.25">
      <c r="A113" s="41" t="s">
        <v>162</v>
      </c>
      <c r="B113" s="42" t="s">
        <v>30</v>
      </c>
      <c r="C113" s="43" t="s">
        <v>666</v>
      </c>
      <c r="D113" s="71">
        <v>1187.1218076921195</v>
      </c>
      <c r="E113" s="71">
        <v>1990.2100673097666</v>
      </c>
      <c r="F113" s="71">
        <v>1325.5631987669569</v>
      </c>
      <c r="G113" s="127">
        <v>1886.8098425666649</v>
      </c>
      <c r="H113" s="71">
        <v>1186.7119630647389</v>
      </c>
      <c r="I113" s="127">
        <v>2015.1189265468154</v>
      </c>
      <c r="J113" s="71">
        <v>1204.3648978584381</v>
      </c>
      <c r="K113" s="127">
        <v>2359.1058967888389</v>
      </c>
      <c r="L113" s="71">
        <v>1290.0605477204379</v>
      </c>
      <c r="M113" s="127">
        <v>2344.512109323307</v>
      </c>
      <c r="N113" s="71">
        <v>2609.6709116669008</v>
      </c>
      <c r="O113" s="71">
        <v>2960.1508796073899</v>
      </c>
      <c r="P113" s="73" t="s">
        <v>221</v>
      </c>
      <c r="Q113" s="143">
        <f t="shared" si="3"/>
        <v>8605.5467752256263</v>
      </c>
      <c r="R113" s="73">
        <f t="shared" si="4"/>
        <v>9250.9591999179065</v>
      </c>
    </row>
    <row r="114" spans="1:18" x14ac:dyDescent="0.25">
      <c r="A114" s="41" t="s">
        <v>163</v>
      </c>
      <c r="B114" s="42" t="s">
        <v>32</v>
      </c>
      <c r="C114" s="43" t="s">
        <v>666</v>
      </c>
      <c r="D114" s="71" t="s">
        <v>221</v>
      </c>
      <c r="E114" s="71" t="s">
        <v>221</v>
      </c>
      <c r="F114" s="71" t="s">
        <v>221</v>
      </c>
      <c r="G114" s="127" t="s">
        <v>221</v>
      </c>
      <c r="H114" s="71" t="s">
        <v>221</v>
      </c>
      <c r="I114" s="127" t="s">
        <v>221</v>
      </c>
      <c r="J114" s="71" t="s">
        <v>221</v>
      </c>
      <c r="K114" s="127" t="s">
        <v>221</v>
      </c>
      <c r="L114" s="71" t="s">
        <v>221</v>
      </c>
      <c r="M114" s="127" t="s">
        <v>221</v>
      </c>
      <c r="N114" s="71" t="s">
        <v>221</v>
      </c>
      <c r="O114" s="71" t="s">
        <v>221</v>
      </c>
      <c r="P114" s="73" t="s">
        <v>221</v>
      </c>
      <c r="Q114" s="143" t="str">
        <f t="shared" si="3"/>
        <v>-</v>
      </c>
      <c r="R114" s="73" t="str">
        <f t="shared" si="4"/>
        <v>-</v>
      </c>
    </row>
    <row r="115" spans="1:18" x14ac:dyDescent="0.25">
      <c r="A115" s="41" t="s">
        <v>164</v>
      </c>
      <c r="B115" s="42" t="s">
        <v>34</v>
      </c>
      <c r="C115" s="43" t="s">
        <v>666</v>
      </c>
      <c r="D115" s="71">
        <v>1104.1972409380453</v>
      </c>
      <c r="E115" s="71">
        <v>-3.7787671557146121</v>
      </c>
      <c r="F115" s="71">
        <v>166.25348720550105</v>
      </c>
      <c r="G115" s="127">
        <v>58.743742500853365</v>
      </c>
      <c r="H115" s="71">
        <v>1.7974603052836029</v>
      </c>
      <c r="I115" s="127">
        <v>155.84108616433335</v>
      </c>
      <c r="J115" s="71">
        <v>8.4060665015581613</v>
      </c>
      <c r="K115" s="127">
        <v>56.450252522398806</v>
      </c>
      <c r="L115" s="71">
        <v>-107.08872311058465</v>
      </c>
      <c r="M115" s="127">
        <v>-11.91912132510182</v>
      </c>
      <c r="N115" s="71">
        <v>-111.63291575451184</v>
      </c>
      <c r="O115" s="71">
        <v>-116.36993623488448</v>
      </c>
      <c r="P115" s="73" t="s">
        <v>221</v>
      </c>
      <c r="Q115" s="143">
        <f t="shared" si="3"/>
        <v>259.11595986248369</v>
      </c>
      <c r="R115" s="73">
        <f t="shared" si="4"/>
        <v>-324.88804829313921</v>
      </c>
    </row>
    <row r="116" spans="1:18" x14ac:dyDescent="0.25">
      <c r="A116" s="41" t="s">
        <v>165</v>
      </c>
      <c r="B116" s="42" t="s">
        <v>36</v>
      </c>
      <c r="C116" s="43" t="s">
        <v>666</v>
      </c>
      <c r="D116" s="71">
        <v>0</v>
      </c>
      <c r="E116" s="71">
        <v>0</v>
      </c>
      <c r="F116" s="71">
        <v>0</v>
      </c>
      <c r="G116" s="127">
        <v>0</v>
      </c>
      <c r="H116" s="71">
        <v>0</v>
      </c>
      <c r="I116" s="127">
        <v>0</v>
      </c>
      <c r="J116" s="71">
        <v>0</v>
      </c>
      <c r="K116" s="127">
        <v>0</v>
      </c>
      <c r="L116" s="71">
        <v>0</v>
      </c>
      <c r="M116" s="127">
        <v>0</v>
      </c>
      <c r="N116" s="71">
        <v>0</v>
      </c>
      <c r="O116" s="71">
        <v>0</v>
      </c>
      <c r="P116" s="73" t="s">
        <v>221</v>
      </c>
      <c r="Q116" s="143">
        <f t="shared" si="3"/>
        <v>0</v>
      </c>
      <c r="R116" s="73">
        <f t="shared" si="4"/>
        <v>0</v>
      </c>
    </row>
    <row r="117" spans="1:18" x14ac:dyDescent="0.25">
      <c r="A117" s="41" t="s">
        <v>166</v>
      </c>
      <c r="B117" s="42" t="s">
        <v>38</v>
      </c>
      <c r="C117" s="43" t="s">
        <v>666</v>
      </c>
      <c r="D117" s="71" t="s">
        <v>221</v>
      </c>
      <c r="E117" s="71" t="s">
        <v>221</v>
      </c>
      <c r="F117" s="71" t="s">
        <v>221</v>
      </c>
      <c r="G117" s="127" t="s">
        <v>221</v>
      </c>
      <c r="H117" s="71" t="s">
        <v>221</v>
      </c>
      <c r="I117" s="127" t="s">
        <v>221</v>
      </c>
      <c r="J117" s="71" t="s">
        <v>221</v>
      </c>
      <c r="K117" s="127" t="s">
        <v>221</v>
      </c>
      <c r="L117" s="71" t="s">
        <v>221</v>
      </c>
      <c r="M117" s="127" t="s">
        <v>221</v>
      </c>
      <c r="N117" s="71" t="s">
        <v>221</v>
      </c>
      <c r="O117" s="71" t="s">
        <v>221</v>
      </c>
      <c r="P117" s="73" t="s">
        <v>221</v>
      </c>
      <c r="Q117" s="143" t="str">
        <f t="shared" si="3"/>
        <v>-</v>
      </c>
      <c r="R117" s="73" t="str">
        <f t="shared" si="4"/>
        <v>-</v>
      </c>
    </row>
    <row r="118" spans="1:18" ht="31.5" x14ac:dyDescent="0.25">
      <c r="A118" s="41" t="s">
        <v>167</v>
      </c>
      <c r="B118" s="44" t="s">
        <v>40</v>
      </c>
      <c r="C118" s="43" t="s">
        <v>666</v>
      </c>
      <c r="D118" s="71" t="s">
        <v>221</v>
      </c>
      <c r="E118" s="71" t="s">
        <v>221</v>
      </c>
      <c r="F118" s="71" t="s">
        <v>221</v>
      </c>
      <c r="G118" s="127" t="s">
        <v>221</v>
      </c>
      <c r="H118" s="71" t="s">
        <v>221</v>
      </c>
      <c r="I118" s="127" t="s">
        <v>221</v>
      </c>
      <c r="J118" s="71" t="s">
        <v>221</v>
      </c>
      <c r="K118" s="127" t="s">
        <v>221</v>
      </c>
      <c r="L118" s="71" t="s">
        <v>221</v>
      </c>
      <c r="M118" s="127" t="s">
        <v>221</v>
      </c>
      <c r="N118" s="71" t="s">
        <v>221</v>
      </c>
      <c r="O118" s="71" t="s">
        <v>221</v>
      </c>
      <c r="P118" s="73" t="s">
        <v>221</v>
      </c>
      <c r="Q118" s="143" t="str">
        <f t="shared" si="3"/>
        <v>-</v>
      </c>
      <c r="R118" s="73" t="str">
        <f t="shared" si="4"/>
        <v>-</v>
      </c>
    </row>
    <row r="119" spans="1:18" x14ac:dyDescent="0.25">
      <c r="A119" s="41" t="s">
        <v>168</v>
      </c>
      <c r="B119" s="45" t="s">
        <v>595</v>
      </c>
      <c r="C119" s="43" t="s">
        <v>666</v>
      </c>
      <c r="D119" s="71" t="s">
        <v>221</v>
      </c>
      <c r="E119" s="71" t="s">
        <v>221</v>
      </c>
      <c r="F119" s="71" t="s">
        <v>221</v>
      </c>
      <c r="G119" s="127" t="s">
        <v>221</v>
      </c>
      <c r="H119" s="71" t="s">
        <v>221</v>
      </c>
      <c r="I119" s="127" t="s">
        <v>221</v>
      </c>
      <c r="J119" s="71" t="s">
        <v>221</v>
      </c>
      <c r="K119" s="127" t="s">
        <v>221</v>
      </c>
      <c r="L119" s="71" t="s">
        <v>221</v>
      </c>
      <c r="M119" s="127" t="s">
        <v>221</v>
      </c>
      <c r="N119" s="71" t="s">
        <v>221</v>
      </c>
      <c r="O119" s="71" t="s">
        <v>221</v>
      </c>
      <c r="P119" s="73" t="s">
        <v>221</v>
      </c>
      <c r="Q119" s="143" t="str">
        <f t="shared" si="3"/>
        <v>-</v>
      </c>
      <c r="R119" s="73" t="str">
        <f t="shared" si="4"/>
        <v>-</v>
      </c>
    </row>
    <row r="120" spans="1:18" x14ac:dyDescent="0.25">
      <c r="A120" s="41" t="s">
        <v>169</v>
      </c>
      <c r="B120" s="45" t="s">
        <v>44</v>
      </c>
      <c r="C120" s="43" t="s">
        <v>666</v>
      </c>
      <c r="D120" s="71" t="s">
        <v>221</v>
      </c>
      <c r="E120" s="71" t="s">
        <v>221</v>
      </c>
      <c r="F120" s="71" t="s">
        <v>221</v>
      </c>
      <c r="G120" s="127" t="s">
        <v>221</v>
      </c>
      <c r="H120" s="71" t="s">
        <v>221</v>
      </c>
      <c r="I120" s="127" t="s">
        <v>221</v>
      </c>
      <c r="J120" s="71" t="s">
        <v>221</v>
      </c>
      <c r="K120" s="127" t="s">
        <v>221</v>
      </c>
      <c r="L120" s="71" t="s">
        <v>221</v>
      </c>
      <c r="M120" s="127" t="s">
        <v>221</v>
      </c>
      <c r="N120" s="71" t="s">
        <v>221</v>
      </c>
      <c r="O120" s="71" t="s">
        <v>221</v>
      </c>
      <c r="P120" s="73" t="s">
        <v>221</v>
      </c>
      <c r="Q120" s="143" t="str">
        <f t="shared" si="3"/>
        <v>-</v>
      </c>
      <c r="R120" s="73" t="str">
        <f t="shared" si="4"/>
        <v>-</v>
      </c>
    </row>
    <row r="121" spans="1:18" x14ac:dyDescent="0.25">
      <c r="A121" s="41" t="s">
        <v>170</v>
      </c>
      <c r="B121" s="42" t="s">
        <v>46</v>
      </c>
      <c r="C121" s="43" t="s">
        <v>666</v>
      </c>
      <c r="D121" s="71">
        <v>48.701744144142509</v>
      </c>
      <c r="E121" s="71">
        <v>107.76523063630647</v>
      </c>
      <c r="F121" s="71">
        <v>89.178854754320639</v>
      </c>
      <c r="G121" s="127">
        <v>51.941996972241711</v>
      </c>
      <c r="H121" s="71">
        <v>109.33269499884895</v>
      </c>
      <c r="I121" s="127">
        <v>64.015960966738461</v>
      </c>
      <c r="J121" s="71">
        <v>122.72625395179263</v>
      </c>
      <c r="K121" s="127">
        <v>64.199556707100498</v>
      </c>
      <c r="L121" s="71">
        <v>128.69757198948034</v>
      </c>
      <c r="M121" s="127">
        <v>64.199556707100271</v>
      </c>
      <c r="N121" s="71">
        <v>119.55352944156994</v>
      </c>
      <c r="O121" s="71">
        <v>111.05917680486336</v>
      </c>
      <c r="P121" s="73" t="s">
        <v>221</v>
      </c>
      <c r="Q121" s="143">
        <f t="shared" si="3"/>
        <v>244.35707135318094</v>
      </c>
      <c r="R121" s="73">
        <f t="shared" si="4"/>
        <v>591.36922718655524</v>
      </c>
    </row>
    <row r="122" spans="1:18" x14ac:dyDescent="0.25">
      <c r="A122" s="41" t="s">
        <v>171</v>
      </c>
      <c r="B122" s="46" t="s">
        <v>172</v>
      </c>
      <c r="C122" s="43" t="s">
        <v>666</v>
      </c>
      <c r="D122" s="71">
        <v>357.47469625744282</v>
      </c>
      <c r="E122" s="71">
        <f>E128+E130+E131+E136</f>
        <v>505.23074753980524</v>
      </c>
      <c r="F122" s="71">
        <f>F128+F130+F131+F136</f>
        <v>494.11854128408152</v>
      </c>
      <c r="G122" s="127">
        <v>401.12007371764963</v>
      </c>
      <c r="H122" s="71">
        <f>H128+H130+H131+H136</f>
        <v>462.08002506658988</v>
      </c>
      <c r="I122" s="127">
        <v>449.85380354085055</v>
      </c>
      <c r="J122" s="71">
        <f>J128+J130+J131+J136</f>
        <v>441.78915171713601</v>
      </c>
      <c r="K122" s="127">
        <v>509.22502822586227</v>
      </c>
      <c r="L122" s="71">
        <f>L128+L130+L131+L136</f>
        <v>484.8114117888087</v>
      </c>
      <c r="M122" s="127">
        <v>526.33617121393149</v>
      </c>
      <c r="N122" s="71">
        <f>N128+N130+N131+N136</f>
        <v>588.95202906081283</v>
      </c>
      <c r="O122" s="71">
        <f>O128+O130+O131+O136</f>
        <v>637.42640524152023</v>
      </c>
      <c r="P122" s="73" t="s">
        <v>221</v>
      </c>
      <c r="Q122" s="143">
        <f t="shared" si="3"/>
        <v>1886.535076698294</v>
      </c>
      <c r="R122" s="73">
        <f t="shared" si="4"/>
        <v>2615.0590228748674</v>
      </c>
    </row>
    <row r="123" spans="1:18" x14ac:dyDescent="0.25">
      <c r="A123" s="41" t="s">
        <v>173</v>
      </c>
      <c r="B123" s="42" t="s">
        <v>667</v>
      </c>
      <c r="C123" s="43" t="s">
        <v>666</v>
      </c>
      <c r="D123" s="71" t="s">
        <v>221</v>
      </c>
      <c r="E123" s="71" t="s">
        <v>221</v>
      </c>
      <c r="F123" s="71" t="s">
        <v>221</v>
      </c>
      <c r="G123" s="127" t="s">
        <v>221</v>
      </c>
      <c r="H123" s="71" t="s">
        <v>221</v>
      </c>
      <c r="I123" s="127" t="s">
        <v>221</v>
      </c>
      <c r="J123" s="71" t="s">
        <v>221</v>
      </c>
      <c r="K123" s="127" t="s">
        <v>221</v>
      </c>
      <c r="L123" s="71" t="s">
        <v>221</v>
      </c>
      <c r="M123" s="127" t="s">
        <v>221</v>
      </c>
      <c r="N123" s="71" t="s">
        <v>221</v>
      </c>
      <c r="O123" s="71" t="s">
        <v>221</v>
      </c>
      <c r="P123" s="73" t="s">
        <v>221</v>
      </c>
      <c r="Q123" s="143" t="str">
        <f t="shared" si="3"/>
        <v>-</v>
      </c>
      <c r="R123" s="73" t="str">
        <f t="shared" si="4"/>
        <v>-</v>
      </c>
    </row>
    <row r="124" spans="1:18" ht="31.5" x14ac:dyDescent="0.25">
      <c r="A124" s="41" t="s">
        <v>174</v>
      </c>
      <c r="B124" s="47" t="s">
        <v>22</v>
      </c>
      <c r="C124" s="43" t="s">
        <v>666</v>
      </c>
      <c r="D124" s="71" t="s">
        <v>221</v>
      </c>
      <c r="E124" s="71" t="s">
        <v>221</v>
      </c>
      <c r="F124" s="71" t="s">
        <v>221</v>
      </c>
      <c r="G124" s="127" t="s">
        <v>221</v>
      </c>
      <c r="H124" s="71" t="s">
        <v>221</v>
      </c>
      <c r="I124" s="127" t="s">
        <v>221</v>
      </c>
      <c r="J124" s="71" t="s">
        <v>221</v>
      </c>
      <c r="K124" s="127" t="s">
        <v>221</v>
      </c>
      <c r="L124" s="71" t="s">
        <v>221</v>
      </c>
      <c r="M124" s="127" t="s">
        <v>221</v>
      </c>
      <c r="N124" s="71" t="s">
        <v>221</v>
      </c>
      <c r="O124" s="71" t="s">
        <v>221</v>
      </c>
      <c r="P124" s="73" t="s">
        <v>221</v>
      </c>
      <c r="Q124" s="143" t="str">
        <f t="shared" si="3"/>
        <v>-</v>
      </c>
      <c r="R124" s="73" t="str">
        <f t="shared" si="4"/>
        <v>-</v>
      </c>
    </row>
    <row r="125" spans="1:18" ht="31.5" x14ac:dyDescent="0.25">
      <c r="A125" s="41" t="s">
        <v>175</v>
      </c>
      <c r="B125" s="47" t="s">
        <v>24</v>
      </c>
      <c r="C125" s="43" t="s">
        <v>666</v>
      </c>
      <c r="D125" s="71" t="s">
        <v>221</v>
      </c>
      <c r="E125" s="71" t="s">
        <v>221</v>
      </c>
      <c r="F125" s="71" t="s">
        <v>221</v>
      </c>
      <c r="G125" s="127" t="s">
        <v>221</v>
      </c>
      <c r="H125" s="71" t="s">
        <v>221</v>
      </c>
      <c r="I125" s="127" t="s">
        <v>221</v>
      </c>
      <c r="J125" s="71" t="s">
        <v>221</v>
      </c>
      <c r="K125" s="127" t="s">
        <v>221</v>
      </c>
      <c r="L125" s="71" t="s">
        <v>221</v>
      </c>
      <c r="M125" s="127" t="s">
        <v>221</v>
      </c>
      <c r="N125" s="71" t="s">
        <v>221</v>
      </c>
      <c r="O125" s="71" t="s">
        <v>221</v>
      </c>
      <c r="P125" s="73" t="s">
        <v>221</v>
      </c>
      <c r="Q125" s="143" t="str">
        <f t="shared" si="3"/>
        <v>-</v>
      </c>
      <c r="R125" s="73" t="str">
        <f t="shared" si="4"/>
        <v>-</v>
      </c>
    </row>
    <row r="126" spans="1:18" ht="31.5" x14ac:dyDescent="0.25">
      <c r="A126" s="41" t="s">
        <v>176</v>
      </c>
      <c r="B126" s="47" t="s">
        <v>26</v>
      </c>
      <c r="C126" s="43" t="s">
        <v>666</v>
      </c>
      <c r="D126" s="71" t="s">
        <v>221</v>
      </c>
      <c r="E126" s="71" t="s">
        <v>221</v>
      </c>
      <c r="F126" s="71" t="s">
        <v>221</v>
      </c>
      <c r="G126" s="127" t="s">
        <v>221</v>
      </c>
      <c r="H126" s="71" t="s">
        <v>221</v>
      </c>
      <c r="I126" s="127" t="s">
        <v>221</v>
      </c>
      <c r="J126" s="71" t="s">
        <v>221</v>
      </c>
      <c r="K126" s="127" t="s">
        <v>221</v>
      </c>
      <c r="L126" s="71" t="s">
        <v>221</v>
      </c>
      <c r="M126" s="127" t="s">
        <v>221</v>
      </c>
      <c r="N126" s="71" t="s">
        <v>221</v>
      </c>
      <c r="O126" s="71" t="s">
        <v>221</v>
      </c>
      <c r="P126" s="73" t="s">
        <v>221</v>
      </c>
      <c r="Q126" s="143" t="str">
        <f t="shared" si="3"/>
        <v>-</v>
      </c>
      <c r="R126" s="73" t="str">
        <f t="shared" si="4"/>
        <v>-</v>
      </c>
    </row>
    <row r="127" spans="1:18" x14ac:dyDescent="0.25">
      <c r="A127" s="41" t="s">
        <v>177</v>
      </c>
      <c r="B127" s="48" t="s">
        <v>178</v>
      </c>
      <c r="C127" s="43" t="s">
        <v>666</v>
      </c>
      <c r="D127" s="71" t="s">
        <v>221</v>
      </c>
      <c r="E127" s="71" t="s">
        <v>221</v>
      </c>
      <c r="F127" s="71" t="s">
        <v>221</v>
      </c>
      <c r="G127" s="127" t="s">
        <v>221</v>
      </c>
      <c r="H127" s="71" t="s">
        <v>221</v>
      </c>
      <c r="I127" s="127" t="s">
        <v>221</v>
      </c>
      <c r="J127" s="71" t="s">
        <v>221</v>
      </c>
      <c r="K127" s="127" t="s">
        <v>221</v>
      </c>
      <c r="L127" s="71" t="s">
        <v>221</v>
      </c>
      <c r="M127" s="127" t="s">
        <v>221</v>
      </c>
      <c r="N127" s="71" t="s">
        <v>221</v>
      </c>
      <c r="O127" s="71" t="s">
        <v>221</v>
      </c>
      <c r="P127" s="73" t="s">
        <v>221</v>
      </c>
      <c r="Q127" s="143" t="str">
        <f t="shared" si="3"/>
        <v>-</v>
      </c>
      <c r="R127" s="73" t="str">
        <f t="shared" si="4"/>
        <v>-</v>
      </c>
    </row>
    <row r="128" spans="1:18" x14ac:dyDescent="0.25">
      <c r="A128" s="41" t="s">
        <v>179</v>
      </c>
      <c r="B128" s="48" t="s">
        <v>180</v>
      </c>
      <c r="C128" s="43" t="s">
        <v>666</v>
      </c>
      <c r="D128" s="71">
        <v>126.89513338700522</v>
      </c>
      <c r="E128" s="71">
        <f>E113-E143</f>
        <v>484.433392664645</v>
      </c>
      <c r="F128" s="71">
        <f>F113-F143</f>
        <v>443.03207289211718</v>
      </c>
      <c r="G128" s="127">
        <v>378.98292590327469</v>
      </c>
      <c r="H128" s="71">
        <f>H113-H143</f>
        <v>439.85399400576341</v>
      </c>
      <c r="I128" s="127">
        <v>405.88238915631837</v>
      </c>
      <c r="J128" s="71">
        <f>J113-J143</f>
        <v>415.56268762646584</v>
      </c>
      <c r="K128" s="127">
        <v>485.09506582454856</v>
      </c>
      <c r="L128" s="71">
        <f>L113-L143</f>
        <v>480.48964201302954</v>
      </c>
      <c r="M128" s="127">
        <v>515.88008413753187</v>
      </c>
      <c r="N128" s="71">
        <f>N113-N143</f>
        <v>587.36790632340126</v>
      </c>
      <c r="O128" s="71">
        <f>O113-O143</f>
        <v>638.48855712752447</v>
      </c>
      <c r="P128" s="73" t="s">
        <v>221</v>
      </c>
      <c r="Q128" s="143">
        <f t="shared" si="3"/>
        <v>1785.8404650216735</v>
      </c>
      <c r="R128" s="73">
        <f t="shared" si="4"/>
        <v>2561.7627870961846</v>
      </c>
    </row>
    <row r="129" spans="1:18" ht="31.5" x14ac:dyDescent="0.25">
      <c r="A129" s="41" t="s">
        <v>181</v>
      </c>
      <c r="B129" s="48" t="s">
        <v>182</v>
      </c>
      <c r="C129" s="43" t="s">
        <v>666</v>
      </c>
      <c r="D129" s="71" t="s">
        <v>221</v>
      </c>
      <c r="E129" s="71" t="s">
        <v>221</v>
      </c>
      <c r="F129" s="71" t="s">
        <v>221</v>
      </c>
      <c r="G129" s="127" t="s">
        <v>221</v>
      </c>
      <c r="H129" s="71" t="s">
        <v>221</v>
      </c>
      <c r="I129" s="127" t="s">
        <v>221</v>
      </c>
      <c r="J129" s="71" t="s">
        <v>221</v>
      </c>
      <c r="K129" s="127" t="s">
        <v>221</v>
      </c>
      <c r="L129" s="71" t="s">
        <v>221</v>
      </c>
      <c r="M129" s="127" t="s">
        <v>221</v>
      </c>
      <c r="N129" s="71" t="s">
        <v>221</v>
      </c>
      <c r="O129" s="71" t="s">
        <v>221</v>
      </c>
      <c r="P129" s="73" t="s">
        <v>221</v>
      </c>
      <c r="Q129" s="143" t="str">
        <f t="shared" si="3"/>
        <v>-</v>
      </c>
      <c r="R129" s="73" t="str">
        <f t="shared" si="4"/>
        <v>-</v>
      </c>
    </row>
    <row r="130" spans="1:18" x14ac:dyDescent="0.25">
      <c r="A130" s="41" t="s">
        <v>183</v>
      </c>
      <c r="B130" s="48" t="s">
        <v>184</v>
      </c>
      <c r="C130" s="43" t="s">
        <v>666</v>
      </c>
      <c r="D130" s="71">
        <v>220.83919433760911</v>
      </c>
      <c r="E130" s="71">
        <f t="shared" ref="E130:F131" si="6">E115-E145</f>
        <v>-0.75580654714291873</v>
      </c>
      <c r="F130" s="71">
        <f t="shared" si="6"/>
        <v>33.250697441100215</v>
      </c>
      <c r="G130" s="127">
        <v>11.748749999999994</v>
      </c>
      <c r="H130" s="71">
        <f t="shared" ref="H130:H131" si="7">H115-H145</f>
        <v>0.35949206105672071</v>
      </c>
      <c r="I130" s="127">
        <v>31.168220000000019</v>
      </c>
      <c r="J130" s="71">
        <f t="shared" ref="J130:J131" si="8">J115-J145</f>
        <v>1.6812133003116392</v>
      </c>
      <c r="K130" s="127">
        <v>11.290050000000001</v>
      </c>
      <c r="L130" s="71">
        <f t="shared" ref="L130:L131" si="9">L115-L145</f>
        <v>-21.417744622116928</v>
      </c>
      <c r="M130" s="127">
        <v>-2.3838242650203636</v>
      </c>
      <c r="N130" s="71">
        <f t="shared" ref="N130:O131" si="10">N115-N145</f>
        <v>-22.32658315090238</v>
      </c>
      <c r="O130" s="71">
        <f t="shared" si="10"/>
        <v>-23.273987246976901</v>
      </c>
      <c r="P130" s="73" t="s">
        <v>221</v>
      </c>
      <c r="Q130" s="143">
        <f t="shared" si="3"/>
        <v>51.823195734979649</v>
      </c>
      <c r="R130" s="73">
        <f t="shared" si="4"/>
        <v>-64.977609658627841</v>
      </c>
    </row>
    <row r="131" spans="1:18" x14ac:dyDescent="0.25">
      <c r="A131" s="41" t="s">
        <v>185</v>
      </c>
      <c r="B131" s="48" t="s">
        <v>186</v>
      </c>
      <c r="C131" s="43" t="s">
        <v>666</v>
      </c>
      <c r="D131" s="71">
        <v>0</v>
      </c>
      <c r="E131" s="71">
        <f t="shared" si="6"/>
        <v>0</v>
      </c>
      <c r="F131" s="71">
        <f t="shared" si="6"/>
        <v>0</v>
      </c>
      <c r="G131" s="127">
        <v>0</v>
      </c>
      <c r="H131" s="71">
        <f t="shared" si="7"/>
        <v>0</v>
      </c>
      <c r="I131" s="127">
        <v>0</v>
      </c>
      <c r="J131" s="71">
        <f t="shared" si="8"/>
        <v>0</v>
      </c>
      <c r="K131" s="127">
        <v>0</v>
      </c>
      <c r="L131" s="71">
        <f t="shared" si="9"/>
        <v>0</v>
      </c>
      <c r="M131" s="127">
        <v>0</v>
      </c>
      <c r="N131" s="71">
        <f t="shared" si="10"/>
        <v>0</v>
      </c>
      <c r="O131" s="71">
        <f t="shared" si="10"/>
        <v>0</v>
      </c>
      <c r="P131" s="73" t="s">
        <v>221</v>
      </c>
      <c r="Q131" s="143">
        <f t="shared" si="3"/>
        <v>0</v>
      </c>
      <c r="R131" s="73">
        <f t="shared" si="4"/>
        <v>0</v>
      </c>
    </row>
    <row r="132" spans="1:18" x14ac:dyDescent="0.25">
      <c r="A132" s="41" t="s">
        <v>187</v>
      </c>
      <c r="B132" s="48" t="s">
        <v>188</v>
      </c>
      <c r="C132" s="43" t="s">
        <v>666</v>
      </c>
      <c r="D132" s="71" t="s">
        <v>221</v>
      </c>
      <c r="E132" s="71" t="s">
        <v>221</v>
      </c>
      <c r="F132" s="71" t="s">
        <v>221</v>
      </c>
      <c r="G132" s="127" t="s">
        <v>221</v>
      </c>
      <c r="H132" s="71" t="s">
        <v>221</v>
      </c>
      <c r="I132" s="127" t="s">
        <v>221</v>
      </c>
      <c r="J132" s="71" t="s">
        <v>221</v>
      </c>
      <c r="K132" s="127" t="s">
        <v>221</v>
      </c>
      <c r="L132" s="71" t="s">
        <v>221</v>
      </c>
      <c r="M132" s="127" t="s">
        <v>221</v>
      </c>
      <c r="N132" s="71" t="s">
        <v>221</v>
      </c>
      <c r="O132" s="71" t="s">
        <v>221</v>
      </c>
      <c r="P132" s="73" t="s">
        <v>221</v>
      </c>
      <c r="Q132" s="143" t="str">
        <f t="shared" si="3"/>
        <v>-</v>
      </c>
      <c r="R132" s="73" t="str">
        <f t="shared" si="4"/>
        <v>-</v>
      </c>
    </row>
    <row r="133" spans="1:18" ht="31.5" x14ac:dyDescent="0.25">
      <c r="A133" s="41" t="s">
        <v>189</v>
      </c>
      <c r="B133" s="48" t="s">
        <v>40</v>
      </c>
      <c r="C133" s="43" t="s">
        <v>666</v>
      </c>
      <c r="D133" s="71" t="s">
        <v>221</v>
      </c>
      <c r="E133" s="71" t="s">
        <v>221</v>
      </c>
      <c r="F133" s="71" t="s">
        <v>221</v>
      </c>
      <c r="G133" s="127" t="s">
        <v>221</v>
      </c>
      <c r="H133" s="71" t="s">
        <v>221</v>
      </c>
      <c r="I133" s="127" t="s">
        <v>221</v>
      </c>
      <c r="J133" s="71" t="s">
        <v>221</v>
      </c>
      <c r="K133" s="127" t="s">
        <v>221</v>
      </c>
      <c r="L133" s="71" t="s">
        <v>221</v>
      </c>
      <c r="M133" s="127" t="s">
        <v>221</v>
      </c>
      <c r="N133" s="71" t="s">
        <v>221</v>
      </c>
      <c r="O133" s="71" t="s">
        <v>221</v>
      </c>
      <c r="P133" s="73" t="s">
        <v>221</v>
      </c>
      <c r="Q133" s="143" t="str">
        <f t="shared" si="3"/>
        <v>-</v>
      </c>
      <c r="R133" s="73" t="str">
        <f t="shared" si="4"/>
        <v>-</v>
      </c>
    </row>
    <row r="134" spans="1:18" x14ac:dyDescent="0.25">
      <c r="A134" s="41" t="s">
        <v>190</v>
      </c>
      <c r="B134" s="45" t="s">
        <v>42</v>
      </c>
      <c r="C134" s="43" t="s">
        <v>666</v>
      </c>
      <c r="D134" s="71" t="s">
        <v>221</v>
      </c>
      <c r="E134" s="71" t="s">
        <v>221</v>
      </c>
      <c r="F134" s="71" t="s">
        <v>221</v>
      </c>
      <c r="G134" s="127" t="s">
        <v>221</v>
      </c>
      <c r="H134" s="71" t="s">
        <v>221</v>
      </c>
      <c r="I134" s="127" t="s">
        <v>221</v>
      </c>
      <c r="J134" s="71" t="s">
        <v>221</v>
      </c>
      <c r="K134" s="127" t="s">
        <v>221</v>
      </c>
      <c r="L134" s="71" t="s">
        <v>221</v>
      </c>
      <c r="M134" s="127" t="s">
        <v>221</v>
      </c>
      <c r="N134" s="71" t="s">
        <v>221</v>
      </c>
      <c r="O134" s="71" t="s">
        <v>221</v>
      </c>
      <c r="P134" s="73" t="s">
        <v>221</v>
      </c>
      <c r="Q134" s="143" t="str">
        <f t="shared" si="3"/>
        <v>-</v>
      </c>
      <c r="R134" s="73" t="str">
        <f t="shared" si="4"/>
        <v>-</v>
      </c>
    </row>
    <row r="135" spans="1:18" x14ac:dyDescent="0.25">
      <c r="A135" s="41" t="s">
        <v>191</v>
      </c>
      <c r="B135" s="45" t="s">
        <v>44</v>
      </c>
      <c r="C135" s="43" t="s">
        <v>666</v>
      </c>
      <c r="D135" s="71" t="s">
        <v>221</v>
      </c>
      <c r="E135" s="71" t="s">
        <v>221</v>
      </c>
      <c r="F135" s="71" t="s">
        <v>221</v>
      </c>
      <c r="G135" s="127" t="s">
        <v>221</v>
      </c>
      <c r="H135" s="71" t="s">
        <v>221</v>
      </c>
      <c r="I135" s="127" t="s">
        <v>221</v>
      </c>
      <c r="J135" s="71" t="s">
        <v>221</v>
      </c>
      <c r="K135" s="127" t="s">
        <v>221</v>
      </c>
      <c r="L135" s="71" t="s">
        <v>221</v>
      </c>
      <c r="M135" s="127" t="s">
        <v>221</v>
      </c>
      <c r="N135" s="71" t="s">
        <v>221</v>
      </c>
      <c r="O135" s="71" t="s">
        <v>221</v>
      </c>
      <c r="P135" s="73" t="s">
        <v>221</v>
      </c>
      <c r="Q135" s="143" t="str">
        <f t="shared" si="3"/>
        <v>-</v>
      </c>
      <c r="R135" s="73" t="str">
        <f t="shared" si="4"/>
        <v>-</v>
      </c>
    </row>
    <row r="136" spans="1:18" x14ac:dyDescent="0.25">
      <c r="A136" s="41" t="s">
        <v>192</v>
      </c>
      <c r="B136" s="48" t="s">
        <v>193</v>
      </c>
      <c r="C136" s="43" t="s">
        <v>666</v>
      </c>
      <c r="D136" s="71">
        <v>9.7403685328284979</v>
      </c>
      <c r="E136" s="71">
        <f>E121-E151</f>
        <v>21.553161422303162</v>
      </c>
      <c r="F136" s="71">
        <f>F121-F151</f>
        <v>17.835770950864116</v>
      </c>
      <c r="G136" s="127">
        <v>10.38839781437499</v>
      </c>
      <c r="H136" s="71">
        <f>H121-H151</f>
        <v>21.866538999769787</v>
      </c>
      <c r="I136" s="127">
        <v>12.803194384532169</v>
      </c>
      <c r="J136" s="71">
        <f>J121-J151</f>
        <v>24.545250790358509</v>
      </c>
      <c r="K136" s="127">
        <v>12.839912401313704</v>
      </c>
      <c r="L136" s="71">
        <f>L121-L151</f>
        <v>25.739514397896059</v>
      </c>
      <c r="M136" s="127">
        <v>12.839911341420056</v>
      </c>
      <c r="N136" s="71">
        <f>N121-N151</f>
        <v>23.910705888313984</v>
      </c>
      <c r="O136" s="71">
        <f>O121-O151</f>
        <v>22.211835360972671</v>
      </c>
      <c r="P136" s="73" t="s">
        <v>221</v>
      </c>
      <c r="Q136" s="143">
        <f t="shared" si="3"/>
        <v>48.871415941640919</v>
      </c>
      <c r="R136" s="73">
        <f t="shared" si="4"/>
        <v>118.27384543731101</v>
      </c>
    </row>
    <row r="137" spans="1:18" x14ac:dyDescent="0.25">
      <c r="A137" s="41" t="s">
        <v>194</v>
      </c>
      <c r="B137" s="46" t="s">
        <v>195</v>
      </c>
      <c r="C137" s="43" t="s">
        <v>666</v>
      </c>
      <c r="D137" s="71">
        <v>1982.5460965168645</v>
      </c>
      <c r="E137" s="71">
        <f>E143+E145+E146+E151</f>
        <v>1588.9657832505532</v>
      </c>
      <c r="F137" s="71">
        <f>F143+F145+F146+F151</f>
        <v>1086.8769994426971</v>
      </c>
      <c r="G137" s="127">
        <v>1596.3755083221104</v>
      </c>
      <c r="H137" s="71">
        <f>H143+H145+H146+H151</f>
        <v>835.76209330228164</v>
      </c>
      <c r="I137" s="127">
        <v>1785.1221701370366</v>
      </c>
      <c r="J137" s="71">
        <f>J143+J145+J146+J151</f>
        <v>893.70806659465291</v>
      </c>
      <c r="K137" s="127">
        <v>1970.5306777924759</v>
      </c>
      <c r="L137" s="71">
        <f>L143+L145+L146+L151</f>
        <v>826.85798481052484</v>
      </c>
      <c r="M137" s="127">
        <v>1870.4563734913741</v>
      </c>
      <c r="N137" s="71">
        <f>N143+N145+N146+N151</f>
        <v>2028.6394962931461</v>
      </c>
      <c r="O137" s="71">
        <f>O143+O145+O146+O151</f>
        <v>2317.4137149358489</v>
      </c>
      <c r="P137" s="73" t="s">
        <v>221</v>
      </c>
      <c r="Q137" s="143">
        <f t="shared" si="3"/>
        <v>7222.4847297429969</v>
      </c>
      <c r="R137" s="73">
        <f t="shared" si="4"/>
        <v>6902.3813559364553</v>
      </c>
    </row>
    <row r="138" spans="1:18" x14ac:dyDescent="0.25">
      <c r="A138" s="41" t="s">
        <v>196</v>
      </c>
      <c r="B138" s="42" t="s">
        <v>667</v>
      </c>
      <c r="C138" s="43" t="s">
        <v>666</v>
      </c>
      <c r="D138" s="71" t="s">
        <v>221</v>
      </c>
      <c r="E138" s="71" t="s">
        <v>221</v>
      </c>
      <c r="F138" s="71" t="s">
        <v>221</v>
      </c>
      <c r="G138" s="127" t="s">
        <v>221</v>
      </c>
      <c r="H138" s="71" t="s">
        <v>221</v>
      </c>
      <c r="I138" s="127" t="s">
        <v>221</v>
      </c>
      <c r="J138" s="71" t="s">
        <v>221</v>
      </c>
      <c r="K138" s="127" t="s">
        <v>221</v>
      </c>
      <c r="L138" s="71" t="s">
        <v>221</v>
      </c>
      <c r="M138" s="127" t="s">
        <v>221</v>
      </c>
      <c r="N138" s="71" t="s">
        <v>221</v>
      </c>
      <c r="O138" s="71" t="s">
        <v>221</v>
      </c>
      <c r="P138" s="73" t="s">
        <v>221</v>
      </c>
      <c r="Q138" s="143" t="str">
        <f t="shared" si="3"/>
        <v>-</v>
      </c>
      <c r="R138" s="73" t="str">
        <f t="shared" si="4"/>
        <v>-</v>
      </c>
    </row>
    <row r="139" spans="1:18" ht="31.5" x14ac:dyDescent="0.25">
      <c r="A139" s="41" t="s">
        <v>197</v>
      </c>
      <c r="B139" s="47" t="s">
        <v>22</v>
      </c>
      <c r="C139" s="43" t="s">
        <v>666</v>
      </c>
      <c r="D139" s="71" t="s">
        <v>221</v>
      </c>
      <c r="E139" s="71" t="s">
        <v>221</v>
      </c>
      <c r="F139" s="71" t="s">
        <v>221</v>
      </c>
      <c r="G139" s="127" t="s">
        <v>221</v>
      </c>
      <c r="H139" s="71" t="s">
        <v>221</v>
      </c>
      <c r="I139" s="127" t="s">
        <v>221</v>
      </c>
      <c r="J139" s="71" t="s">
        <v>221</v>
      </c>
      <c r="K139" s="127" t="s">
        <v>221</v>
      </c>
      <c r="L139" s="71" t="s">
        <v>221</v>
      </c>
      <c r="M139" s="127" t="s">
        <v>221</v>
      </c>
      <c r="N139" s="71" t="s">
        <v>221</v>
      </c>
      <c r="O139" s="71" t="s">
        <v>221</v>
      </c>
      <c r="P139" s="73" t="s">
        <v>221</v>
      </c>
      <c r="Q139" s="143" t="str">
        <f t="shared" si="3"/>
        <v>-</v>
      </c>
      <c r="R139" s="73" t="str">
        <f t="shared" si="4"/>
        <v>-</v>
      </c>
    </row>
    <row r="140" spans="1:18" ht="31.5" x14ac:dyDescent="0.25">
      <c r="A140" s="41" t="s">
        <v>198</v>
      </c>
      <c r="B140" s="47" t="s">
        <v>24</v>
      </c>
      <c r="C140" s="43" t="s">
        <v>666</v>
      </c>
      <c r="D140" s="71" t="s">
        <v>221</v>
      </c>
      <c r="E140" s="71" t="s">
        <v>221</v>
      </c>
      <c r="F140" s="71" t="s">
        <v>221</v>
      </c>
      <c r="G140" s="127" t="s">
        <v>221</v>
      </c>
      <c r="H140" s="71" t="s">
        <v>221</v>
      </c>
      <c r="I140" s="127" t="s">
        <v>221</v>
      </c>
      <c r="J140" s="71" t="s">
        <v>221</v>
      </c>
      <c r="K140" s="127" t="s">
        <v>221</v>
      </c>
      <c r="L140" s="71" t="s">
        <v>221</v>
      </c>
      <c r="M140" s="127" t="s">
        <v>221</v>
      </c>
      <c r="N140" s="71" t="s">
        <v>221</v>
      </c>
      <c r="O140" s="71" t="s">
        <v>221</v>
      </c>
      <c r="P140" s="73" t="s">
        <v>221</v>
      </c>
      <c r="Q140" s="143" t="str">
        <f t="shared" si="3"/>
        <v>-</v>
      </c>
      <c r="R140" s="73" t="str">
        <f t="shared" si="4"/>
        <v>-</v>
      </c>
    </row>
    <row r="141" spans="1:18" ht="31.5" x14ac:dyDescent="0.25">
      <c r="A141" s="41" t="s">
        <v>199</v>
      </c>
      <c r="B141" s="47" t="s">
        <v>26</v>
      </c>
      <c r="C141" s="43" t="s">
        <v>666</v>
      </c>
      <c r="D141" s="71" t="s">
        <v>221</v>
      </c>
      <c r="E141" s="71" t="s">
        <v>221</v>
      </c>
      <c r="F141" s="71" t="s">
        <v>221</v>
      </c>
      <c r="G141" s="127" t="s">
        <v>221</v>
      </c>
      <c r="H141" s="71" t="s">
        <v>221</v>
      </c>
      <c r="I141" s="127" t="s">
        <v>221</v>
      </c>
      <c r="J141" s="71" t="s">
        <v>221</v>
      </c>
      <c r="K141" s="127" t="s">
        <v>221</v>
      </c>
      <c r="L141" s="71" t="s">
        <v>221</v>
      </c>
      <c r="M141" s="127" t="s">
        <v>221</v>
      </c>
      <c r="N141" s="71" t="s">
        <v>221</v>
      </c>
      <c r="O141" s="71" t="s">
        <v>221</v>
      </c>
      <c r="P141" s="73" t="s">
        <v>221</v>
      </c>
      <c r="Q141" s="143" t="str">
        <f t="shared" si="3"/>
        <v>-</v>
      </c>
      <c r="R141" s="73" t="str">
        <f t="shared" si="4"/>
        <v>-</v>
      </c>
    </row>
    <row r="142" spans="1:18" x14ac:dyDescent="0.25">
      <c r="A142" s="41" t="s">
        <v>200</v>
      </c>
      <c r="B142" s="42" t="s">
        <v>28</v>
      </c>
      <c r="C142" s="43" t="s">
        <v>666</v>
      </c>
      <c r="D142" s="71" t="s">
        <v>221</v>
      </c>
      <c r="E142" s="71" t="s">
        <v>221</v>
      </c>
      <c r="F142" s="71" t="s">
        <v>221</v>
      </c>
      <c r="G142" s="127" t="s">
        <v>221</v>
      </c>
      <c r="H142" s="71" t="s">
        <v>221</v>
      </c>
      <c r="I142" s="127" t="s">
        <v>221</v>
      </c>
      <c r="J142" s="71" t="s">
        <v>221</v>
      </c>
      <c r="K142" s="127" t="s">
        <v>221</v>
      </c>
      <c r="L142" s="71" t="s">
        <v>221</v>
      </c>
      <c r="M142" s="127" t="s">
        <v>221</v>
      </c>
      <c r="N142" s="71" t="s">
        <v>221</v>
      </c>
      <c r="O142" s="71" t="s">
        <v>221</v>
      </c>
      <c r="P142" s="73" t="s">
        <v>221</v>
      </c>
      <c r="Q142" s="143" t="str">
        <f t="shared" si="3"/>
        <v>-</v>
      </c>
      <c r="R142" s="73" t="str">
        <f t="shared" si="4"/>
        <v>-</v>
      </c>
    </row>
    <row r="143" spans="1:18" x14ac:dyDescent="0.25">
      <c r="A143" s="41" t="s">
        <v>201</v>
      </c>
      <c r="B143" s="42" t="s">
        <v>30</v>
      </c>
      <c r="C143" s="43" t="s">
        <v>666</v>
      </c>
      <c r="D143" s="71">
        <v>1060.2266743051143</v>
      </c>
      <c r="E143" s="71">
        <v>1505.7766746451216</v>
      </c>
      <c r="F143" s="71">
        <v>882.53112587483974</v>
      </c>
      <c r="G143" s="127">
        <v>1507.8269166633902</v>
      </c>
      <c r="H143" s="71">
        <v>746.85796905897553</v>
      </c>
      <c r="I143" s="127">
        <v>1609.236537390497</v>
      </c>
      <c r="J143" s="71">
        <v>788.80221023197225</v>
      </c>
      <c r="K143" s="127">
        <v>1874.0108309642903</v>
      </c>
      <c r="L143" s="71">
        <v>809.57090570740831</v>
      </c>
      <c r="M143" s="127">
        <v>1828.6320251857751</v>
      </c>
      <c r="N143" s="71">
        <v>2022.3030053434995</v>
      </c>
      <c r="O143" s="71">
        <v>2321.6623224798655</v>
      </c>
      <c r="P143" s="73" t="s">
        <v>221</v>
      </c>
      <c r="Q143" s="143">
        <f t="shared" si="3"/>
        <v>6819.7063102039529</v>
      </c>
      <c r="R143" s="73">
        <f t="shared" si="4"/>
        <v>6689.1964128217205</v>
      </c>
    </row>
    <row r="144" spans="1:18" x14ac:dyDescent="0.25">
      <c r="A144" s="41" t="s">
        <v>202</v>
      </c>
      <c r="B144" s="42" t="s">
        <v>32</v>
      </c>
      <c r="C144" s="43" t="s">
        <v>666</v>
      </c>
      <c r="D144" s="71" t="s">
        <v>221</v>
      </c>
      <c r="E144" s="71" t="s">
        <v>221</v>
      </c>
      <c r="F144" s="71" t="s">
        <v>221</v>
      </c>
      <c r="G144" s="127" t="s">
        <v>221</v>
      </c>
      <c r="H144" s="71" t="s">
        <v>221</v>
      </c>
      <c r="I144" s="127" t="s">
        <v>221</v>
      </c>
      <c r="J144" s="71" t="s">
        <v>221</v>
      </c>
      <c r="K144" s="127" t="s">
        <v>221</v>
      </c>
      <c r="L144" s="71" t="s">
        <v>221</v>
      </c>
      <c r="M144" s="127" t="s">
        <v>221</v>
      </c>
      <c r="N144" s="71" t="s">
        <v>221</v>
      </c>
      <c r="O144" s="71" t="s">
        <v>221</v>
      </c>
      <c r="P144" s="73" t="s">
        <v>221</v>
      </c>
      <c r="Q144" s="143" t="str">
        <f t="shared" si="3"/>
        <v>-</v>
      </c>
      <c r="R144" s="73" t="str">
        <f t="shared" si="4"/>
        <v>-</v>
      </c>
    </row>
    <row r="145" spans="1:18" x14ac:dyDescent="0.25">
      <c r="A145" s="41" t="s">
        <v>203</v>
      </c>
      <c r="B145" s="44" t="s">
        <v>34</v>
      </c>
      <c r="C145" s="43" t="s">
        <v>666</v>
      </c>
      <c r="D145" s="71">
        <v>883.35804660043618</v>
      </c>
      <c r="E145" s="71">
        <v>-3.0229606085716934</v>
      </c>
      <c r="F145" s="71">
        <v>133.00278976440083</v>
      </c>
      <c r="G145" s="127">
        <v>46.994992500853371</v>
      </c>
      <c r="H145" s="71">
        <v>1.4379682442268822</v>
      </c>
      <c r="I145" s="127">
        <v>124.67286616433333</v>
      </c>
      <c r="J145" s="71">
        <v>6.7248532012465221</v>
      </c>
      <c r="K145" s="127">
        <v>45.160202522398805</v>
      </c>
      <c r="L145" s="71">
        <v>-85.670978488467725</v>
      </c>
      <c r="M145" s="127">
        <v>-9.5352970600814562</v>
      </c>
      <c r="N145" s="71">
        <v>-89.306332603609462</v>
      </c>
      <c r="O145" s="71">
        <v>-93.095948987907576</v>
      </c>
      <c r="P145" s="73" t="s">
        <v>221</v>
      </c>
      <c r="Q145" s="143">
        <f t="shared" si="3"/>
        <v>207.29276412750406</v>
      </c>
      <c r="R145" s="73">
        <f t="shared" si="4"/>
        <v>-259.91043863451137</v>
      </c>
    </row>
    <row r="146" spans="1:18" x14ac:dyDescent="0.25">
      <c r="A146" s="41" t="s">
        <v>204</v>
      </c>
      <c r="B146" s="42" t="s">
        <v>36</v>
      </c>
      <c r="C146" s="43" t="s">
        <v>666</v>
      </c>
      <c r="D146" s="71">
        <v>0</v>
      </c>
      <c r="E146" s="71">
        <v>0</v>
      </c>
      <c r="F146" s="71">
        <v>0</v>
      </c>
      <c r="G146" s="127">
        <v>0</v>
      </c>
      <c r="H146" s="71">
        <v>0</v>
      </c>
      <c r="I146" s="127">
        <v>0</v>
      </c>
      <c r="J146" s="71">
        <v>0</v>
      </c>
      <c r="K146" s="127">
        <v>0</v>
      </c>
      <c r="L146" s="71">
        <v>0</v>
      </c>
      <c r="M146" s="127">
        <v>0</v>
      </c>
      <c r="N146" s="71">
        <v>0</v>
      </c>
      <c r="O146" s="71">
        <v>0</v>
      </c>
      <c r="P146" s="73" t="s">
        <v>221</v>
      </c>
      <c r="Q146" s="143">
        <f t="shared" si="3"/>
        <v>0</v>
      </c>
      <c r="R146" s="73">
        <f t="shared" si="4"/>
        <v>0</v>
      </c>
    </row>
    <row r="147" spans="1:18" x14ac:dyDescent="0.25">
      <c r="A147" s="41" t="s">
        <v>205</v>
      </c>
      <c r="B147" s="42" t="s">
        <v>38</v>
      </c>
      <c r="C147" s="43" t="s">
        <v>666</v>
      </c>
      <c r="D147" s="71" t="s">
        <v>221</v>
      </c>
      <c r="E147" s="71" t="s">
        <v>221</v>
      </c>
      <c r="F147" s="71" t="s">
        <v>221</v>
      </c>
      <c r="G147" s="127" t="s">
        <v>221</v>
      </c>
      <c r="H147" s="71" t="s">
        <v>221</v>
      </c>
      <c r="I147" s="127" t="s">
        <v>221</v>
      </c>
      <c r="J147" s="71" t="s">
        <v>221</v>
      </c>
      <c r="K147" s="127" t="s">
        <v>221</v>
      </c>
      <c r="L147" s="71" t="s">
        <v>221</v>
      </c>
      <c r="M147" s="127" t="s">
        <v>221</v>
      </c>
      <c r="N147" s="71" t="s">
        <v>221</v>
      </c>
      <c r="O147" s="71" t="s">
        <v>221</v>
      </c>
      <c r="P147" s="73" t="s">
        <v>221</v>
      </c>
      <c r="Q147" s="143" t="str">
        <f t="shared" si="3"/>
        <v>-</v>
      </c>
      <c r="R147" s="73" t="str">
        <f t="shared" si="4"/>
        <v>-</v>
      </c>
    </row>
    <row r="148" spans="1:18" ht="31.5" x14ac:dyDescent="0.25">
      <c r="A148" s="41" t="s">
        <v>206</v>
      </c>
      <c r="B148" s="44" t="s">
        <v>40</v>
      </c>
      <c r="C148" s="43" t="s">
        <v>666</v>
      </c>
      <c r="D148" s="71" t="s">
        <v>221</v>
      </c>
      <c r="E148" s="71" t="s">
        <v>221</v>
      </c>
      <c r="F148" s="71" t="s">
        <v>221</v>
      </c>
      <c r="G148" s="127" t="s">
        <v>221</v>
      </c>
      <c r="H148" s="71" t="s">
        <v>221</v>
      </c>
      <c r="I148" s="127" t="s">
        <v>221</v>
      </c>
      <c r="J148" s="71" t="s">
        <v>221</v>
      </c>
      <c r="K148" s="127" t="s">
        <v>221</v>
      </c>
      <c r="L148" s="71" t="s">
        <v>221</v>
      </c>
      <c r="M148" s="127" t="s">
        <v>221</v>
      </c>
      <c r="N148" s="71" t="s">
        <v>221</v>
      </c>
      <c r="O148" s="71" t="s">
        <v>221</v>
      </c>
      <c r="P148" s="73" t="s">
        <v>221</v>
      </c>
      <c r="Q148" s="143" t="str">
        <f t="shared" si="3"/>
        <v>-</v>
      </c>
      <c r="R148" s="73" t="str">
        <f t="shared" si="4"/>
        <v>-</v>
      </c>
    </row>
    <row r="149" spans="1:18" x14ac:dyDescent="0.25">
      <c r="A149" s="41" t="s">
        <v>207</v>
      </c>
      <c r="B149" s="45" t="s">
        <v>595</v>
      </c>
      <c r="C149" s="43" t="s">
        <v>666</v>
      </c>
      <c r="D149" s="71" t="s">
        <v>221</v>
      </c>
      <c r="E149" s="71" t="s">
        <v>221</v>
      </c>
      <c r="F149" s="71" t="s">
        <v>221</v>
      </c>
      <c r="G149" s="127" t="s">
        <v>221</v>
      </c>
      <c r="H149" s="71" t="s">
        <v>221</v>
      </c>
      <c r="I149" s="127" t="s">
        <v>221</v>
      </c>
      <c r="J149" s="71" t="s">
        <v>221</v>
      </c>
      <c r="K149" s="127" t="s">
        <v>221</v>
      </c>
      <c r="L149" s="71" t="s">
        <v>221</v>
      </c>
      <c r="M149" s="127" t="s">
        <v>221</v>
      </c>
      <c r="N149" s="71" t="s">
        <v>221</v>
      </c>
      <c r="O149" s="71" t="s">
        <v>221</v>
      </c>
      <c r="P149" s="73" t="s">
        <v>221</v>
      </c>
      <c r="Q149" s="143" t="str">
        <f t="shared" si="3"/>
        <v>-</v>
      </c>
      <c r="R149" s="73" t="str">
        <f t="shared" si="4"/>
        <v>-</v>
      </c>
    </row>
    <row r="150" spans="1:18" x14ac:dyDescent="0.25">
      <c r="A150" s="41" t="s">
        <v>208</v>
      </c>
      <c r="B150" s="45" t="s">
        <v>44</v>
      </c>
      <c r="C150" s="43" t="s">
        <v>666</v>
      </c>
      <c r="D150" s="71" t="s">
        <v>221</v>
      </c>
      <c r="E150" s="71" t="s">
        <v>221</v>
      </c>
      <c r="F150" s="71" t="s">
        <v>221</v>
      </c>
      <c r="G150" s="127" t="s">
        <v>221</v>
      </c>
      <c r="H150" s="71" t="s">
        <v>221</v>
      </c>
      <c r="I150" s="127" t="s">
        <v>221</v>
      </c>
      <c r="J150" s="71" t="s">
        <v>221</v>
      </c>
      <c r="K150" s="127" t="s">
        <v>221</v>
      </c>
      <c r="L150" s="71" t="s">
        <v>221</v>
      </c>
      <c r="M150" s="127" t="s">
        <v>221</v>
      </c>
      <c r="N150" s="71" t="s">
        <v>221</v>
      </c>
      <c r="O150" s="71" t="s">
        <v>221</v>
      </c>
      <c r="P150" s="73" t="s">
        <v>221</v>
      </c>
      <c r="Q150" s="143" t="str">
        <f t="shared" ref="Q150:Q158" si="11">IFERROR(G150+I150+K150+M150,"-")</f>
        <v>-</v>
      </c>
      <c r="R150" s="73" t="str">
        <f t="shared" ref="R150:R158" si="12">IFERROR(H150+J150+L150+N150+O150,"-")</f>
        <v>-</v>
      </c>
    </row>
    <row r="151" spans="1:18" x14ac:dyDescent="0.25">
      <c r="A151" s="41" t="s">
        <v>209</v>
      </c>
      <c r="B151" s="42" t="s">
        <v>46</v>
      </c>
      <c r="C151" s="43" t="s">
        <v>666</v>
      </c>
      <c r="D151" s="71">
        <v>38.961375611314011</v>
      </c>
      <c r="E151" s="71">
        <v>86.212069214003307</v>
      </c>
      <c r="F151" s="71">
        <v>71.343083803456523</v>
      </c>
      <c r="G151" s="127">
        <v>41.553599157866721</v>
      </c>
      <c r="H151" s="71">
        <v>87.466155999079163</v>
      </c>
      <c r="I151" s="127">
        <v>51.212766582206292</v>
      </c>
      <c r="J151" s="71">
        <v>98.18100316143412</v>
      </c>
      <c r="K151" s="127">
        <v>51.359644305786794</v>
      </c>
      <c r="L151" s="71">
        <v>102.95805759158428</v>
      </c>
      <c r="M151" s="127">
        <v>51.359645365680215</v>
      </c>
      <c r="N151" s="71">
        <v>95.642823553255951</v>
      </c>
      <c r="O151" s="71">
        <v>88.847341443890684</v>
      </c>
      <c r="P151" s="73" t="s">
        <v>221</v>
      </c>
      <c r="Q151" s="143">
        <f t="shared" si="11"/>
        <v>195.48565541154002</v>
      </c>
      <c r="R151" s="73">
        <f t="shared" si="12"/>
        <v>473.09538174924421</v>
      </c>
    </row>
    <row r="152" spans="1:18" x14ac:dyDescent="0.25">
      <c r="A152" s="41" t="s">
        <v>210</v>
      </c>
      <c r="B152" s="46" t="s">
        <v>211</v>
      </c>
      <c r="C152" s="43" t="s">
        <v>666</v>
      </c>
      <c r="D152" s="71">
        <v>1982.5460965168645</v>
      </c>
      <c r="E152" s="71">
        <f>E137</f>
        <v>1588.9657832505532</v>
      </c>
      <c r="F152" s="71">
        <f>F137</f>
        <v>1086.8769994426971</v>
      </c>
      <c r="G152" s="127">
        <v>1596.3755083221104</v>
      </c>
      <c r="H152" s="71">
        <f>H137</f>
        <v>835.76209330228164</v>
      </c>
      <c r="I152" s="127">
        <v>1785.1221701370366</v>
      </c>
      <c r="J152" s="71">
        <f>J137</f>
        <v>893.70806659465291</v>
      </c>
      <c r="K152" s="127">
        <v>1970.5306777924759</v>
      </c>
      <c r="L152" s="71">
        <f>L137</f>
        <v>826.85798481052484</v>
      </c>
      <c r="M152" s="127">
        <v>1870.4563734913741</v>
      </c>
      <c r="N152" s="71">
        <f>N137</f>
        <v>2028.6394962931461</v>
      </c>
      <c r="O152" s="71">
        <f>O137</f>
        <v>2317.4137149358489</v>
      </c>
      <c r="P152" s="73" t="s">
        <v>221</v>
      </c>
      <c r="Q152" s="143">
        <f t="shared" si="11"/>
        <v>7222.4847297429969</v>
      </c>
      <c r="R152" s="73">
        <f t="shared" si="12"/>
        <v>6902.3813559364553</v>
      </c>
    </row>
    <row r="153" spans="1:18" x14ac:dyDescent="0.25">
      <c r="A153" s="41" t="s">
        <v>212</v>
      </c>
      <c r="B153" s="48" t="s">
        <v>213</v>
      </c>
      <c r="C153" s="43" t="s">
        <v>666</v>
      </c>
      <c r="D153" s="71">
        <v>1197.3702131231487</v>
      </c>
      <c r="E153" s="71">
        <v>1304.9844746864346</v>
      </c>
      <c r="F153" s="71">
        <v>615.55665199999999</v>
      </c>
      <c r="G153" s="127">
        <v>1070.68659</v>
      </c>
      <c r="H153" s="71">
        <v>500.63250099999999</v>
      </c>
      <c r="I153" s="127">
        <v>626.51843000000008</v>
      </c>
      <c r="J153" s="71">
        <v>228.35146799999998</v>
      </c>
      <c r="K153" s="127">
        <v>389.04879999999997</v>
      </c>
      <c r="L153" s="71">
        <v>59.4848</v>
      </c>
      <c r="M153" s="127">
        <v>190.40652299999999</v>
      </c>
      <c r="N153" s="71">
        <v>99.27152000000001</v>
      </c>
      <c r="O153" s="71">
        <v>181.92231799999999</v>
      </c>
      <c r="P153" s="73" t="s">
        <v>221</v>
      </c>
      <c r="Q153" s="143">
        <f t="shared" si="11"/>
        <v>2276.660343</v>
      </c>
      <c r="R153" s="73">
        <f t="shared" si="12"/>
        <v>1069.662607</v>
      </c>
    </row>
    <row r="154" spans="1:18" x14ac:dyDescent="0.25">
      <c r="A154" s="41" t="s">
        <v>214</v>
      </c>
      <c r="B154" s="48" t="s">
        <v>215</v>
      </c>
      <c r="C154" s="43" t="s">
        <v>666</v>
      </c>
      <c r="D154" s="71">
        <v>0</v>
      </c>
      <c r="E154" s="71">
        <v>0</v>
      </c>
      <c r="F154" s="71">
        <v>0</v>
      </c>
      <c r="G154" s="127">
        <v>0</v>
      </c>
      <c r="H154" s="71">
        <v>0</v>
      </c>
      <c r="I154" s="127">
        <v>0</v>
      </c>
      <c r="J154" s="71">
        <v>0</v>
      </c>
      <c r="K154" s="127">
        <v>0</v>
      </c>
      <c r="L154" s="71">
        <v>0</v>
      </c>
      <c r="M154" s="127">
        <v>0</v>
      </c>
      <c r="N154" s="71">
        <v>0</v>
      </c>
      <c r="O154" s="71">
        <v>0</v>
      </c>
      <c r="P154" s="73" t="s">
        <v>221</v>
      </c>
      <c r="Q154" s="143">
        <f t="shared" si="11"/>
        <v>0</v>
      </c>
      <c r="R154" s="73">
        <f t="shared" si="12"/>
        <v>0</v>
      </c>
    </row>
    <row r="155" spans="1:18" x14ac:dyDescent="0.25">
      <c r="A155" s="41" t="s">
        <v>216</v>
      </c>
      <c r="B155" s="48" t="s">
        <v>217</v>
      </c>
      <c r="C155" s="43" t="s">
        <v>666</v>
      </c>
      <c r="D155" s="71">
        <v>785.17588339371594</v>
      </c>
      <c r="E155" s="71">
        <v>283.98130856411854</v>
      </c>
      <c r="F155" s="71">
        <v>366.37989352492042</v>
      </c>
      <c r="G155" s="127">
        <v>262.23152654576586</v>
      </c>
      <c r="H155" s="71">
        <v>178.23773118676456</v>
      </c>
      <c r="I155" s="127">
        <v>579.30187053676559</v>
      </c>
      <c r="J155" s="71">
        <v>393.39089845706064</v>
      </c>
      <c r="K155" s="127">
        <v>790.74093955655201</v>
      </c>
      <c r="L155" s="71">
        <v>440.23206214359277</v>
      </c>
      <c r="M155" s="127">
        <v>840.02492524568572</v>
      </c>
      <c r="N155" s="71">
        <v>1132.2225500971133</v>
      </c>
      <c r="O155" s="71">
        <v>1202.9875204128416</v>
      </c>
      <c r="P155" s="73" t="s">
        <v>221</v>
      </c>
      <c r="Q155" s="143">
        <f t="shared" si="11"/>
        <v>2472.2992618847693</v>
      </c>
      <c r="R155" s="73">
        <f t="shared" si="12"/>
        <v>3347.0707622973728</v>
      </c>
    </row>
    <row r="156" spans="1:18" ht="16.5" thickBot="1" x14ac:dyDescent="0.3">
      <c r="A156" s="55" t="s">
        <v>218</v>
      </c>
      <c r="B156" s="48" t="s">
        <v>219</v>
      </c>
      <c r="C156" s="57" t="s">
        <v>666</v>
      </c>
      <c r="D156" s="71">
        <v>0</v>
      </c>
      <c r="E156" s="71">
        <f>IF(E152-E153-E155&gt;0,E152-E153-E155,0)</f>
        <v>0</v>
      </c>
      <c r="F156" s="71">
        <f>IF(F152-F153-F155&gt;0,F152-F153-F155,0)</f>
        <v>104.94045391777667</v>
      </c>
      <c r="G156" s="74">
        <v>263.45739177634448</v>
      </c>
      <c r="H156" s="71">
        <f>IF(H152-H153-H155&gt;0,H152-H153-H155,0)</f>
        <v>156.89186111551709</v>
      </c>
      <c r="I156" s="74">
        <v>579.30186960027095</v>
      </c>
      <c r="J156" s="71">
        <f>IF(J152-J153-J155&gt;0,J152-J153-J155,0)</f>
        <v>271.96570013759231</v>
      </c>
      <c r="K156" s="74">
        <v>790.74093823592386</v>
      </c>
      <c r="L156" s="71">
        <f>IF(L152-L153-L155&gt;0,L152-L153-L155,0)</f>
        <v>327.14112266693212</v>
      </c>
      <c r="M156" s="74">
        <v>840.02492524568822</v>
      </c>
      <c r="N156" s="71">
        <f>IF(N152-N153-N155&gt;0,N152-N153-N155,0)</f>
        <v>797.14542619603276</v>
      </c>
      <c r="O156" s="71">
        <f>IF(O152-O153-O155&gt;0,O152-O153-O155,0)</f>
        <v>932.50387652300742</v>
      </c>
      <c r="P156" s="73" t="s">
        <v>221</v>
      </c>
      <c r="Q156" s="144">
        <f t="shared" si="11"/>
        <v>2473.5251248582276</v>
      </c>
      <c r="R156" s="75">
        <f t="shared" si="12"/>
        <v>2485.6479866390819</v>
      </c>
    </row>
    <row r="157" spans="1:18" x14ac:dyDescent="0.25">
      <c r="A157" s="38" t="s">
        <v>220</v>
      </c>
      <c r="B157" s="39" t="s">
        <v>108</v>
      </c>
      <c r="C157" s="40" t="s">
        <v>221</v>
      </c>
      <c r="D157" s="69" t="s">
        <v>221</v>
      </c>
      <c r="E157" s="69" t="s">
        <v>221</v>
      </c>
      <c r="F157" s="69" t="s">
        <v>221</v>
      </c>
      <c r="G157" s="69" t="s">
        <v>221</v>
      </c>
      <c r="H157" s="69" t="s">
        <v>221</v>
      </c>
      <c r="I157" s="69" t="s">
        <v>221</v>
      </c>
      <c r="J157" s="69" t="s">
        <v>221</v>
      </c>
      <c r="K157" s="69" t="s">
        <v>221</v>
      </c>
      <c r="L157" s="69" t="s">
        <v>221</v>
      </c>
      <c r="M157" s="69" t="s">
        <v>221</v>
      </c>
      <c r="N157" s="69" t="s">
        <v>221</v>
      </c>
      <c r="O157" s="69" t="s">
        <v>221</v>
      </c>
      <c r="P157" s="70" t="s">
        <v>221</v>
      </c>
      <c r="Q157" s="142" t="str">
        <f t="shared" si="11"/>
        <v>-</v>
      </c>
      <c r="R157" s="70" t="str">
        <f t="shared" si="12"/>
        <v>-</v>
      </c>
    </row>
    <row r="158" spans="1:18" ht="31.5" x14ac:dyDescent="0.25">
      <c r="A158" s="41" t="s">
        <v>222</v>
      </c>
      <c r="B158" s="48" t="s">
        <v>671</v>
      </c>
      <c r="C158" s="43" t="s">
        <v>666</v>
      </c>
      <c r="D158" s="71">
        <v>3904.8119658243068</v>
      </c>
      <c r="E158" s="71">
        <f>E107+E103+E67</f>
        <v>3829.4660480303587</v>
      </c>
      <c r="F158" s="71">
        <f>F107+F103+F67</f>
        <v>3539.3713528627786</v>
      </c>
      <c r="G158" s="127">
        <v>3951.1354405040311</v>
      </c>
      <c r="H158" s="71">
        <f>H107+H103+H67</f>
        <v>3642.8264184726813</v>
      </c>
      <c r="I158" s="127">
        <v>4313.1008585155114</v>
      </c>
      <c r="J158" s="71">
        <f>J107+J103+J67</f>
        <v>3839.0871922366728</v>
      </c>
      <c r="K158" s="127">
        <v>4547.3358553049429</v>
      </c>
      <c r="L158" s="71">
        <f>L107+L103+L67</f>
        <v>3857.3170860351206</v>
      </c>
      <c r="M158" s="127">
        <v>4663.0149709919106</v>
      </c>
      <c r="N158" s="71">
        <f t="shared" ref="N158:O158" si="13">N107+N103+N67</f>
        <v>4985.7983766718162</v>
      </c>
      <c r="O158" s="71">
        <f t="shared" si="13"/>
        <v>5268.7070945830983</v>
      </c>
      <c r="P158" s="73" t="s">
        <v>221</v>
      </c>
      <c r="Q158" s="143">
        <f t="shared" si="11"/>
        <v>17474.587125316397</v>
      </c>
      <c r="R158" s="73">
        <f t="shared" si="12"/>
        <v>21593.736167999392</v>
      </c>
    </row>
    <row r="159" spans="1:18" ht="31.5" x14ac:dyDescent="0.25">
      <c r="A159" s="41" t="s">
        <v>223</v>
      </c>
      <c r="B159" s="48" t="s">
        <v>224</v>
      </c>
      <c r="C159" s="43" t="s">
        <v>666</v>
      </c>
      <c r="D159" s="71">
        <v>2413.58</v>
      </c>
      <c r="E159" s="71">
        <v>2418.7031439799994</v>
      </c>
      <c r="F159" s="71">
        <v>2627.5323934199996</v>
      </c>
      <c r="G159" s="127">
        <v>3027.5802495356102</v>
      </c>
      <c r="H159" s="71">
        <v>2847.4279287357317</v>
      </c>
      <c r="I159" s="127">
        <v>2910.5913515505085</v>
      </c>
      <c r="J159" s="71">
        <v>3484.2636884767521</v>
      </c>
      <c r="K159" s="127">
        <v>2230.7862815524791</v>
      </c>
      <c r="L159" s="71">
        <v>3343.5106469496664</v>
      </c>
      <c r="M159" s="127">
        <v>1302.367521553741</v>
      </c>
      <c r="N159" s="71">
        <v>3228.5106504577184</v>
      </c>
      <c r="O159" s="71">
        <v>1898.5106539657702</v>
      </c>
      <c r="P159" s="73" t="s">
        <v>221</v>
      </c>
      <c r="Q159" s="143">
        <f>M159</f>
        <v>1302.367521553741</v>
      </c>
      <c r="R159" s="73">
        <f>O159</f>
        <v>1898.5106539657702</v>
      </c>
    </row>
    <row r="160" spans="1:18" x14ac:dyDescent="0.25">
      <c r="A160" s="41" t="s">
        <v>225</v>
      </c>
      <c r="B160" s="47" t="s">
        <v>226</v>
      </c>
      <c r="C160" s="43" t="s">
        <v>666</v>
      </c>
      <c r="D160" s="71">
        <v>1468.46</v>
      </c>
      <c r="E160" s="71">
        <v>411.18037373999994</v>
      </c>
      <c r="F160" s="71">
        <v>382.08297554999973</v>
      </c>
      <c r="G160" s="127">
        <v>1582.6169669151016</v>
      </c>
      <c r="H160" s="71">
        <v>250.54893942979871</v>
      </c>
      <c r="I160" s="127">
        <v>1000.0578833880294</v>
      </c>
      <c r="J160" s="71">
        <v>1582.6169669151016</v>
      </c>
      <c r="K160" s="127">
        <v>928.4187599987381</v>
      </c>
      <c r="L160" s="71">
        <v>1000.0578833880294</v>
      </c>
      <c r="M160" s="127">
        <v>900</v>
      </c>
      <c r="N160" s="71">
        <v>928.4187599987381</v>
      </c>
      <c r="O160" s="71">
        <v>900</v>
      </c>
      <c r="P160" s="73" t="s">
        <v>221</v>
      </c>
      <c r="Q160" s="143">
        <f t="shared" ref="Q160:Q162" si="14">M160</f>
        <v>900</v>
      </c>
      <c r="R160" s="73">
        <f t="shared" ref="R160:R162" si="15">O160</f>
        <v>900</v>
      </c>
    </row>
    <row r="161" spans="1:18" x14ac:dyDescent="0.25">
      <c r="A161" s="41" t="s">
        <v>227</v>
      </c>
      <c r="B161" s="48" t="s">
        <v>228</v>
      </c>
      <c r="C161" s="43" t="s">
        <v>666</v>
      </c>
      <c r="D161" s="71">
        <v>2418.7031439799994</v>
      </c>
      <c r="E161" s="71">
        <v>2627.5323934199996</v>
      </c>
      <c r="F161" s="71">
        <v>2847.4279287357317</v>
      </c>
      <c r="G161" s="127">
        <v>2910.5913515505085</v>
      </c>
      <c r="H161" s="71">
        <v>3484.2636884767521</v>
      </c>
      <c r="I161" s="127">
        <v>2230.7862815524791</v>
      </c>
      <c r="J161" s="71">
        <v>3343.5106469496664</v>
      </c>
      <c r="K161" s="127">
        <v>1302.367521553741</v>
      </c>
      <c r="L161" s="71">
        <v>3228.5106504577184</v>
      </c>
      <c r="M161" s="127">
        <v>462.36752155374091</v>
      </c>
      <c r="N161" s="71">
        <v>1898.5106539657702</v>
      </c>
      <c r="O161" s="71">
        <v>2179.1874623139802</v>
      </c>
      <c r="P161" s="73" t="s">
        <v>221</v>
      </c>
      <c r="Q161" s="143">
        <f t="shared" si="14"/>
        <v>462.36752155374091</v>
      </c>
      <c r="R161" s="73">
        <f t="shared" si="15"/>
        <v>2179.1874623139802</v>
      </c>
    </row>
    <row r="162" spans="1:18" x14ac:dyDescent="0.25">
      <c r="A162" s="51" t="s">
        <v>229</v>
      </c>
      <c r="B162" s="47" t="s">
        <v>230</v>
      </c>
      <c r="C162" s="43" t="s">
        <v>666</v>
      </c>
      <c r="D162" s="71">
        <v>411.18037373999994</v>
      </c>
      <c r="E162" s="71">
        <v>382.08297554999973</v>
      </c>
      <c r="F162" s="71">
        <v>250.54893942979871</v>
      </c>
      <c r="G162" s="127">
        <v>1000.0578833880294</v>
      </c>
      <c r="H162" s="71">
        <v>1582.6169669151016</v>
      </c>
      <c r="I162" s="127">
        <v>928.4187599987381</v>
      </c>
      <c r="J162" s="71">
        <v>1000.0578833880294</v>
      </c>
      <c r="K162" s="127">
        <v>900</v>
      </c>
      <c r="L162" s="71">
        <v>928.4187599987381</v>
      </c>
      <c r="M162" s="127">
        <v>320.2528133899998</v>
      </c>
      <c r="N162" s="71">
        <v>900</v>
      </c>
      <c r="O162" s="71">
        <v>320.2528133899998</v>
      </c>
      <c r="P162" s="73" t="s">
        <v>221</v>
      </c>
      <c r="Q162" s="143">
        <f t="shared" si="14"/>
        <v>320.2528133899998</v>
      </c>
      <c r="R162" s="73">
        <f t="shared" si="15"/>
        <v>320.2528133899998</v>
      </c>
    </row>
    <row r="163" spans="1:18" ht="48" thickBot="1" x14ac:dyDescent="0.3">
      <c r="A163" s="55" t="s">
        <v>231</v>
      </c>
      <c r="B163" s="60" t="s">
        <v>232</v>
      </c>
      <c r="C163" s="57" t="s">
        <v>221</v>
      </c>
      <c r="D163" s="76">
        <v>0.61969341205132533</v>
      </c>
      <c r="E163" s="76">
        <f t="shared" ref="E163:F163" si="16">E161/E158</f>
        <v>0.68613544563776463</v>
      </c>
      <c r="F163" s="76">
        <f t="shared" si="16"/>
        <v>0.80450103842102449</v>
      </c>
      <c r="G163" s="76">
        <v>0.73664681845966173</v>
      </c>
      <c r="H163" s="76">
        <f t="shared" ref="H163" si="17">H161/H158</f>
        <v>0.95647260896323205</v>
      </c>
      <c r="I163" s="76">
        <v>0.51721171257754306</v>
      </c>
      <c r="J163" s="76">
        <f t="shared" ref="J163" si="18">J161/J158</f>
        <v>0.87091292266319154</v>
      </c>
      <c r="K163" s="76">
        <v>0.28640231621211637</v>
      </c>
      <c r="L163" s="76">
        <f t="shared" ref="L163" si="19">L161/L158</f>
        <v>0.83698347282521612</v>
      </c>
      <c r="M163" s="76">
        <v>9.9156345075037719E-2</v>
      </c>
      <c r="N163" s="76">
        <f t="shared" ref="N163:O163" si="20">N161/N158</f>
        <v>0.38078368007193431</v>
      </c>
      <c r="O163" s="76">
        <f t="shared" si="20"/>
        <v>0.41360952947155905</v>
      </c>
      <c r="P163" s="77" t="s">
        <v>221</v>
      </c>
      <c r="Q163" s="145" t="s">
        <v>221</v>
      </c>
      <c r="R163" s="77" t="s">
        <v>221</v>
      </c>
    </row>
    <row r="164" spans="1:18" ht="16.5" thickBot="1" x14ac:dyDescent="0.3">
      <c r="A164" s="183" t="s">
        <v>233</v>
      </c>
      <c r="B164" s="184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5"/>
    </row>
    <row r="165" spans="1:18" x14ac:dyDescent="0.25">
      <c r="A165" s="38" t="s">
        <v>234</v>
      </c>
      <c r="B165" s="39" t="s">
        <v>235</v>
      </c>
      <c r="C165" s="40" t="s">
        <v>666</v>
      </c>
      <c r="D165" s="72">
        <v>13547.811103626142</v>
      </c>
      <c r="E165" s="72">
        <v>15116.415248308998</v>
      </c>
      <c r="F165" s="72">
        <v>14869.781653299306</v>
      </c>
      <c r="G165" s="129">
        <v>15121.860330596</v>
      </c>
      <c r="H165" s="72">
        <v>15516.836214702802</v>
      </c>
      <c r="I165" s="129">
        <v>15862.7914659</v>
      </c>
      <c r="J165" s="72">
        <v>15796.463208661362</v>
      </c>
      <c r="K165" s="129">
        <v>16476.716465900001</v>
      </c>
      <c r="L165" s="72">
        <v>16201.119268772267</v>
      </c>
      <c r="M165" s="129">
        <v>16713.227452080017</v>
      </c>
      <c r="N165" s="72">
        <v>16740.955360257598</v>
      </c>
      <c r="O165" s="72">
        <v>17902.864707086013</v>
      </c>
      <c r="P165" s="151" t="s">
        <v>221</v>
      </c>
      <c r="Q165" s="142">
        <f t="shared" ref="Q165:Q228" si="21">IFERROR(G165+I165+K165+M165,"-")</f>
        <v>64174.595714476018</v>
      </c>
      <c r="R165" s="70">
        <f t="shared" ref="R165:R228" si="22">IFERROR(H165+J165+L165+N165+O165,"-")</f>
        <v>82158.238759480038</v>
      </c>
    </row>
    <row r="166" spans="1:18" x14ac:dyDescent="0.25">
      <c r="A166" s="41" t="s">
        <v>236</v>
      </c>
      <c r="B166" s="42" t="s">
        <v>667</v>
      </c>
      <c r="C166" s="43" t="s">
        <v>666</v>
      </c>
      <c r="D166" s="72">
        <v>0</v>
      </c>
      <c r="E166" s="72" t="s">
        <v>221</v>
      </c>
      <c r="F166" s="72" t="s">
        <v>221</v>
      </c>
      <c r="G166" s="129">
        <v>0</v>
      </c>
      <c r="H166" s="72" t="s">
        <v>221</v>
      </c>
      <c r="I166" s="129">
        <v>0</v>
      </c>
      <c r="J166" s="72" t="s">
        <v>221</v>
      </c>
      <c r="K166" s="129">
        <v>0</v>
      </c>
      <c r="L166" s="72" t="s">
        <v>221</v>
      </c>
      <c r="M166" s="129">
        <v>0</v>
      </c>
      <c r="N166" s="72" t="s">
        <v>221</v>
      </c>
      <c r="O166" s="72" t="s">
        <v>221</v>
      </c>
      <c r="P166" s="150" t="s">
        <v>221</v>
      </c>
      <c r="Q166" s="143">
        <f t="shared" si="21"/>
        <v>0</v>
      </c>
      <c r="R166" s="73" t="str">
        <f t="shared" si="22"/>
        <v>-</v>
      </c>
    </row>
    <row r="167" spans="1:18" ht="31.5" x14ac:dyDescent="0.25">
      <c r="A167" s="41" t="s">
        <v>237</v>
      </c>
      <c r="B167" s="47" t="s">
        <v>22</v>
      </c>
      <c r="C167" s="43" t="s">
        <v>666</v>
      </c>
      <c r="D167" s="72">
        <v>0</v>
      </c>
      <c r="E167" s="72" t="s">
        <v>221</v>
      </c>
      <c r="F167" s="72" t="s">
        <v>221</v>
      </c>
      <c r="G167" s="129">
        <v>0</v>
      </c>
      <c r="H167" s="72" t="s">
        <v>221</v>
      </c>
      <c r="I167" s="129">
        <v>0</v>
      </c>
      <c r="J167" s="72" t="s">
        <v>221</v>
      </c>
      <c r="K167" s="129">
        <v>0</v>
      </c>
      <c r="L167" s="72" t="s">
        <v>221</v>
      </c>
      <c r="M167" s="129">
        <v>0</v>
      </c>
      <c r="N167" s="72" t="s">
        <v>221</v>
      </c>
      <c r="O167" s="72" t="s">
        <v>221</v>
      </c>
      <c r="P167" s="150" t="s">
        <v>221</v>
      </c>
      <c r="Q167" s="143">
        <f t="shared" si="21"/>
        <v>0</v>
      </c>
      <c r="R167" s="73" t="str">
        <f t="shared" si="22"/>
        <v>-</v>
      </c>
    </row>
    <row r="168" spans="1:18" ht="31.5" x14ac:dyDescent="0.25">
      <c r="A168" s="41" t="s">
        <v>238</v>
      </c>
      <c r="B168" s="47" t="s">
        <v>24</v>
      </c>
      <c r="C168" s="43" t="s">
        <v>666</v>
      </c>
      <c r="D168" s="72">
        <v>0</v>
      </c>
      <c r="E168" s="72" t="s">
        <v>221</v>
      </c>
      <c r="F168" s="72" t="s">
        <v>221</v>
      </c>
      <c r="G168" s="129">
        <v>0</v>
      </c>
      <c r="H168" s="72" t="s">
        <v>221</v>
      </c>
      <c r="I168" s="129">
        <v>0</v>
      </c>
      <c r="J168" s="72" t="s">
        <v>221</v>
      </c>
      <c r="K168" s="129">
        <v>0</v>
      </c>
      <c r="L168" s="72" t="s">
        <v>221</v>
      </c>
      <c r="M168" s="129">
        <v>0</v>
      </c>
      <c r="N168" s="72" t="s">
        <v>221</v>
      </c>
      <c r="O168" s="72" t="s">
        <v>221</v>
      </c>
      <c r="P168" s="150" t="s">
        <v>221</v>
      </c>
      <c r="Q168" s="143">
        <f t="shared" si="21"/>
        <v>0</v>
      </c>
      <c r="R168" s="73" t="str">
        <f t="shared" si="22"/>
        <v>-</v>
      </c>
    </row>
    <row r="169" spans="1:18" ht="31.5" x14ac:dyDescent="0.25">
      <c r="A169" s="41" t="s">
        <v>239</v>
      </c>
      <c r="B169" s="47" t="s">
        <v>26</v>
      </c>
      <c r="C169" s="43" t="s">
        <v>666</v>
      </c>
      <c r="D169" s="72">
        <v>0</v>
      </c>
      <c r="E169" s="72" t="s">
        <v>221</v>
      </c>
      <c r="F169" s="72" t="s">
        <v>221</v>
      </c>
      <c r="G169" s="129">
        <v>0</v>
      </c>
      <c r="H169" s="72" t="s">
        <v>221</v>
      </c>
      <c r="I169" s="129">
        <v>0</v>
      </c>
      <c r="J169" s="72" t="s">
        <v>221</v>
      </c>
      <c r="K169" s="129">
        <v>0</v>
      </c>
      <c r="L169" s="72" t="s">
        <v>221</v>
      </c>
      <c r="M169" s="129">
        <v>0</v>
      </c>
      <c r="N169" s="72" t="s">
        <v>221</v>
      </c>
      <c r="O169" s="72" t="s">
        <v>221</v>
      </c>
      <c r="P169" s="150" t="s">
        <v>221</v>
      </c>
      <c r="Q169" s="143">
        <f t="shared" si="21"/>
        <v>0</v>
      </c>
      <c r="R169" s="73" t="str">
        <f t="shared" si="22"/>
        <v>-</v>
      </c>
    </row>
    <row r="170" spans="1:18" x14ac:dyDescent="0.25">
      <c r="A170" s="41" t="s">
        <v>240</v>
      </c>
      <c r="B170" s="42" t="s">
        <v>28</v>
      </c>
      <c r="C170" s="43" t="s">
        <v>666</v>
      </c>
      <c r="D170" s="72">
        <v>0</v>
      </c>
      <c r="E170" s="72" t="s">
        <v>221</v>
      </c>
      <c r="F170" s="72" t="s">
        <v>221</v>
      </c>
      <c r="G170" s="129">
        <v>0</v>
      </c>
      <c r="H170" s="72" t="s">
        <v>221</v>
      </c>
      <c r="I170" s="129">
        <v>0</v>
      </c>
      <c r="J170" s="72" t="s">
        <v>221</v>
      </c>
      <c r="K170" s="129">
        <v>0</v>
      </c>
      <c r="L170" s="72" t="s">
        <v>221</v>
      </c>
      <c r="M170" s="129">
        <v>0</v>
      </c>
      <c r="N170" s="72" t="s">
        <v>221</v>
      </c>
      <c r="O170" s="72" t="s">
        <v>221</v>
      </c>
      <c r="P170" s="150" t="s">
        <v>221</v>
      </c>
      <c r="Q170" s="143">
        <f t="shared" si="21"/>
        <v>0</v>
      </c>
      <c r="R170" s="73" t="str">
        <f t="shared" si="22"/>
        <v>-</v>
      </c>
    </row>
    <row r="171" spans="1:18" x14ac:dyDescent="0.25">
      <c r="A171" s="41" t="s">
        <v>241</v>
      </c>
      <c r="B171" s="42" t="s">
        <v>30</v>
      </c>
      <c r="C171" s="43" t="s">
        <v>666</v>
      </c>
      <c r="D171" s="72">
        <v>12724.421180906142</v>
      </c>
      <c r="E171" s="72">
        <v>14378.195018308998</v>
      </c>
      <c r="F171" s="72">
        <v>14263.571982487039</v>
      </c>
      <c r="G171" s="129">
        <v>14263.200999999999</v>
      </c>
      <c r="H171" s="72">
        <v>14784.8067428552</v>
      </c>
      <c r="I171" s="129">
        <v>14834.822</v>
      </c>
      <c r="J171" s="72">
        <v>15307.661003008981</v>
      </c>
      <c r="K171" s="129">
        <v>15448.746999999999</v>
      </c>
      <c r="L171" s="72">
        <v>15830.940748260809</v>
      </c>
      <c r="M171" s="129">
        <v>15953.842000000001</v>
      </c>
      <c r="N171" s="72">
        <v>16355.313738397568</v>
      </c>
      <c r="O171" s="72">
        <v>16910.65151224042</v>
      </c>
      <c r="P171" s="150" t="s">
        <v>221</v>
      </c>
      <c r="Q171" s="143">
        <f t="shared" si="21"/>
        <v>60500.612000000008</v>
      </c>
      <c r="R171" s="73">
        <f t="shared" si="22"/>
        <v>79189.373744762983</v>
      </c>
    </row>
    <row r="172" spans="1:18" x14ac:dyDescent="0.25">
      <c r="A172" s="41" t="s">
        <v>242</v>
      </c>
      <c r="B172" s="42" t="s">
        <v>32</v>
      </c>
      <c r="C172" s="43" t="s">
        <v>666</v>
      </c>
      <c r="D172" s="72">
        <v>0</v>
      </c>
      <c r="E172" s="72" t="s">
        <v>221</v>
      </c>
      <c r="F172" s="72" t="s">
        <v>221</v>
      </c>
      <c r="G172" s="129">
        <v>0</v>
      </c>
      <c r="H172" s="72" t="s">
        <v>221</v>
      </c>
      <c r="I172" s="129">
        <v>0</v>
      </c>
      <c r="J172" s="72" t="s">
        <v>221</v>
      </c>
      <c r="K172" s="129">
        <v>0</v>
      </c>
      <c r="L172" s="72" t="s">
        <v>221</v>
      </c>
      <c r="M172" s="129">
        <v>0</v>
      </c>
      <c r="N172" s="72" t="s">
        <v>221</v>
      </c>
      <c r="O172" s="72" t="s">
        <v>221</v>
      </c>
      <c r="P172" s="150" t="s">
        <v>221</v>
      </c>
      <c r="Q172" s="143">
        <f t="shared" si="21"/>
        <v>0</v>
      </c>
      <c r="R172" s="73" t="str">
        <f t="shared" si="22"/>
        <v>-</v>
      </c>
    </row>
    <row r="173" spans="1:18" x14ac:dyDescent="0.25">
      <c r="A173" s="41" t="s">
        <v>243</v>
      </c>
      <c r="B173" s="42" t="s">
        <v>34</v>
      </c>
      <c r="C173" s="43" t="s">
        <v>666</v>
      </c>
      <c r="D173" s="72">
        <v>392.92709000000002</v>
      </c>
      <c r="E173" s="72">
        <v>354.35372999999998</v>
      </c>
      <c r="F173" s="72">
        <v>203.05366192160008</v>
      </c>
      <c r="G173" s="129">
        <v>255.592390596</v>
      </c>
      <c r="H173" s="72">
        <v>247.40804481680004</v>
      </c>
      <c r="I173" s="129">
        <v>255.58252590000001</v>
      </c>
      <c r="J173" s="72">
        <v>189.22654187003997</v>
      </c>
      <c r="K173" s="129">
        <v>255.58252590000001</v>
      </c>
      <c r="L173" s="72">
        <v>55.87609353999995</v>
      </c>
      <c r="M173" s="129">
        <v>174.89231096965312</v>
      </c>
      <c r="N173" s="72">
        <v>55.87609353999995</v>
      </c>
      <c r="O173" s="72">
        <v>55.87609353999995</v>
      </c>
      <c r="P173" s="150" t="s">
        <v>221</v>
      </c>
      <c r="Q173" s="143">
        <f t="shared" si="21"/>
        <v>941.64975336565317</v>
      </c>
      <c r="R173" s="73">
        <f t="shared" si="22"/>
        <v>604.26286730683989</v>
      </c>
    </row>
    <row r="174" spans="1:18" x14ac:dyDescent="0.25">
      <c r="A174" s="41" t="s">
        <v>244</v>
      </c>
      <c r="B174" s="42" t="s">
        <v>36</v>
      </c>
      <c r="C174" s="43" t="s">
        <v>666</v>
      </c>
      <c r="D174" s="72">
        <v>0</v>
      </c>
      <c r="E174" s="72">
        <v>0</v>
      </c>
      <c r="F174" s="72">
        <v>0</v>
      </c>
      <c r="G174" s="129">
        <v>0</v>
      </c>
      <c r="H174" s="72">
        <v>0</v>
      </c>
      <c r="I174" s="129">
        <v>0</v>
      </c>
      <c r="J174" s="72">
        <v>0</v>
      </c>
      <c r="K174" s="129">
        <v>0</v>
      </c>
      <c r="L174" s="72">
        <v>0</v>
      </c>
      <c r="M174" s="129">
        <v>0</v>
      </c>
      <c r="N174" s="72">
        <v>0</v>
      </c>
      <c r="O174" s="72">
        <v>0</v>
      </c>
      <c r="P174" s="150" t="s">
        <v>221</v>
      </c>
      <c r="Q174" s="143">
        <f t="shared" si="21"/>
        <v>0</v>
      </c>
      <c r="R174" s="73">
        <f t="shared" si="22"/>
        <v>0</v>
      </c>
    </row>
    <row r="175" spans="1:18" x14ac:dyDescent="0.25">
      <c r="A175" s="41" t="s">
        <v>245</v>
      </c>
      <c r="B175" s="42" t="s">
        <v>38</v>
      </c>
      <c r="C175" s="43" t="s">
        <v>666</v>
      </c>
      <c r="D175" s="72">
        <v>0</v>
      </c>
      <c r="E175" s="72" t="s">
        <v>221</v>
      </c>
      <c r="F175" s="72" t="s">
        <v>221</v>
      </c>
      <c r="G175" s="129">
        <v>0</v>
      </c>
      <c r="H175" s="72" t="s">
        <v>221</v>
      </c>
      <c r="I175" s="129">
        <v>0</v>
      </c>
      <c r="J175" s="72" t="s">
        <v>221</v>
      </c>
      <c r="K175" s="129">
        <v>0</v>
      </c>
      <c r="L175" s="72" t="s">
        <v>221</v>
      </c>
      <c r="M175" s="129">
        <v>0</v>
      </c>
      <c r="N175" s="72" t="s">
        <v>221</v>
      </c>
      <c r="O175" s="72" t="s">
        <v>221</v>
      </c>
      <c r="P175" s="150" t="s">
        <v>221</v>
      </c>
      <c r="Q175" s="143">
        <f t="shared" si="21"/>
        <v>0</v>
      </c>
      <c r="R175" s="73" t="str">
        <f t="shared" si="22"/>
        <v>-</v>
      </c>
    </row>
    <row r="176" spans="1:18" ht="31.5" x14ac:dyDescent="0.25">
      <c r="A176" s="41" t="s">
        <v>246</v>
      </c>
      <c r="B176" s="44" t="s">
        <v>40</v>
      </c>
      <c r="C176" s="43" t="s">
        <v>666</v>
      </c>
      <c r="D176" s="72">
        <v>0</v>
      </c>
      <c r="E176" s="72" t="s">
        <v>221</v>
      </c>
      <c r="F176" s="72" t="s">
        <v>221</v>
      </c>
      <c r="G176" s="129">
        <v>0</v>
      </c>
      <c r="H176" s="72" t="s">
        <v>221</v>
      </c>
      <c r="I176" s="129">
        <v>0</v>
      </c>
      <c r="J176" s="72" t="s">
        <v>221</v>
      </c>
      <c r="K176" s="129">
        <v>0</v>
      </c>
      <c r="L176" s="72" t="s">
        <v>221</v>
      </c>
      <c r="M176" s="129">
        <v>0</v>
      </c>
      <c r="N176" s="72" t="s">
        <v>221</v>
      </c>
      <c r="O176" s="72" t="s">
        <v>221</v>
      </c>
      <c r="P176" s="150" t="s">
        <v>221</v>
      </c>
      <c r="Q176" s="143">
        <f t="shared" si="21"/>
        <v>0</v>
      </c>
      <c r="R176" s="73" t="str">
        <f t="shared" si="22"/>
        <v>-</v>
      </c>
    </row>
    <row r="177" spans="1:18" x14ac:dyDescent="0.25">
      <c r="A177" s="41" t="s">
        <v>247</v>
      </c>
      <c r="B177" s="45" t="s">
        <v>595</v>
      </c>
      <c r="C177" s="43" t="s">
        <v>666</v>
      </c>
      <c r="D177" s="72">
        <v>0</v>
      </c>
      <c r="E177" s="72" t="s">
        <v>221</v>
      </c>
      <c r="F177" s="72" t="s">
        <v>221</v>
      </c>
      <c r="G177" s="129">
        <v>0</v>
      </c>
      <c r="H177" s="72" t="s">
        <v>221</v>
      </c>
      <c r="I177" s="129">
        <v>0</v>
      </c>
      <c r="J177" s="72" t="s">
        <v>221</v>
      </c>
      <c r="K177" s="129">
        <v>0</v>
      </c>
      <c r="L177" s="72" t="s">
        <v>221</v>
      </c>
      <c r="M177" s="129">
        <v>0</v>
      </c>
      <c r="N177" s="72" t="s">
        <v>221</v>
      </c>
      <c r="O177" s="72" t="s">
        <v>221</v>
      </c>
      <c r="P177" s="150" t="s">
        <v>221</v>
      </c>
      <c r="Q177" s="143">
        <f t="shared" si="21"/>
        <v>0</v>
      </c>
      <c r="R177" s="73" t="str">
        <f t="shared" si="22"/>
        <v>-</v>
      </c>
    </row>
    <row r="178" spans="1:18" x14ac:dyDescent="0.25">
      <c r="A178" s="41" t="s">
        <v>248</v>
      </c>
      <c r="B178" s="45" t="s">
        <v>44</v>
      </c>
      <c r="C178" s="43" t="s">
        <v>666</v>
      </c>
      <c r="D178" s="72">
        <v>0</v>
      </c>
      <c r="E178" s="72" t="s">
        <v>221</v>
      </c>
      <c r="F178" s="72" t="s">
        <v>221</v>
      </c>
      <c r="G178" s="129">
        <v>0</v>
      </c>
      <c r="H178" s="72" t="s">
        <v>221</v>
      </c>
      <c r="I178" s="129">
        <v>0</v>
      </c>
      <c r="J178" s="72" t="s">
        <v>221</v>
      </c>
      <c r="K178" s="129">
        <v>0</v>
      </c>
      <c r="L178" s="72" t="s">
        <v>221</v>
      </c>
      <c r="M178" s="129">
        <v>0</v>
      </c>
      <c r="N178" s="72" t="s">
        <v>221</v>
      </c>
      <c r="O178" s="72" t="s">
        <v>221</v>
      </c>
      <c r="P178" s="150" t="s">
        <v>221</v>
      </c>
      <c r="Q178" s="143">
        <f t="shared" si="21"/>
        <v>0</v>
      </c>
      <c r="R178" s="73" t="str">
        <f t="shared" si="22"/>
        <v>-</v>
      </c>
    </row>
    <row r="179" spans="1:18" ht="47.25" x14ac:dyDescent="0.25">
      <c r="A179" s="41" t="s">
        <v>249</v>
      </c>
      <c r="B179" s="48" t="s">
        <v>250</v>
      </c>
      <c r="C179" s="43" t="s">
        <v>666</v>
      </c>
      <c r="D179" s="72">
        <v>0</v>
      </c>
      <c r="E179" s="72" t="s">
        <v>221</v>
      </c>
      <c r="F179" s="72" t="s">
        <v>221</v>
      </c>
      <c r="G179" s="129">
        <v>0</v>
      </c>
      <c r="H179" s="72" t="s">
        <v>221</v>
      </c>
      <c r="I179" s="129">
        <v>0</v>
      </c>
      <c r="J179" s="72" t="s">
        <v>221</v>
      </c>
      <c r="K179" s="129">
        <v>0</v>
      </c>
      <c r="L179" s="72" t="s">
        <v>221</v>
      </c>
      <c r="M179" s="129">
        <v>0</v>
      </c>
      <c r="N179" s="72" t="s">
        <v>221</v>
      </c>
      <c r="O179" s="72" t="s">
        <v>221</v>
      </c>
      <c r="P179" s="150" t="s">
        <v>221</v>
      </c>
      <c r="Q179" s="143">
        <f t="shared" si="21"/>
        <v>0</v>
      </c>
      <c r="R179" s="73" t="str">
        <f t="shared" si="22"/>
        <v>-</v>
      </c>
    </row>
    <row r="180" spans="1:18" x14ac:dyDescent="0.25">
      <c r="A180" s="41" t="s">
        <v>251</v>
      </c>
      <c r="B180" s="47" t="s">
        <v>252</v>
      </c>
      <c r="C180" s="43" t="s">
        <v>666</v>
      </c>
      <c r="D180" s="72">
        <v>0</v>
      </c>
      <c r="E180" s="72" t="s">
        <v>221</v>
      </c>
      <c r="F180" s="72" t="s">
        <v>221</v>
      </c>
      <c r="G180" s="129">
        <v>0</v>
      </c>
      <c r="H180" s="72" t="s">
        <v>221</v>
      </c>
      <c r="I180" s="129">
        <v>0</v>
      </c>
      <c r="J180" s="72" t="s">
        <v>221</v>
      </c>
      <c r="K180" s="129">
        <v>0</v>
      </c>
      <c r="L180" s="72" t="s">
        <v>221</v>
      </c>
      <c r="M180" s="129">
        <v>0</v>
      </c>
      <c r="N180" s="72" t="s">
        <v>221</v>
      </c>
      <c r="O180" s="72" t="s">
        <v>221</v>
      </c>
      <c r="P180" s="150" t="s">
        <v>221</v>
      </c>
      <c r="Q180" s="143">
        <f t="shared" si="21"/>
        <v>0</v>
      </c>
      <c r="R180" s="73" t="str">
        <f t="shared" si="22"/>
        <v>-</v>
      </c>
    </row>
    <row r="181" spans="1:18" ht="31.5" x14ac:dyDescent="0.25">
      <c r="A181" s="41" t="s">
        <v>253</v>
      </c>
      <c r="B181" s="47" t="s">
        <v>254</v>
      </c>
      <c r="C181" s="43" t="s">
        <v>666</v>
      </c>
      <c r="D181" s="72">
        <v>0</v>
      </c>
      <c r="E181" s="72" t="s">
        <v>221</v>
      </c>
      <c r="F181" s="72" t="s">
        <v>221</v>
      </c>
      <c r="G181" s="129">
        <v>0</v>
      </c>
      <c r="H181" s="72" t="s">
        <v>221</v>
      </c>
      <c r="I181" s="129">
        <v>0</v>
      </c>
      <c r="J181" s="72" t="s">
        <v>221</v>
      </c>
      <c r="K181" s="129">
        <v>0</v>
      </c>
      <c r="L181" s="72" t="s">
        <v>221</v>
      </c>
      <c r="M181" s="129">
        <v>0</v>
      </c>
      <c r="N181" s="72" t="s">
        <v>221</v>
      </c>
      <c r="O181" s="72" t="s">
        <v>221</v>
      </c>
      <c r="P181" s="150" t="s">
        <v>221</v>
      </c>
      <c r="Q181" s="143">
        <f t="shared" si="21"/>
        <v>0</v>
      </c>
      <c r="R181" s="73" t="str">
        <f t="shared" si="22"/>
        <v>-</v>
      </c>
    </row>
    <row r="182" spans="1:18" x14ac:dyDescent="0.25">
      <c r="A182" s="41" t="s">
        <v>255</v>
      </c>
      <c r="B182" s="42" t="s">
        <v>46</v>
      </c>
      <c r="C182" s="43" t="s">
        <v>666</v>
      </c>
      <c r="D182" s="72">
        <v>430.46283272000005</v>
      </c>
      <c r="E182" s="72">
        <v>383.86650000000083</v>
      </c>
      <c r="F182" s="72">
        <v>403.15600889066616</v>
      </c>
      <c r="G182" s="129">
        <v>603.06694000000141</v>
      </c>
      <c r="H182" s="72">
        <v>484.62142703080156</v>
      </c>
      <c r="I182" s="129">
        <v>772.38693999999964</v>
      </c>
      <c r="J182" s="72">
        <v>299.57566378234054</v>
      </c>
      <c r="K182" s="129">
        <v>772.38694000000146</v>
      </c>
      <c r="L182" s="72">
        <v>314.30242697145752</v>
      </c>
      <c r="M182" s="129">
        <v>584.49314111036279</v>
      </c>
      <c r="N182" s="72">
        <v>329.76552832002983</v>
      </c>
      <c r="O182" s="72">
        <v>936.33710130559359</v>
      </c>
      <c r="P182" s="150" t="s">
        <v>221</v>
      </c>
      <c r="Q182" s="143">
        <f t="shared" si="21"/>
        <v>2732.3339611103647</v>
      </c>
      <c r="R182" s="73">
        <f t="shared" si="22"/>
        <v>2364.6021474102226</v>
      </c>
    </row>
    <row r="183" spans="1:18" x14ac:dyDescent="0.25">
      <c r="A183" s="41" t="s">
        <v>256</v>
      </c>
      <c r="B183" s="46" t="s">
        <v>257</v>
      </c>
      <c r="C183" s="43" t="s">
        <v>666</v>
      </c>
      <c r="D183" s="72">
        <v>9817.173004832408</v>
      </c>
      <c r="E183" s="72">
        <v>11687.121789861172</v>
      </c>
      <c r="F183" s="72">
        <v>11234.424307594671</v>
      </c>
      <c r="G183" s="129">
        <v>11343.609631253365</v>
      </c>
      <c r="H183" s="72">
        <v>11880.404333150411</v>
      </c>
      <c r="I183" s="129">
        <v>11860.873232986063</v>
      </c>
      <c r="J183" s="72">
        <v>12297.881286599386</v>
      </c>
      <c r="K183" s="129">
        <v>11918.665144534561</v>
      </c>
      <c r="L183" s="72">
        <v>12594.31437613562</v>
      </c>
      <c r="M183" s="129">
        <v>12467.057862424077</v>
      </c>
      <c r="N183" s="72">
        <v>11762.503842695151</v>
      </c>
      <c r="O183" s="72">
        <v>13088.071582491219</v>
      </c>
      <c r="P183" s="150" t="s">
        <v>221</v>
      </c>
      <c r="Q183" s="143">
        <f t="shared" si="21"/>
        <v>47590.205871198064</v>
      </c>
      <c r="R183" s="73">
        <f t="shared" si="22"/>
        <v>61623.175421071785</v>
      </c>
    </row>
    <row r="184" spans="1:18" x14ac:dyDescent="0.25">
      <c r="A184" s="41" t="s">
        <v>258</v>
      </c>
      <c r="B184" s="48" t="s">
        <v>259</v>
      </c>
      <c r="C184" s="43" t="s">
        <v>666</v>
      </c>
      <c r="D184" s="72">
        <v>0</v>
      </c>
      <c r="E184" s="72">
        <v>0</v>
      </c>
      <c r="F184" s="72">
        <v>0</v>
      </c>
      <c r="G184" s="129">
        <v>0</v>
      </c>
      <c r="H184" s="72">
        <v>0</v>
      </c>
      <c r="I184" s="129">
        <v>0</v>
      </c>
      <c r="J184" s="72">
        <v>0</v>
      </c>
      <c r="K184" s="129">
        <v>0</v>
      </c>
      <c r="L184" s="72">
        <v>0</v>
      </c>
      <c r="M184" s="129">
        <v>0</v>
      </c>
      <c r="N184" s="72">
        <v>0</v>
      </c>
      <c r="O184" s="72">
        <v>0</v>
      </c>
      <c r="P184" s="150" t="s">
        <v>221</v>
      </c>
      <c r="Q184" s="143">
        <f t="shared" si="21"/>
        <v>0</v>
      </c>
      <c r="R184" s="73">
        <f t="shared" si="22"/>
        <v>0</v>
      </c>
    </row>
    <row r="185" spans="1:18" x14ac:dyDescent="0.25">
      <c r="A185" s="41" t="s">
        <v>260</v>
      </c>
      <c r="B185" s="48" t="s">
        <v>261</v>
      </c>
      <c r="C185" s="43" t="s">
        <v>666</v>
      </c>
      <c r="D185" s="72">
        <v>1698.8119862216406</v>
      </c>
      <c r="E185" s="72">
        <v>1839.8177051023119</v>
      </c>
      <c r="F185" s="72">
        <v>1809.1592973779998</v>
      </c>
      <c r="G185" s="129">
        <v>1650.0909999999999</v>
      </c>
      <c r="H185" s="72">
        <v>1803.306479000566</v>
      </c>
      <c r="I185" s="129">
        <v>1695.2090000000001</v>
      </c>
      <c r="J185" s="72">
        <v>1767.8871647085421</v>
      </c>
      <c r="K185" s="129">
        <v>1711.6579999999999</v>
      </c>
      <c r="L185" s="72">
        <v>1775.06152131863</v>
      </c>
      <c r="M185" s="129">
        <v>1771.2280000000001</v>
      </c>
      <c r="N185" s="72">
        <v>1799.3183349461415</v>
      </c>
      <c r="O185" s="72">
        <v>1831.2110195400001</v>
      </c>
      <c r="P185" s="150" t="s">
        <v>221</v>
      </c>
      <c r="Q185" s="143">
        <f t="shared" si="21"/>
        <v>6828.1860000000006</v>
      </c>
      <c r="R185" s="73">
        <f t="shared" si="22"/>
        <v>8976.7845195138798</v>
      </c>
    </row>
    <row r="186" spans="1:18" x14ac:dyDescent="0.25">
      <c r="A186" s="41" t="s">
        <v>262</v>
      </c>
      <c r="B186" s="47" t="s">
        <v>263</v>
      </c>
      <c r="C186" s="43" t="s">
        <v>666</v>
      </c>
      <c r="D186" s="72">
        <v>0</v>
      </c>
      <c r="E186" s="72">
        <v>0</v>
      </c>
      <c r="F186" s="72">
        <v>0</v>
      </c>
      <c r="G186" s="129">
        <v>0</v>
      </c>
      <c r="H186" s="72">
        <v>0</v>
      </c>
      <c r="I186" s="129">
        <v>0</v>
      </c>
      <c r="J186" s="72">
        <v>0</v>
      </c>
      <c r="K186" s="129">
        <v>0</v>
      </c>
      <c r="L186" s="72">
        <v>0</v>
      </c>
      <c r="M186" s="129">
        <v>0</v>
      </c>
      <c r="N186" s="72">
        <v>0</v>
      </c>
      <c r="O186" s="72">
        <v>0</v>
      </c>
      <c r="P186" s="150" t="s">
        <v>221</v>
      </c>
      <c r="Q186" s="143">
        <f t="shared" si="21"/>
        <v>0</v>
      </c>
      <c r="R186" s="73">
        <f t="shared" si="22"/>
        <v>0</v>
      </c>
    </row>
    <row r="187" spans="1:18" x14ac:dyDescent="0.25">
      <c r="A187" s="41" t="s">
        <v>264</v>
      </c>
      <c r="B187" s="47" t="s">
        <v>265</v>
      </c>
      <c r="C187" s="43" t="s">
        <v>666</v>
      </c>
      <c r="D187" s="72">
        <v>0</v>
      </c>
      <c r="E187" s="72">
        <v>0</v>
      </c>
      <c r="F187" s="72">
        <v>0</v>
      </c>
      <c r="G187" s="129">
        <v>0</v>
      </c>
      <c r="H187" s="72">
        <v>0</v>
      </c>
      <c r="I187" s="129">
        <v>0</v>
      </c>
      <c r="J187" s="72">
        <v>0</v>
      </c>
      <c r="K187" s="129">
        <v>0</v>
      </c>
      <c r="L187" s="72">
        <v>0</v>
      </c>
      <c r="M187" s="129">
        <v>0</v>
      </c>
      <c r="N187" s="72">
        <v>0</v>
      </c>
      <c r="O187" s="72">
        <v>0</v>
      </c>
      <c r="P187" s="150" t="s">
        <v>221</v>
      </c>
      <c r="Q187" s="143">
        <f t="shared" si="21"/>
        <v>0</v>
      </c>
      <c r="R187" s="73">
        <f t="shared" si="22"/>
        <v>0</v>
      </c>
    </row>
    <row r="188" spans="1:18" x14ac:dyDescent="0.25">
      <c r="A188" s="41" t="s">
        <v>266</v>
      </c>
      <c r="B188" s="47" t="s">
        <v>267</v>
      </c>
      <c r="C188" s="43" t="s">
        <v>666</v>
      </c>
      <c r="D188" s="72">
        <v>1698.8119862216406</v>
      </c>
      <c r="E188" s="72">
        <v>1839.8177051023119</v>
      </c>
      <c r="F188" s="72">
        <v>1809.1592973779998</v>
      </c>
      <c r="G188" s="129">
        <v>1650.0909999999999</v>
      </c>
      <c r="H188" s="72">
        <v>1803.306479000566</v>
      </c>
      <c r="I188" s="129">
        <v>1695.2090000000001</v>
      </c>
      <c r="J188" s="72">
        <v>1767.8871647085421</v>
      </c>
      <c r="K188" s="129">
        <v>1711.6579999999999</v>
      </c>
      <c r="L188" s="72">
        <v>1775.06152131863</v>
      </c>
      <c r="M188" s="129">
        <v>1771.2280000000001</v>
      </c>
      <c r="N188" s="72">
        <v>1799.3183349461415</v>
      </c>
      <c r="O188" s="72">
        <v>1831.2110195400001</v>
      </c>
      <c r="P188" s="150" t="s">
        <v>221</v>
      </c>
      <c r="Q188" s="143">
        <f t="shared" si="21"/>
        <v>6828.1860000000006</v>
      </c>
      <c r="R188" s="73">
        <f t="shared" si="22"/>
        <v>8976.7845195138798</v>
      </c>
    </row>
    <row r="189" spans="1:18" ht="31.5" x14ac:dyDescent="0.25">
      <c r="A189" s="41" t="s">
        <v>268</v>
      </c>
      <c r="B189" s="48" t="s">
        <v>269</v>
      </c>
      <c r="C189" s="43" t="s">
        <v>666</v>
      </c>
      <c r="D189" s="72">
        <v>2531.8975170979675</v>
      </c>
      <c r="E189" s="72">
        <v>2574.4882722788602</v>
      </c>
      <c r="F189" s="72">
        <v>2765.6639327160324</v>
      </c>
      <c r="G189" s="129">
        <v>2535.7086116066644</v>
      </c>
      <c r="H189" s="72">
        <v>2939.0297463819152</v>
      </c>
      <c r="I189" s="129">
        <v>2616.0094166006879</v>
      </c>
      <c r="J189" s="72">
        <v>3078.9877773706194</v>
      </c>
      <c r="K189" s="129">
        <v>2754.045883975416</v>
      </c>
      <c r="L189" s="72">
        <v>3238.7485400456981</v>
      </c>
      <c r="M189" s="129">
        <v>2899.1946062866082</v>
      </c>
      <c r="N189" s="72">
        <v>3406.9152887030064</v>
      </c>
      <c r="O189" s="72">
        <v>3589.2835874772568</v>
      </c>
      <c r="P189" s="150" t="s">
        <v>221</v>
      </c>
      <c r="Q189" s="143">
        <f t="shared" si="21"/>
        <v>10804.958518469377</v>
      </c>
      <c r="R189" s="73">
        <f t="shared" si="22"/>
        <v>16252.964939978498</v>
      </c>
    </row>
    <row r="190" spans="1:18" ht="31.5" x14ac:dyDescent="0.25">
      <c r="A190" s="41" t="s">
        <v>270</v>
      </c>
      <c r="B190" s="48" t="s">
        <v>271</v>
      </c>
      <c r="C190" s="43" t="s">
        <v>666</v>
      </c>
      <c r="D190" s="72">
        <v>715.8107222328</v>
      </c>
      <c r="E190" s="72">
        <v>956.06758904000003</v>
      </c>
      <c r="F190" s="72">
        <v>827.45812543757199</v>
      </c>
      <c r="G190" s="129">
        <v>829.59100000000001</v>
      </c>
      <c r="H190" s="72">
        <v>852.74321125327776</v>
      </c>
      <c r="I190" s="129">
        <v>854.48</v>
      </c>
      <c r="J190" s="72">
        <v>878.32550769601517</v>
      </c>
      <c r="K190" s="129">
        <v>880.11300000000006</v>
      </c>
      <c r="L190" s="72">
        <v>904.67527287376458</v>
      </c>
      <c r="M190" s="129">
        <v>906.51599999999996</v>
      </c>
      <c r="N190" s="72">
        <v>931.81553110973039</v>
      </c>
      <c r="O190" s="72">
        <v>972.10363857102459</v>
      </c>
      <c r="P190" s="150" t="s">
        <v>221</v>
      </c>
      <c r="Q190" s="143">
        <f t="shared" si="21"/>
        <v>3470.7000000000003</v>
      </c>
      <c r="R190" s="73">
        <f t="shared" si="22"/>
        <v>4539.6631615038123</v>
      </c>
    </row>
    <row r="191" spans="1:18" x14ac:dyDescent="0.25">
      <c r="A191" s="41" t="s">
        <v>272</v>
      </c>
      <c r="B191" s="48" t="s">
        <v>273</v>
      </c>
      <c r="C191" s="43" t="s">
        <v>666</v>
      </c>
      <c r="D191" s="72">
        <v>0</v>
      </c>
      <c r="E191" s="72">
        <v>0</v>
      </c>
      <c r="F191" s="72">
        <v>0</v>
      </c>
      <c r="G191" s="129">
        <v>0</v>
      </c>
      <c r="H191" s="72">
        <v>0</v>
      </c>
      <c r="I191" s="129">
        <v>0</v>
      </c>
      <c r="J191" s="72">
        <v>0</v>
      </c>
      <c r="K191" s="129">
        <v>0</v>
      </c>
      <c r="L191" s="72">
        <v>0</v>
      </c>
      <c r="M191" s="129">
        <v>0</v>
      </c>
      <c r="N191" s="72">
        <v>0</v>
      </c>
      <c r="O191" s="72">
        <v>0</v>
      </c>
      <c r="P191" s="150" t="s">
        <v>221</v>
      </c>
      <c r="Q191" s="143">
        <f t="shared" si="21"/>
        <v>0</v>
      </c>
      <c r="R191" s="73">
        <f t="shared" si="22"/>
        <v>0</v>
      </c>
    </row>
    <row r="192" spans="1:18" x14ac:dyDescent="0.25">
      <c r="A192" s="41" t="s">
        <v>274</v>
      </c>
      <c r="B192" s="48" t="s">
        <v>275</v>
      </c>
      <c r="C192" s="43" t="s">
        <v>666</v>
      </c>
      <c r="D192" s="72">
        <v>1485.9078314000001</v>
      </c>
      <c r="E192" s="72">
        <v>1485.4396911400001</v>
      </c>
      <c r="F192" s="72">
        <v>1532.1280968008139</v>
      </c>
      <c r="G192" s="129">
        <v>1444.9672929141968</v>
      </c>
      <c r="H192" s="72">
        <v>1587.0170422639912</v>
      </c>
      <c r="I192" s="129">
        <v>1459.4169658433386</v>
      </c>
      <c r="J192" s="72">
        <v>1650.4977239545508</v>
      </c>
      <c r="K192" s="129">
        <v>1474.0111355017716</v>
      </c>
      <c r="L192" s="72">
        <v>1716.5176329127326</v>
      </c>
      <c r="M192" s="129">
        <v>1486.9050824151861</v>
      </c>
      <c r="N192" s="72">
        <v>1785.1783382292422</v>
      </c>
      <c r="O192" s="72">
        <v>1785.1783382292422</v>
      </c>
      <c r="P192" s="150" t="s">
        <v>221</v>
      </c>
      <c r="Q192" s="143">
        <f t="shared" si="21"/>
        <v>5865.3004766744934</v>
      </c>
      <c r="R192" s="73">
        <f t="shared" si="22"/>
        <v>8524.3890755897592</v>
      </c>
    </row>
    <row r="193" spans="1:18" x14ac:dyDescent="0.25">
      <c r="A193" s="41" t="s">
        <v>276</v>
      </c>
      <c r="B193" s="48" t="s">
        <v>277</v>
      </c>
      <c r="C193" s="43" t="s">
        <v>666</v>
      </c>
      <c r="D193" s="72">
        <v>443.0568566</v>
      </c>
      <c r="E193" s="72">
        <v>449.08261747999995</v>
      </c>
      <c r="F193" s="72">
        <v>464.90095030192748</v>
      </c>
      <c r="G193" s="129">
        <v>436.2096872742747</v>
      </c>
      <c r="H193" s="72">
        <v>479.55064775236451</v>
      </c>
      <c r="I193" s="129">
        <v>440.57178414701752</v>
      </c>
      <c r="J193" s="72">
        <v>498.05317881051229</v>
      </c>
      <c r="K193" s="129">
        <v>444.97750198848775</v>
      </c>
      <c r="L193" s="72">
        <v>517.29581111098594</v>
      </c>
      <c r="M193" s="129">
        <v>452.01914505421655</v>
      </c>
      <c r="N193" s="72">
        <v>537.30814870347854</v>
      </c>
      <c r="O193" s="72">
        <v>541.16937165320405</v>
      </c>
      <c r="P193" s="150" t="s">
        <v>221</v>
      </c>
      <c r="Q193" s="143">
        <f t="shared" si="21"/>
        <v>1773.7781184639966</v>
      </c>
      <c r="R193" s="73">
        <f t="shared" si="22"/>
        <v>2573.3771580305456</v>
      </c>
    </row>
    <row r="194" spans="1:18" x14ac:dyDescent="0.25">
      <c r="A194" s="41" t="s">
        <v>278</v>
      </c>
      <c r="B194" s="48" t="s">
        <v>279</v>
      </c>
      <c r="C194" s="43" t="s">
        <v>666</v>
      </c>
      <c r="D194" s="72">
        <v>1156.6823345199998</v>
      </c>
      <c r="E194" s="72">
        <v>1433.9180212783021</v>
      </c>
      <c r="F194" s="72">
        <v>1367.4243263318281</v>
      </c>
      <c r="G194" s="129">
        <v>1325.4224772405134</v>
      </c>
      <c r="H194" s="72">
        <v>1434.4889493444332</v>
      </c>
      <c r="I194" s="129">
        <v>1597.4846664706095</v>
      </c>
      <c r="J194" s="72">
        <v>1566.1576220697093</v>
      </c>
      <c r="K194" s="129">
        <v>1787.2139265221181</v>
      </c>
      <c r="L194" s="72">
        <v>1678.5918591633485</v>
      </c>
      <c r="M194" s="129">
        <v>1832.7889688087746</v>
      </c>
      <c r="N194" s="72">
        <v>2026.2994204545839</v>
      </c>
      <c r="O194" s="72">
        <v>2092.7627827688093</v>
      </c>
      <c r="P194" s="150" t="s">
        <v>221</v>
      </c>
      <c r="Q194" s="143">
        <f t="shared" si="21"/>
        <v>6542.9100390420153</v>
      </c>
      <c r="R194" s="73">
        <f t="shared" si="22"/>
        <v>8798.3006338008836</v>
      </c>
    </row>
    <row r="195" spans="1:18" x14ac:dyDescent="0.25">
      <c r="A195" s="41" t="s">
        <v>280</v>
      </c>
      <c r="B195" s="47" t="s">
        <v>281</v>
      </c>
      <c r="C195" s="43" t="s">
        <v>666</v>
      </c>
      <c r="D195" s="72">
        <v>258.37707818000001</v>
      </c>
      <c r="E195" s="72">
        <v>505.23074753980524</v>
      </c>
      <c r="F195" s="72">
        <v>494.11854128408152</v>
      </c>
      <c r="G195" s="129">
        <v>401.12007371764963</v>
      </c>
      <c r="H195" s="72">
        <v>462.08002506658988</v>
      </c>
      <c r="I195" s="129">
        <v>449.85380354085055</v>
      </c>
      <c r="J195" s="72">
        <v>441.78915171713601</v>
      </c>
      <c r="K195" s="129">
        <v>509.22502822586227</v>
      </c>
      <c r="L195" s="72">
        <v>484.8114117888087</v>
      </c>
      <c r="M195" s="129">
        <v>526.33617121393149</v>
      </c>
      <c r="N195" s="72">
        <v>588.95202906081283</v>
      </c>
      <c r="O195" s="72">
        <v>637.42640524152023</v>
      </c>
      <c r="P195" s="150" t="s">
        <v>221</v>
      </c>
      <c r="Q195" s="143">
        <f t="shared" si="21"/>
        <v>1886.535076698294</v>
      </c>
      <c r="R195" s="73">
        <f t="shared" si="22"/>
        <v>2615.0590228748674</v>
      </c>
    </row>
    <row r="196" spans="1:18" x14ac:dyDescent="0.25">
      <c r="A196" s="41" t="s">
        <v>282</v>
      </c>
      <c r="B196" s="48" t="s">
        <v>283</v>
      </c>
      <c r="C196" s="43" t="s">
        <v>666</v>
      </c>
      <c r="D196" s="72">
        <v>238.40820447999999</v>
      </c>
      <c r="E196" s="72">
        <v>420.40885237999987</v>
      </c>
      <c r="F196" s="72">
        <v>339.57878890000029</v>
      </c>
      <c r="G196" s="129">
        <v>360.02840579258896</v>
      </c>
      <c r="H196" s="72">
        <v>406.79808834800042</v>
      </c>
      <c r="I196" s="129">
        <v>360.02926408497046</v>
      </c>
      <c r="J196" s="72">
        <v>406.79808834800042</v>
      </c>
      <c r="K196" s="129">
        <v>360.03517772541954</v>
      </c>
      <c r="L196" s="72">
        <v>406.79808834800019</v>
      </c>
      <c r="M196" s="129">
        <v>359.85380262000035</v>
      </c>
      <c r="N196" s="72">
        <v>406.79808834800042</v>
      </c>
      <c r="O196" s="72">
        <v>406.79808834799996</v>
      </c>
      <c r="P196" s="150" t="s">
        <v>221</v>
      </c>
      <c r="Q196" s="143">
        <f t="shared" si="21"/>
        <v>1439.9466502229793</v>
      </c>
      <c r="R196" s="73">
        <f t="shared" si="22"/>
        <v>2033.9904417400014</v>
      </c>
    </row>
    <row r="197" spans="1:18" x14ac:dyDescent="0.25">
      <c r="A197" s="41" t="s">
        <v>284</v>
      </c>
      <c r="B197" s="48" t="s">
        <v>285</v>
      </c>
      <c r="C197" s="43" t="s">
        <v>666</v>
      </c>
      <c r="D197" s="72">
        <v>708.11620272000039</v>
      </c>
      <c r="E197" s="72">
        <v>1412.6751948200001</v>
      </c>
      <c r="F197" s="72">
        <v>1422.6238941520005</v>
      </c>
      <c r="G197" s="129">
        <v>1578.1596537277092</v>
      </c>
      <c r="H197" s="72">
        <v>1427.9306846746795</v>
      </c>
      <c r="I197" s="129">
        <v>1778.341998734224</v>
      </c>
      <c r="J197" s="72">
        <v>1490.3752854898419</v>
      </c>
      <c r="K197" s="129">
        <v>1777.61110441911</v>
      </c>
      <c r="L197" s="72">
        <v>1533.3809000930241</v>
      </c>
      <c r="M197" s="129">
        <v>1789.6497726826733</v>
      </c>
      <c r="N197" s="72">
        <v>422.17312575408403</v>
      </c>
      <c r="O197" s="72">
        <v>961.78535637605717</v>
      </c>
      <c r="P197" s="150" t="s">
        <v>221</v>
      </c>
      <c r="Q197" s="143">
        <f t="shared" si="21"/>
        <v>6923.7625295637172</v>
      </c>
      <c r="R197" s="73">
        <f t="shared" si="22"/>
        <v>5835.6453523876871</v>
      </c>
    </row>
    <row r="198" spans="1:18" x14ac:dyDescent="0.25">
      <c r="A198" s="41" t="s">
        <v>286</v>
      </c>
      <c r="B198" s="48" t="s">
        <v>287</v>
      </c>
      <c r="C198" s="43" t="s">
        <v>666</v>
      </c>
      <c r="D198" s="72">
        <v>160.00109999999998</v>
      </c>
      <c r="E198" s="72">
        <v>161.88338441999997</v>
      </c>
      <c r="F198" s="72">
        <v>203.09993715600001</v>
      </c>
      <c r="G198" s="129">
        <v>163.06244115599998</v>
      </c>
      <c r="H198" s="72">
        <v>203.09993715600001</v>
      </c>
      <c r="I198" s="129">
        <v>163.06244115599998</v>
      </c>
      <c r="J198" s="72">
        <v>203.09993715600001</v>
      </c>
      <c r="K198" s="129">
        <v>163.06244115599998</v>
      </c>
      <c r="L198" s="72">
        <v>203.09993715600001</v>
      </c>
      <c r="M198" s="129">
        <v>163.06244115599998</v>
      </c>
      <c r="N198" s="72">
        <v>201.40822012599995</v>
      </c>
      <c r="O198" s="72">
        <v>199.73059422054513</v>
      </c>
      <c r="P198" s="150" t="s">
        <v>221</v>
      </c>
      <c r="Q198" s="143">
        <f t="shared" si="21"/>
        <v>652.24976462399991</v>
      </c>
      <c r="R198" s="73">
        <f t="shared" si="22"/>
        <v>1010.438625814545</v>
      </c>
    </row>
    <row r="199" spans="1:18" ht="47.25" x14ac:dyDescent="0.25">
      <c r="A199" s="41" t="s">
        <v>288</v>
      </c>
      <c r="B199" s="48" t="s">
        <v>289</v>
      </c>
      <c r="C199" s="43" t="s">
        <v>666</v>
      </c>
      <c r="D199" s="72">
        <v>147.2347764748387</v>
      </c>
      <c r="E199" s="72">
        <v>136.66811555999996</v>
      </c>
      <c r="F199" s="72">
        <v>136.12633738026815</v>
      </c>
      <c r="G199" s="129">
        <v>204.5498664493725</v>
      </c>
      <c r="H199" s="72">
        <v>296.42301915557414</v>
      </c>
      <c r="I199" s="129">
        <v>204.64331483762402</v>
      </c>
      <c r="J199" s="72">
        <v>356.18805382404031</v>
      </c>
      <c r="K199" s="129">
        <v>156.62893928660498</v>
      </c>
      <c r="L199" s="72">
        <v>305.13221382404026</v>
      </c>
      <c r="M199" s="129">
        <v>156.62893928660498</v>
      </c>
      <c r="N199" s="72">
        <v>167.47846382404029</v>
      </c>
      <c r="O199" s="72">
        <v>152.21913917201496</v>
      </c>
      <c r="P199" s="150" t="s">
        <v>221</v>
      </c>
      <c r="Q199" s="143">
        <f t="shared" si="21"/>
        <v>722.45105986020644</v>
      </c>
      <c r="R199" s="73">
        <f t="shared" si="22"/>
        <v>1277.44088979971</v>
      </c>
    </row>
    <row r="200" spans="1:18" x14ac:dyDescent="0.25">
      <c r="A200" s="41" t="s">
        <v>290</v>
      </c>
      <c r="B200" s="48" t="s">
        <v>291</v>
      </c>
      <c r="C200" s="43" t="s">
        <v>666</v>
      </c>
      <c r="D200" s="72">
        <v>531.2454730851598</v>
      </c>
      <c r="E200" s="72">
        <v>816.6723463616969</v>
      </c>
      <c r="F200" s="72">
        <v>366.26062104022776</v>
      </c>
      <c r="G200" s="129">
        <v>815.81919509204386</v>
      </c>
      <c r="H200" s="72">
        <v>450.01652781960854</v>
      </c>
      <c r="I200" s="129">
        <v>691.62438111159167</v>
      </c>
      <c r="J200" s="72">
        <v>401.51094717155485</v>
      </c>
      <c r="K200" s="129">
        <v>409.30803395963466</v>
      </c>
      <c r="L200" s="72">
        <v>315.01259928939646</v>
      </c>
      <c r="M200" s="129">
        <v>649.21110411401469</v>
      </c>
      <c r="N200" s="72">
        <v>77.810882496841742</v>
      </c>
      <c r="O200" s="72">
        <v>555.8296661350638</v>
      </c>
      <c r="P200" s="150" t="s">
        <v>221</v>
      </c>
      <c r="Q200" s="143">
        <f t="shared" si="21"/>
        <v>2565.9627142772852</v>
      </c>
      <c r="R200" s="73">
        <f t="shared" si="22"/>
        <v>1800.1806229124654</v>
      </c>
    </row>
    <row r="201" spans="1:18" ht="31.5" x14ac:dyDescent="0.25">
      <c r="A201" s="41" t="s">
        <v>292</v>
      </c>
      <c r="B201" s="46" t="s">
        <v>293</v>
      </c>
      <c r="C201" s="43" t="s">
        <v>666</v>
      </c>
      <c r="D201" s="72">
        <v>15.265949600000001</v>
      </c>
      <c r="E201" s="72">
        <v>9.5347947600000005</v>
      </c>
      <c r="F201" s="72">
        <v>15.37894356</v>
      </c>
      <c r="G201" s="129">
        <v>3.9097799999999996</v>
      </c>
      <c r="H201" s="72">
        <v>25.031423600000004</v>
      </c>
      <c r="I201" s="129">
        <v>3.9097799999999996</v>
      </c>
      <c r="J201" s="72">
        <v>28.004781493999999</v>
      </c>
      <c r="K201" s="129">
        <v>3.9097799999999996</v>
      </c>
      <c r="L201" s="72">
        <v>31.465016089999999</v>
      </c>
      <c r="M201" s="129">
        <v>15.265949600000001</v>
      </c>
      <c r="N201" s="72">
        <v>35.860703645999997</v>
      </c>
      <c r="O201" s="72">
        <v>35.860703645999997</v>
      </c>
      <c r="P201" s="150" t="s">
        <v>221</v>
      </c>
      <c r="Q201" s="143">
        <f t="shared" si="21"/>
        <v>26.9952896</v>
      </c>
      <c r="R201" s="73">
        <f t="shared" si="22"/>
        <v>156.22262847599998</v>
      </c>
    </row>
    <row r="202" spans="1:18" ht="31.5" x14ac:dyDescent="0.25">
      <c r="A202" s="41" t="s">
        <v>294</v>
      </c>
      <c r="B202" s="48" t="s">
        <v>295</v>
      </c>
      <c r="C202" s="43" t="s">
        <v>666</v>
      </c>
      <c r="D202" s="72">
        <v>15.265949600000001</v>
      </c>
      <c r="E202" s="72">
        <v>0</v>
      </c>
      <c r="F202" s="72">
        <v>0</v>
      </c>
      <c r="G202" s="129">
        <v>0</v>
      </c>
      <c r="H202" s="72">
        <v>0</v>
      </c>
      <c r="I202" s="129">
        <v>0</v>
      </c>
      <c r="J202" s="72">
        <v>0</v>
      </c>
      <c r="K202" s="129">
        <v>0</v>
      </c>
      <c r="L202" s="72">
        <v>0</v>
      </c>
      <c r="M202" s="129">
        <v>0</v>
      </c>
      <c r="N202" s="72">
        <v>0</v>
      </c>
      <c r="O202" s="72">
        <v>0</v>
      </c>
      <c r="P202" s="150" t="s">
        <v>221</v>
      </c>
      <c r="Q202" s="143">
        <f t="shared" si="21"/>
        <v>0</v>
      </c>
      <c r="R202" s="73">
        <f t="shared" si="22"/>
        <v>0</v>
      </c>
    </row>
    <row r="203" spans="1:18" ht="31.5" x14ac:dyDescent="0.25">
      <c r="A203" s="41" t="s">
        <v>296</v>
      </c>
      <c r="B203" s="48" t="s">
        <v>672</v>
      </c>
      <c r="C203" s="43" t="s">
        <v>666</v>
      </c>
      <c r="D203" s="72">
        <v>0</v>
      </c>
      <c r="E203" s="72">
        <v>0</v>
      </c>
      <c r="F203" s="72">
        <v>0</v>
      </c>
      <c r="G203" s="129">
        <v>0</v>
      </c>
      <c r="H203" s="72">
        <v>0</v>
      </c>
      <c r="I203" s="129">
        <v>0</v>
      </c>
      <c r="J203" s="72">
        <v>0</v>
      </c>
      <c r="K203" s="129">
        <v>0</v>
      </c>
      <c r="L203" s="72">
        <v>0</v>
      </c>
      <c r="M203" s="129">
        <v>0</v>
      </c>
      <c r="N203" s="72">
        <v>0</v>
      </c>
      <c r="O203" s="72">
        <v>0</v>
      </c>
      <c r="P203" s="150" t="s">
        <v>221</v>
      </c>
      <c r="Q203" s="143">
        <f t="shared" si="21"/>
        <v>0</v>
      </c>
      <c r="R203" s="73">
        <f t="shared" si="22"/>
        <v>0</v>
      </c>
    </row>
    <row r="204" spans="1:18" ht="31.5" x14ac:dyDescent="0.25">
      <c r="A204" s="41" t="s">
        <v>297</v>
      </c>
      <c r="B204" s="47" t="s">
        <v>298</v>
      </c>
      <c r="C204" s="43" t="s">
        <v>666</v>
      </c>
      <c r="D204" s="72">
        <v>0</v>
      </c>
      <c r="E204" s="72">
        <v>0</v>
      </c>
      <c r="F204" s="72">
        <v>0</v>
      </c>
      <c r="G204" s="129">
        <v>0</v>
      </c>
      <c r="H204" s="72">
        <v>0</v>
      </c>
      <c r="I204" s="129">
        <v>0</v>
      </c>
      <c r="J204" s="72">
        <v>0</v>
      </c>
      <c r="K204" s="129">
        <v>0</v>
      </c>
      <c r="L204" s="72">
        <v>0</v>
      </c>
      <c r="M204" s="129">
        <v>0</v>
      </c>
      <c r="N204" s="72">
        <v>0</v>
      </c>
      <c r="O204" s="72">
        <v>0</v>
      </c>
      <c r="P204" s="150" t="s">
        <v>221</v>
      </c>
      <c r="Q204" s="143">
        <f t="shared" si="21"/>
        <v>0</v>
      </c>
      <c r="R204" s="73">
        <f t="shared" si="22"/>
        <v>0</v>
      </c>
    </row>
    <row r="205" spans="1:18" x14ac:dyDescent="0.25">
      <c r="A205" s="41" t="s">
        <v>299</v>
      </c>
      <c r="B205" s="49" t="s">
        <v>300</v>
      </c>
      <c r="C205" s="43" t="s">
        <v>666</v>
      </c>
      <c r="D205" s="72">
        <v>0</v>
      </c>
      <c r="E205" s="72">
        <v>0</v>
      </c>
      <c r="F205" s="72">
        <v>0</v>
      </c>
      <c r="G205" s="129">
        <v>0</v>
      </c>
      <c r="H205" s="72">
        <v>0</v>
      </c>
      <c r="I205" s="129">
        <v>0</v>
      </c>
      <c r="J205" s="72">
        <v>0</v>
      </c>
      <c r="K205" s="129">
        <v>0</v>
      </c>
      <c r="L205" s="72">
        <v>0</v>
      </c>
      <c r="M205" s="129">
        <v>0</v>
      </c>
      <c r="N205" s="72">
        <v>0</v>
      </c>
      <c r="O205" s="72">
        <v>0</v>
      </c>
      <c r="P205" s="150" t="s">
        <v>221</v>
      </c>
      <c r="Q205" s="143">
        <f t="shared" si="21"/>
        <v>0</v>
      </c>
      <c r="R205" s="73">
        <f t="shared" si="22"/>
        <v>0</v>
      </c>
    </row>
    <row r="206" spans="1:18" ht="31.5" x14ac:dyDescent="0.25">
      <c r="A206" s="41" t="s">
        <v>301</v>
      </c>
      <c r="B206" s="49" t="s">
        <v>302</v>
      </c>
      <c r="C206" s="43" t="s">
        <v>666</v>
      </c>
      <c r="D206" s="72">
        <v>0</v>
      </c>
      <c r="E206" s="72">
        <v>0</v>
      </c>
      <c r="F206" s="72">
        <v>0</v>
      </c>
      <c r="G206" s="129">
        <v>0</v>
      </c>
      <c r="H206" s="72">
        <v>0</v>
      </c>
      <c r="I206" s="129">
        <v>0</v>
      </c>
      <c r="J206" s="72">
        <v>0</v>
      </c>
      <c r="K206" s="129">
        <v>0</v>
      </c>
      <c r="L206" s="72">
        <v>0</v>
      </c>
      <c r="M206" s="129">
        <v>0</v>
      </c>
      <c r="N206" s="72">
        <v>0</v>
      </c>
      <c r="O206" s="72">
        <v>0</v>
      </c>
      <c r="P206" s="150" t="s">
        <v>221</v>
      </c>
      <c r="Q206" s="143">
        <f t="shared" si="21"/>
        <v>0</v>
      </c>
      <c r="R206" s="73">
        <f t="shared" si="22"/>
        <v>0</v>
      </c>
    </row>
    <row r="207" spans="1:18" x14ac:dyDescent="0.25">
      <c r="A207" s="41" t="s">
        <v>303</v>
      </c>
      <c r="B207" s="48" t="s">
        <v>304</v>
      </c>
      <c r="C207" s="43" t="s">
        <v>666</v>
      </c>
      <c r="D207" s="72">
        <v>0</v>
      </c>
      <c r="E207" s="72">
        <v>9.5347947600000005</v>
      </c>
      <c r="F207" s="72">
        <v>15.37894356</v>
      </c>
      <c r="G207" s="129">
        <v>3.9097799999999996</v>
      </c>
      <c r="H207" s="72">
        <v>25.031423600000004</v>
      </c>
      <c r="I207" s="129">
        <v>3.9097799999999996</v>
      </c>
      <c r="J207" s="72">
        <v>28.004781493999999</v>
      </c>
      <c r="K207" s="129">
        <v>3.9097799999999996</v>
      </c>
      <c r="L207" s="72">
        <v>31.465016089999999</v>
      </c>
      <c r="M207" s="129">
        <v>15.265949600000001</v>
      </c>
      <c r="N207" s="72">
        <v>35.860703645999997</v>
      </c>
      <c r="O207" s="72">
        <v>35.860703645999997</v>
      </c>
      <c r="P207" s="150" t="s">
        <v>221</v>
      </c>
      <c r="Q207" s="143">
        <f t="shared" si="21"/>
        <v>26.9952896</v>
      </c>
      <c r="R207" s="122">
        <f t="shared" si="22"/>
        <v>156.22262847599998</v>
      </c>
    </row>
    <row r="208" spans="1:18" x14ac:dyDescent="0.25">
      <c r="A208" s="41" t="s">
        <v>305</v>
      </c>
      <c r="B208" s="46" t="s">
        <v>306</v>
      </c>
      <c r="C208" s="43" t="s">
        <v>666</v>
      </c>
      <c r="D208" s="72">
        <v>3356.7664629999999</v>
      </c>
      <c r="E208" s="72">
        <v>3877.6912899999998</v>
      </c>
      <c r="F208" s="72">
        <v>3833.6628749999995</v>
      </c>
      <c r="G208" s="129">
        <v>3576</v>
      </c>
      <c r="H208" s="72">
        <v>3576</v>
      </c>
      <c r="I208" s="129">
        <v>3000</v>
      </c>
      <c r="J208" s="72">
        <v>3000</v>
      </c>
      <c r="K208" s="129">
        <v>2760.000012</v>
      </c>
      <c r="L208" s="72">
        <v>2760.000012</v>
      </c>
      <c r="M208" s="129">
        <v>2760.000012</v>
      </c>
      <c r="N208" s="72">
        <v>2760.000012</v>
      </c>
      <c r="O208" s="72">
        <v>3000</v>
      </c>
      <c r="P208" s="150" t="s">
        <v>221</v>
      </c>
      <c r="Q208" s="115">
        <f t="shared" si="21"/>
        <v>12096.000024000001</v>
      </c>
      <c r="R208" s="122">
        <f t="shared" si="22"/>
        <v>15096.000024000001</v>
      </c>
    </row>
    <row r="209" spans="1:18" x14ac:dyDescent="0.25">
      <c r="A209" s="41" t="s">
        <v>307</v>
      </c>
      <c r="B209" s="48" t="s">
        <v>308</v>
      </c>
      <c r="C209" s="43" t="s">
        <v>666</v>
      </c>
      <c r="D209" s="72">
        <v>3356.7664629999999</v>
      </c>
      <c r="E209" s="72">
        <v>3877.6912899999998</v>
      </c>
      <c r="F209" s="72">
        <v>3833.6628749999995</v>
      </c>
      <c r="G209" s="129">
        <v>3576</v>
      </c>
      <c r="H209" s="72">
        <v>3576</v>
      </c>
      <c r="I209" s="129">
        <v>3000</v>
      </c>
      <c r="J209" s="72">
        <v>3000</v>
      </c>
      <c r="K209" s="129">
        <v>2760.000012</v>
      </c>
      <c r="L209" s="72">
        <v>2760.000012</v>
      </c>
      <c r="M209" s="129">
        <v>2760.000012</v>
      </c>
      <c r="N209" s="72">
        <v>2760.000012</v>
      </c>
      <c r="O209" s="72">
        <v>3000</v>
      </c>
      <c r="P209" s="150" t="s">
        <v>221</v>
      </c>
      <c r="Q209" s="115">
        <f t="shared" si="21"/>
        <v>12096.000024000001</v>
      </c>
      <c r="R209" s="122">
        <f t="shared" si="22"/>
        <v>15096.000024000001</v>
      </c>
    </row>
    <row r="210" spans="1:18" x14ac:dyDescent="0.25">
      <c r="A210" s="41" t="s">
        <v>309</v>
      </c>
      <c r="B210" s="47" t="s">
        <v>310</v>
      </c>
      <c r="C210" s="43" t="s">
        <v>666</v>
      </c>
      <c r="D210" s="72">
        <v>1817.846153</v>
      </c>
      <c r="E210" s="72">
        <v>3159.5089939999998</v>
      </c>
      <c r="F210" s="72">
        <v>3232.0830109999997</v>
      </c>
      <c r="G210" s="129">
        <v>3231.501804</v>
      </c>
      <c r="H210" s="72">
        <v>3207.1868119999999</v>
      </c>
      <c r="I210" s="129">
        <v>2561.084844</v>
      </c>
      <c r="J210" s="72">
        <v>2621.084844</v>
      </c>
      <c r="K210" s="129">
        <v>2482.891963</v>
      </c>
      <c r="L210" s="72">
        <v>2292.891963</v>
      </c>
      <c r="M210" s="129">
        <v>2187.6840339999999</v>
      </c>
      <c r="N210" s="72">
        <v>2187.2328659999998</v>
      </c>
      <c r="O210" s="72">
        <v>2557.7192209999998</v>
      </c>
      <c r="P210" s="150" t="s">
        <v>221</v>
      </c>
      <c r="Q210" s="115">
        <f t="shared" si="21"/>
        <v>10463.162645</v>
      </c>
      <c r="R210" s="122">
        <f t="shared" si="22"/>
        <v>12866.115705999999</v>
      </c>
    </row>
    <row r="211" spans="1:18" x14ac:dyDescent="0.25">
      <c r="A211" s="41" t="s">
        <v>311</v>
      </c>
      <c r="B211" s="47" t="s">
        <v>312</v>
      </c>
      <c r="C211" s="43" t="s">
        <v>666</v>
      </c>
      <c r="D211" s="72">
        <v>1465.267695</v>
      </c>
      <c r="E211" s="72">
        <v>640.77703999999994</v>
      </c>
      <c r="F211" s="72">
        <v>560.64285200000006</v>
      </c>
      <c r="G211" s="129">
        <v>343.82979599999999</v>
      </c>
      <c r="H211" s="72">
        <v>368.14478800000001</v>
      </c>
      <c r="I211" s="129">
        <v>438.21734600000002</v>
      </c>
      <c r="J211" s="72">
        <v>378.21734600000002</v>
      </c>
      <c r="K211" s="129">
        <v>276.37989099999999</v>
      </c>
      <c r="L211" s="72">
        <v>466.37989099999999</v>
      </c>
      <c r="M211" s="129">
        <v>571.55688199999997</v>
      </c>
      <c r="N211" s="72">
        <v>572.00804999999991</v>
      </c>
      <c r="O211" s="72">
        <v>441.521683</v>
      </c>
      <c r="P211" s="150" t="s">
        <v>221</v>
      </c>
      <c r="Q211" s="115">
        <f t="shared" si="21"/>
        <v>1629.9839149999998</v>
      </c>
      <c r="R211" s="122">
        <f t="shared" si="22"/>
        <v>2226.2717579999999</v>
      </c>
    </row>
    <row r="212" spans="1:18" ht="31.5" x14ac:dyDescent="0.25">
      <c r="A212" s="41" t="s">
        <v>313</v>
      </c>
      <c r="B212" s="47" t="s">
        <v>314</v>
      </c>
      <c r="C212" s="43" t="s">
        <v>666</v>
      </c>
      <c r="D212" s="72">
        <v>58.308483000000003</v>
      </c>
      <c r="E212" s="72">
        <v>56.871718999999999</v>
      </c>
      <c r="F212" s="72">
        <v>25.167458</v>
      </c>
      <c r="G212" s="129">
        <v>0.66839999999999999</v>
      </c>
      <c r="H212" s="72">
        <v>0.66839999999999999</v>
      </c>
      <c r="I212" s="129">
        <v>0.69780999999999993</v>
      </c>
      <c r="J212" s="72">
        <v>0.69780999999999993</v>
      </c>
      <c r="K212" s="129">
        <v>0.72815799999999997</v>
      </c>
      <c r="L212" s="72">
        <v>0.72815799999999997</v>
      </c>
      <c r="M212" s="129">
        <v>0.75909599999999999</v>
      </c>
      <c r="N212" s="72">
        <v>0.75909599999999999</v>
      </c>
      <c r="O212" s="72">
        <v>0.75909599999999999</v>
      </c>
      <c r="P212" s="150" t="s">
        <v>221</v>
      </c>
      <c r="Q212" s="115">
        <f t="shared" si="21"/>
        <v>2.8534639999999998</v>
      </c>
      <c r="R212" s="122">
        <f t="shared" si="22"/>
        <v>3.6125599999999998</v>
      </c>
    </row>
    <row r="213" spans="1:18" ht="31.5" x14ac:dyDescent="0.25">
      <c r="A213" s="41" t="s">
        <v>315</v>
      </c>
      <c r="B213" s="47" t="s">
        <v>316</v>
      </c>
      <c r="C213" s="43" t="s">
        <v>666</v>
      </c>
      <c r="D213" s="72">
        <v>0</v>
      </c>
      <c r="E213" s="72">
        <v>0.45124399999999998</v>
      </c>
      <c r="F213" s="72">
        <v>0.87955399999999995</v>
      </c>
      <c r="G213" s="129">
        <v>0</v>
      </c>
      <c r="H213" s="72">
        <v>0</v>
      </c>
      <c r="I213" s="129">
        <v>0</v>
      </c>
      <c r="J213" s="72">
        <v>0</v>
      </c>
      <c r="K213" s="129">
        <v>0</v>
      </c>
      <c r="L213" s="72">
        <v>0</v>
      </c>
      <c r="M213" s="129">
        <v>0</v>
      </c>
      <c r="N213" s="72">
        <v>0</v>
      </c>
      <c r="O213" s="72">
        <v>0</v>
      </c>
      <c r="P213" s="150" t="s">
        <v>221</v>
      </c>
      <c r="Q213" s="115">
        <f t="shared" si="21"/>
        <v>0</v>
      </c>
      <c r="R213" s="122">
        <f t="shared" si="22"/>
        <v>0</v>
      </c>
    </row>
    <row r="214" spans="1:18" ht="31.5" x14ac:dyDescent="0.25">
      <c r="A214" s="41" t="s">
        <v>317</v>
      </c>
      <c r="B214" s="47" t="s">
        <v>318</v>
      </c>
      <c r="C214" s="43" t="s">
        <v>666</v>
      </c>
      <c r="D214" s="72">
        <v>15.344132</v>
      </c>
      <c r="E214" s="72">
        <v>20.082293</v>
      </c>
      <c r="F214" s="72">
        <v>14.89</v>
      </c>
      <c r="G214" s="129">
        <v>0</v>
      </c>
      <c r="H214" s="72">
        <v>0</v>
      </c>
      <c r="I214" s="129">
        <v>0</v>
      </c>
      <c r="J214" s="72">
        <v>0</v>
      </c>
      <c r="K214" s="129">
        <v>0</v>
      </c>
      <c r="L214" s="72">
        <v>0</v>
      </c>
      <c r="M214" s="129">
        <v>0</v>
      </c>
      <c r="N214" s="72">
        <v>0</v>
      </c>
      <c r="O214" s="72">
        <v>0</v>
      </c>
      <c r="P214" s="150" t="s">
        <v>221</v>
      </c>
      <c r="Q214" s="115">
        <f t="shared" si="21"/>
        <v>0</v>
      </c>
      <c r="R214" s="122">
        <f t="shared" si="22"/>
        <v>0</v>
      </c>
    </row>
    <row r="215" spans="1:18" ht="31.5" x14ac:dyDescent="0.25">
      <c r="A215" s="41" t="s">
        <v>319</v>
      </c>
      <c r="B215" s="47" t="s">
        <v>320</v>
      </c>
      <c r="C215" s="43" t="s">
        <v>666</v>
      </c>
      <c r="D215" s="72">
        <v>0</v>
      </c>
      <c r="E215" s="72">
        <v>0</v>
      </c>
      <c r="F215" s="72">
        <v>0</v>
      </c>
      <c r="G215" s="129">
        <v>0</v>
      </c>
      <c r="H215" s="72">
        <v>0</v>
      </c>
      <c r="I215" s="129">
        <v>0</v>
      </c>
      <c r="J215" s="72">
        <v>0</v>
      </c>
      <c r="K215" s="129">
        <v>0</v>
      </c>
      <c r="L215" s="72">
        <v>0</v>
      </c>
      <c r="M215" s="129">
        <v>0</v>
      </c>
      <c r="N215" s="72">
        <v>0</v>
      </c>
      <c r="O215" s="72">
        <v>0</v>
      </c>
      <c r="P215" s="150" t="s">
        <v>221</v>
      </c>
      <c r="Q215" s="115">
        <f t="shared" si="21"/>
        <v>0</v>
      </c>
      <c r="R215" s="122">
        <f t="shared" si="22"/>
        <v>0</v>
      </c>
    </row>
    <row r="216" spans="1:18" x14ac:dyDescent="0.25">
      <c r="A216" s="41" t="s">
        <v>321</v>
      </c>
      <c r="B216" s="48" t="s">
        <v>322</v>
      </c>
      <c r="C216" s="43" t="s">
        <v>666</v>
      </c>
      <c r="D216" s="72">
        <v>0</v>
      </c>
      <c r="E216" s="72">
        <v>0</v>
      </c>
      <c r="F216" s="72">
        <v>0</v>
      </c>
      <c r="G216" s="129">
        <v>0</v>
      </c>
      <c r="H216" s="72">
        <v>0</v>
      </c>
      <c r="I216" s="129">
        <v>0</v>
      </c>
      <c r="J216" s="72">
        <v>0</v>
      </c>
      <c r="K216" s="129">
        <v>0</v>
      </c>
      <c r="L216" s="72">
        <v>0</v>
      </c>
      <c r="M216" s="129">
        <v>0</v>
      </c>
      <c r="N216" s="72">
        <v>0</v>
      </c>
      <c r="O216" s="72">
        <v>0</v>
      </c>
      <c r="P216" s="150" t="s">
        <v>221</v>
      </c>
      <c r="Q216" s="115">
        <f t="shared" si="21"/>
        <v>0</v>
      </c>
      <c r="R216" s="122">
        <f t="shared" si="22"/>
        <v>0</v>
      </c>
    </row>
    <row r="217" spans="1:18" ht="31.5" x14ac:dyDescent="0.25">
      <c r="A217" s="41" t="s">
        <v>323</v>
      </c>
      <c r="B217" s="48" t="s">
        <v>324</v>
      </c>
      <c r="C217" s="43" t="s">
        <v>666</v>
      </c>
      <c r="D217" s="72">
        <v>0</v>
      </c>
      <c r="E217" s="72">
        <v>0</v>
      </c>
      <c r="F217" s="72">
        <v>0</v>
      </c>
      <c r="G217" s="129">
        <v>0</v>
      </c>
      <c r="H217" s="72">
        <v>0</v>
      </c>
      <c r="I217" s="129">
        <v>0</v>
      </c>
      <c r="J217" s="72">
        <v>0</v>
      </c>
      <c r="K217" s="129">
        <v>0</v>
      </c>
      <c r="L217" s="72">
        <v>0</v>
      </c>
      <c r="M217" s="129">
        <v>0</v>
      </c>
      <c r="N217" s="72">
        <v>0</v>
      </c>
      <c r="O217" s="72">
        <v>0</v>
      </c>
      <c r="P217" s="150" t="s">
        <v>221</v>
      </c>
      <c r="Q217" s="115">
        <f t="shared" si="21"/>
        <v>0</v>
      </c>
      <c r="R217" s="122">
        <f t="shared" si="22"/>
        <v>0</v>
      </c>
    </row>
    <row r="218" spans="1:18" x14ac:dyDescent="0.25">
      <c r="A218" s="41" t="s">
        <v>325</v>
      </c>
      <c r="B218" s="48" t="s">
        <v>108</v>
      </c>
      <c r="C218" s="43" t="s">
        <v>221</v>
      </c>
      <c r="D218" s="72">
        <v>0</v>
      </c>
      <c r="E218" s="72">
        <v>0</v>
      </c>
      <c r="F218" s="72" t="s">
        <v>221</v>
      </c>
      <c r="G218" s="129" t="s">
        <v>221</v>
      </c>
      <c r="H218" s="72" t="s">
        <v>221</v>
      </c>
      <c r="I218" s="129" t="s">
        <v>221</v>
      </c>
      <c r="J218" s="72" t="s">
        <v>221</v>
      </c>
      <c r="K218" s="129" t="s">
        <v>221</v>
      </c>
      <c r="L218" s="72" t="s">
        <v>221</v>
      </c>
      <c r="M218" s="129" t="s">
        <v>221</v>
      </c>
      <c r="N218" s="72" t="s">
        <v>221</v>
      </c>
      <c r="O218" s="72" t="s">
        <v>221</v>
      </c>
      <c r="P218" s="150" t="s">
        <v>221</v>
      </c>
      <c r="Q218" s="115" t="str">
        <f t="shared" si="21"/>
        <v>-</v>
      </c>
      <c r="R218" s="122" t="str">
        <f t="shared" si="22"/>
        <v>-</v>
      </c>
    </row>
    <row r="219" spans="1:18" ht="31.5" x14ac:dyDescent="0.25">
      <c r="A219" s="41" t="s">
        <v>326</v>
      </c>
      <c r="B219" s="48" t="s">
        <v>327</v>
      </c>
      <c r="C219" s="43" t="s">
        <v>666</v>
      </c>
      <c r="D219" s="72">
        <v>0</v>
      </c>
      <c r="E219" s="72">
        <v>8.5213573599999997</v>
      </c>
      <c r="F219" s="72">
        <v>0</v>
      </c>
      <c r="G219" s="130">
        <v>0</v>
      </c>
      <c r="H219" s="72">
        <v>0</v>
      </c>
      <c r="I219" s="130">
        <v>0</v>
      </c>
      <c r="J219" s="72">
        <v>0</v>
      </c>
      <c r="K219" s="130">
        <v>0</v>
      </c>
      <c r="L219" s="72">
        <v>0</v>
      </c>
      <c r="M219" s="130">
        <v>0</v>
      </c>
      <c r="N219" s="72">
        <v>0</v>
      </c>
      <c r="O219" s="72">
        <v>0</v>
      </c>
      <c r="P219" s="150" t="s">
        <v>221</v>
      </c>
      <c r="Q219" s="115">
        <f t="shared" si="21"/>
        <v>0</v>
      </c>
      <c r="R219" s="122">
        <f t="shared" si="22"/>
        <v>0</v>
      </c>
    </row>
    <row r="220" spans="1:18" x14ac:dyDescent="0.25">
      <c r="A220" s="41" t="s">
        <v>328</v>
      </c>
      <c r="B220" s="46" t="s">
        <v>329</v>
      </c>
      <c r="C220" s="43" t="s">
        <v>666</v>
      </c>
      <c r="D220" s="72">
        <v>3105.1051452699994</v>
      </c>
      <c r="E220" s="72">
        <v>591.06421720999992</v>
      </c>
      <c r="F220" s="72">
        <v>1442.3729206499997</v>
      </c>
      <c r="G220" s="129">
        <v>1478.9626661401192</v>
      </c>
      <c r="H220" s="72">
        <v>2414.357577441011</v>
      </c>
      <c r="I220" s="129">
        <v>328.55393531266066</v>
      </c>
      <c r="J220" s="72">
        <v>134.30896163152974</v>
      </c>
      <c r="K220" s="129">
        <v>8.4887620065685088</v>
      </c>
      <c r="L220" s="72">
        <v>10.061999999999999</v>
      </c>
      <c r="M220" s="129">
        <v>8.4887620065685088</v>
      </c>
      <c r="N220" s="72">
        <v>293.03651893</v>
      </c>
      <c r="O220" s="72">
        <v>287.05495621933539</v>
      </c>
      <c r="P220" s="150" t="s">
        <v>221</v>
      </c>
      <c r="Q220" s="143">
        <f t="shared" si="21"/>
        <v>1824.494125465917</v>
      </c>
      <c r="R220" s="73">
        <f t="shared" si="22"/>
        <v>3138.8200142218761</v>
      </c>
    </row>
    <row r="221" spans="1:18" x14ac:dyDescent="0.25">
      <c r="A221" s="41" t="s">
        <v>330</v>
      </c>
      <c r="B221" s="48" t="s">
        <v>331</v>
      </c>
      <c r="C221" s="43" t="s">
        <v>666</v>
      </c>
      <c r="D221" s="72">
        <v>8.7478469000000008</v>
      </c>
      <c r="E221" s="72">
        <v>12.319834540000002</v>
      </c>
      <c r="F221" s="72">
        <v>10.061999999999999</v>
      </c>
      <c r="G221" s="129">
        <v>8.173289071874926</v>
      </c>
      <c r="H221" s="72">
        <v>10.061999999999999</v>
      </c>
      <c r="I221" s="129">
        <v>8.3011219226608475</v>
      </c>
      <c r="J221" s="72">
        <v>10.061999999999999</v>
      </c>
      <c r="K221" s="129">
        <v>8.4887620065685088</v>
      </c>
      <c r="L221" s="72">
        <v>10.061999999999999</v>
      </c>
      <c r="M221" s="129">
        <v>8.4887620065685088</v>
      </c>
      <c r="N221" s="72">
        <v>10.061999999999999</v>
      </c>
      <c r="O221" s="72">
        <v>6.3781478711254334</v>
      </c>
      <c r="P221" s="150" t="s">
        <v>221</v>
      </c>
      <c r="Q221" s="143">
        <f t="shared" si="21"/>
        <v>33.451935007672787</v>
      </c>
      <c r="R221" s="73">
        <f t="shared" si="22"/>
        <v>46.626147871125433</v>
      </c>
    </row>
    <row r="222" spans="1:18" x14ac:dyDescent="0.25">
      <c r="A222" s="41" t="s">
        <v>332</v>
      </c>
      <c r="B222" s="48" t="s">
        <v>673</v>
      </c>
      <c r="C222" s="43" t="s">
        <v>666</v>
      </c>
      <c r="D222" s="72">
        <v>3096.3572983699996</v>
      </c>
      <c r="E222" s="72">
        <v>578.74438266999994</v>
      </c>
      <c r="F222" s="72">
        <v>1432.3109206499998</v>
      </c>
      <c r="G222" s="129">
        <v>1470.7893770682442</v>
      </c>
      <c r="H222" s="72">
        <v>2404.2955774410111</v>
      </c>
      <c r="I222" s="129">
        <v>320.2528133899998</v>
      </c>
      <c r="J222" s="72">
        <v>124.24696163152973</v>
      </c>
      <c r="K222" s="129">
        <v>0</v>
      </c>
      <c r="L222" s="72">
        <v>0</v>
      </c>
      <c r="M222" s="129">
        <v>0</v>
      </c>
      <c r="N222" s="72">
        <v>282.97451893000004</v>
      </c>
      <c r="O222" s="72">
        <v>280.67680834820993</v>
      </c>
      <c r="P222" s="150" t="s">
        <v>221</v>
      </c>
      <c r="Q222" s="143">
        <f t="shared" si="21"/>
        <v>1791.042190458244</v>
      </c>
      <c r="R222" s="73">
        <f t="shared" si="22"/>
        <v>3092.1938663507508</v>
      </c>
    </row>
    <row r="223" spans="1:18" x14ac:dyDescent="0.25">
      <c r="A223" s="41" t="s">
        <v>333</v>
      </c>
      <c r="B223" s="47" t="s">
        <v>334</v>
      </c>
      <c r="C223" s="43" t="s">
        <v>666</v>
      </c>
      <c r="D223" s="72">
        <v>0</v>
      </c>
      <c r="E223" s="72">
        <v>0</v>
      </c>
      <c r="F223" s="72">
        <v>0</v>
      </c>
      <c r="G223" s="129">
        <v>0</v>
      </c>
      <c r="H223" s="72">
        <v>0</v>
      </c>
      <c r="I223" s="129">
        <v>0</v>
      </c>
      <c r="J223" s="72">
        <v>0</v>
      </c>
      <c r="K223" s="129">
        <v>0</v>
      </c>
      <c r="L223" s="72">
        <v>0</v>
      </c>
      <c r="M223" s="129">
        <v>0</v>
      </c>
      <c r="N223" s="72">
        <v>0</v>
      </c>
      <c r="O223" s="72">
        <v>0</v>
      </c>
      <c r="P223" s="150" t="s">
        <v>221</v>
      </c>
      <c r="Q223" s="143">
        <f t="shared" si="21"/>
        <v>0</v>
      </c>
      <c r="R223" s="73">
        <f t="shared" si="22"/>
        <v>0</v>
      </c>
    </row>
    <row r="224" spans="1:18" x14ac:dyDescent="0.25">
      <c r="A224" s="41" t="s">
        <v>335</v>
      </c>
      <c r="B224" s="47" t="s">
        <v>336</v>
      </c>
      <c r="C224" s="43" t="s">
        <v>666</v>
      </c>
      <c r="D224" s="72">
        <v>0</v>
      </c>
      <c r="E224" s="72">
        <v>283.546515</v>
      </c>
      <c r="F224" s="72">
        <v>800</v>
      </c>
      <c r="G224" s="129">
        <v>155.58097000000001</v>
      </c>
      <c r="H224" s="72">
        <v>441.32105899999999</v>
      </c>
      <c r="I224" s="129">
        <v>0</v>
      </c>
      <c r="J224" s="72">
        <v>124.246962</v>
      </c>
      <c r="K224" s="129">
        <v>0</v>
      </c>
      <c r="L224" s="72">
        <v>0</v>
      </c>
      <c r="M224" s="129">
        <v>0</v>
      </c>
      <c r="N224" s="72">
        <v>0</v>
      </c>
      <c r="O224" s="72">
        <v>156.429847</v>
      </c>
      <c r="P224" s="150" t="s">
        <v>221</v>
      </c>
      <c r="Q224" s="143">
        <f t="shared" si="21"/>
        <v>155.58097000000001</v>
      </c>
      <c r="R224" s="73">
        <f t="shared" si="22"/>
        <v>721.99786800000004</v>
      </c>
    </row>
    <row r="225" spans="1:18" x14ac:dyDescent="0.25">
      <c r="A225" s="41" t="s">
        <v>337</v>
      </c>
      <c r="B225" s="47" t="s">
        <v>338</v>
      </c>
      <c r="C225" s="43" t="s">
        <v>666</v>
      </c>
      <c r="D225" s="72">
        <v>3096.3572983699996</v>
      </c>
      <c r="E225" s="72">
        <v>295.19786766999994</v>
      </c>
      <c r="F225" s="72">
        <v>632.31092064999973</v>
      </c>
      <c r="G225" s="129">
        <v>1315.2084070682442</v>
      </c>
      <c r="H225" s="72">
        <v>1962.9745184410112</v>
      </c>
      <c r="I225" s="129">
        <v>320.2528133899998</v>
      </c>
      <c r="J225" s="72">
        <v>-3.6847026785835622E-7</v>
      </c>
      <c r="K225" s="129">
        <v>0</v>
      </c>
      <c r="L225" s="72">
        <v>0</v>
      </c>
      <c r="M225" s="129">
        <v>0</v>
      </c>
      <c r="N225" s="72">
        <v>282.97451893000004</v>
      </c>
      <c r="O225" s="72">
        <v>124.24696134820994</v>
      </c>
      <c r="P225" s="150" t="s">
        <v>221</v>
      </c>
      <c r="Q225" s="143">
        <f t="shared" si="21"/>
        <v>1635.461220458244</v>
      </c>
      <c r="R225" s="73">
        <f t="shared" si="22"/>
        <v>2370.1959983507509</v>
      </c>
    </row>
    <row r="226" spans="1:18" x14ac:dyDescent="0.25">
      <c r="A226" s="41" t="s">
        <v>339</v>
      </c>
      <c r="B226" s="48" t="s">
        <v>674</v>
      </c>
      <c r="C226" s="43" t="s">
        <v>666</v>
      </c>
      <c r="D226" s="72">
        <v>0</v>
      </c>
      <c r="E226" s="72">
        <v>0</v>
      </c>
      <c r="F226" s="72">
        <v>0</v>
      </c>
      <c r="G226" s="129">
        <v>0</v>
      </c>
      <c r="H226" s="72">
        <v>0</v>
      </c>
      <c r="I226" s="129">
        <v>0</v>
      </c>
      <c r="J226" s="72">
        <v>0</v>
      </c>
      <c r="K226" s="129">
        <v>0</v>
      </c>
      <c r="L226" s="72">
        <v>0</v>
      </c>
      <c r="M226" s="129">
        <v>0</v>
      </c>
      <c r="N226" s="72">
        <v>0</v>
      </c>
      <c r="O226" s="72">
        <v>0</v>
      </c>
      <c r="P226" s="150" t="s">
        <v>221</v>
      </c>
      <c r="Q226" s="143">
        <f t="shared" si="21"/>
        <v>0</v>
      </c>
      <c r="R226" s="73">
        <f t="shared" si="22"/>
        <v>0</v>
      </c>
    </row>
    <row r="227" spans="1:18" ht="31.5" x14ac:dyDescent="0.25">
      <c r="A227" s="41" t="s">
        <v>340</v>
      </c>
      <c r="B227" s="48" t="s">
        <v>341</v>
      </c>
      <c r="C227" s="43" t="s">
        <v>666</v>
      </c>
      <c r="D227" s="72">
        <v>0</v>
      </c>
      <c r="E227" s="72">
        <v>0</v>
      </c>
      <c r="F227" s="72">
        <v>0</v>
      </c>
      <c r="G227" s="129">
        <v>0</v>
      </c>
      <c r="H227" s="72">
        <v>0</v>
      </c>
      <c r="I227" s="129">
        <v>0</v>
      </c>
      <c r="J227" s="72">
        <v>0</v>
      </c>
      <c r="K227" s="129">
        <v>0</v>
      </c>
      <c r="L227" s="72">
        <v>0</v>
      </c>
      <c r="M227" s="129">
        <v>0</v>
      </c>
      <c r="N227" s="72">
        <v>0</v>
      </c>
      <c r="O227" s="72">
        <v>0</v>
      </c>
      <c r="P227" s="150" t="s">
        <v>221</v>
      </c>
      <c r="Q227" s="143">
        <f t="shared" si="21"/>
        <v>0</v>
      </c>
      <c r="R227" s="73">
        <f t="shared" si="22"/>
        <v>0</v>
      </c>
    </row>
    <row r="228" spans="1:18" x14ac:dyDescent="0.25">
      <c r="A228" s="41" t="s">
        <v>342</v>
      </c>
      <c r="B228" s="47" t="s">
        <v>343</v>
      </c>
      <c r="C228" s="43" t="s">
        <v>666</v>
      </c>
      <c r="D228" s="72">
        <v>0</v>
      </c>
      <c r="E228" s="72">
        <v>0</v>
      </c>
      <c r="F228" s="72">
        <v>0</v>
      </c>
      <c r="G228" s="129">
        <v>0</v>
      </c>
      <c r="H228" s="72">
        <v>0</v>
      </c>
      <c r="I228" s="129">
        <v>0</v>
      </c>
      <c r="J228" s="72">
        <v>0</v>
      </c>
      <c r="K228" s="129">
        <v>0</v>
      </c>
      <c r="L228" s="72">
        <v>0</v>
      </c>
      <c r="M228" s="129">
        <v>0</v>
      </c>
      <c r="N228" s="72">
        <v>0</v>
      </c>
      <c r="O228" s="72">
        <v>0</v>
      </c>
      <c r="P228" s="150" t="s">
        <v>221</v>
      </c>
      <c r="Q228" s="143">
        <f t="shared" si="21"/>
        <v>0</v>
      </c>
      <c r="R228" s="73">
        <f t="shared" si="22"/>
        <v>0</v>
      </c>
    </row>
    <row r="229" spans="1:18" x14ac:dyDescent="0.25">
      <c r="A229" s="41" t="s">
        <v>344</v>
      </c>
      <c r="B229" s="47" t="s">
        <v>675</v>
      </c>
      <c r="C229" s="43" t="s">
        <v>666</v>
      </c>
      <c r="D229" s="72">
        <v>0</v>
      </c>
      <c r="E229" s="72">
        <v>0</v>
      </c>
      <c r="F229" s="72">
        <v>0</v>
      </c>
      <c r="G229" s="129">
        <v>0</v>
      </c>
      <c r="H229" s="72">
        <v>0</v>
      </c>
      <c r="I229" s="129">
        <v>0</v>
      </c>
      <c r="J229" s="72">
        <v>0</v>
      </c>
      <c r="K229" s="129">
        <v>0</v>
      </c>
      <c r="L229" s="72">
        <v>0</v>
      </c>
      <c r="M229" s="129">
        <v>0</v>
      </c>
      <c r="N229" s="72">
        <v>0</v>
      </c>
      <c r="O229" s="72">
        <v>0</v>
      </c>
      <c r="P229" s="150" t="s">
        <v>221</v>
      </c>
      <c r="Q229" s="143">
        <f t="shared" ref="Q229:Q251" si="23">IFERROR(G229+I229+K229+M229,"-")</f>
        <v>0</v>
      </c>
      <c r="R229" s="73">
        <f t="shared" ref="R229:R251" si="24">IFERROR(H229+J229+L229+N229+O229,"-")</f>
        <v>0</v>
      </c>
    </row>
    <row r="230" spans="1:18" x14ac:dyDescent="0.25">
      <c r="A230" s="41" t="s">
        <v>345</v>
      </c>
      <c r="B230" s="48" t="s">
        <v>346</v>
      </c>
      <c r="C230" s="43" t="s">
        <v>666</v>
      </c>
      <c r="D230" s="72">
        <v>0</v>
      </c>
      <c r="E230" s="72">
        <v>0</v>
      </c>
      <c r="F230" s="72">
        <v>0</v>
      </c>
      <c r="G230" s="129">
        <v>0</v>
      </c>
      <c r="H230" s="72">
        <v>0</v>
      </c>
      <c r="I230" s="129">
        <v>0</v>
      </c>
      <c r="J230" s="72">
        <v>0</v>
      </c>
      <c r="K230" s="129">
        <v>0</v>
      </c>
      <c r="L230" s="72">
        <v>0</v>
      </c>
      <c r="M230" s="129">
        <v>0</v>
      </c>
      <c r="N230" s="72">
        <v>0</v>
      </c>
      <c r="O230" s="72">
        <v>0</v>
      </c>
      <c r="P230" s="150" t="s">
        <v>221</v>
      </c>
      <c r="Q230" s="143">
        <f t="shared" si="23"/>
        <v>0</v>
      </c>
      <c r="R230" s="73">
        <f t="shared" si="24"/>
        <v>0</v>
      </c>
    </row>
    <row r="231" spans="1:18" x14ac:dyDescent="0.25">
      <c r="A231" s="41" t="s">
        <v>347</v>
      </c>
      <c r="B231" s="48" t="s">
        <v>348</v>
      </c>
      <c r="C231" s="43" t="s">
        <v>666</v>
      </c>
      <c r="D231" s="72">
        <v>0</v>
      </c>
      <c r="E231" s="72">
        <v>0</v>
      </c>
      <c r="F231" s="72">
        <v>0</v>
      </c>
      <c r="G231" s="129">
        <v>0</v>
      </c>
      <c r="H231" s="72">
        <v>0</v>
      </c>
      <c r="I231" s="129">
        <v>0</v>
      </c>
      <c r="J231" s="72">
        <v>0</v>
      </c>
      <c r="K231" s="129">
        <v>0</v>
      </c>
      <c r="L231" s="72">
        <v>0</v>
      </c>
      <c r="M231" s="129">
        <v>0</v>
      </c>
      <c r="N231" s="72">
        <v>0</v>
      </c>
      <c r="O231" s="72">
        <v>0</v>
      </c>
      <c r="P231" s="150" t="s">
        <v>221</v>
      </c>
      <c r="Q231" s="143">
        <f t="shared" si="23"/>
        <v>0</v>
      </c>
      <c r="R231" s="73">
        <f t="shared" si="24"/>
        <v>0</v>
      </c>
    </row>
    <row r="232" spans="1:18" x14ac:dyDescent="0.25">
      <c r="A232" s="41" t="s">
        <v>349</v>
      </c>
      <c r="B232" s="48" t="s">
        <v>350</v>
      </c>
      <c r="C232" s="43" t="s">
        <v>666</v>
      </c>
      <c r="D232" s="72">
        <v>0</v>
      </c>
      <c r="E232" s="72">
        <v>0</v>
      </c>
      <c r="F232" s="72">
        <v>0</v>
      </c>
      <c r="G232" s="129">
        <v>0</v>
      </c>
      <c r="H232" s="72">
        <v>0</v>
      </c>
      <c r="I232" s="129">
        <v>0</v>
      </c>
      <c r="J232" s="72">
        <v>1.4210854715202004E-14</v>
      </c>
      <c r="K232" s="129">
        <v>0</v>
      </c>
      <c r="L232" s="72">
        <v>0</v>
      </c>
      <c r="M232" s="129">
        <v>0</v>
      </c>
      <c r="N232" s="72">
        <v>-5.6843418860808015E-14</v>
      </c>
      <c r="O232" s="72">
        <v>5.6843418860808015E-14</v>
      </c>
      <c r="P232" s="150" t="s">
        <v>221</v>
      </c>
      <c r="Q232" s="143">
        <f t="shared" si="23"/>
        <v>0</v>
      </c>
      <c r="R232" s="73">
        <f t="shared" si="24"/>
        <v>1.4210854715202004E-14</v>
      </c>
    </row>
    <row r="233" spans="1:18" x14ac:dyDescent="0.25">
      <c r="A233" s="41" t="s">
        <v>351</v>
      </c>
      <c r="B233" s="46" t="s">
        <v>352</v>
      </c>
      <c r="C233" s="43" t="s">
        <v>666</v>
      </c>
      <c r="D233" s="72">
        <v>3303.0041811500005</v>
      </c>
      <c r="E233" s="72">
        <v>697.05843832999994</v>
      </c>
      <c r="F233" s="72">
        <v>1526.2922292141184</v>
      </c>
      <c r="G233" s="129">
        <v>2008.0968783633589</v>
      </c>
      <c r="H233" s="72">
        <v>2144.3544124549203</v>
      </c>
      <c r="I233" s="129">
        <v>1262.2894099337952</v>
      </c>
      <c r="J233" s="72">
        <v>443.23773118676456</v>
      </c>
      <c r="K233" s="129">
        <v>1507.7206305355037</v>
      </c>
      <c r="L233" s="72">
        <v>508.3908984570603</v>
      </c>
      <c r="M233" s="129">
        <v>1630.7409395565519</v>
      </c>
      <c r="N233" s="72">
        <v>2053.2065810735926</v>
      </c>
      <c r="O233" s="72">
        <v>1132.2225500971133</v>
      </c>
      <c r="P233" s="150" t="s">
        <v>221</v>
      </c>
      <c r="Q233" s="143">
        <f t="shared" si="23"/>
        <v>6408.8478583892102</v>
      </c>
      <c r="R233" s="73">
        <f t="shared" si="24"/>
        <v>6281.4121732694512</v>
      </c>
    </row>
    <row r="234" spans="1:18" x14ac:dyDescent="0.25">
      <c r="A234" s="41">
        <v>15.1</v>
      </c>
      <c r="B234" s="48" t="s">
        <v>353</v>
      </c>
      <c r="C234" s="43" t="s">
        <v>666</v>
      </c>
      <c r="D234" s="72">
        <v>3096.3572983700005</v>
      </c>
      <c r="E234" s="72">
        <v>370.19786766999994</v>
      </c>
      <c r="F234" s="72">
        <v>1242.3109206499998</v>
      </c>
      <c r="G234" s="129">
        <v>1583.135827068244</v>
      </c>
      <c r="H234" s="72">
        <v>1777.9745189299999</v>
      </c>
      <c r="I234" s="129">
        <v>1000.0578833880294</v>
      </c>
      <c r="J234" s="72">
        <v>265</v>
      </c>
      <c r="K234" s="129">
        <v>928.4187599987381</v>
      </c>
      <c r="L234" s="72">
        <v>114.99999999999964</v>
      </c>
      <c r="M234" s="129">
        <v>840</v>
      </c>
      <c r="N234" s="72">
        <v>1612.9745189299999</v>
      </c>
      <c r="O234" s="72">
        <v>0</v>
      </c>
      <c r="P234" s="150" t="s">
        <v>221</v>
      </c>
      <c r="Q234" s="143">
        <f t="shared" si="23"/>
        <v>4351.6124704550111</v>
      </c>
      <c r="R234" s="73">
        <f t="shared" si="24"/>
        <v>3770.9490378599994</v>
      </c>
    </row>
    <row r="235" spans="1:18" x14ac:dyDescent="0.25">
      <c r="A235" s="41" t="s">
        <v>354</v>
      </c>
      <c r="B235" s="47" t="s">
        <v>334</v>
      </c>
      <c r="C235" s="43" t="s">
        <v>666</v>
      </c>
      <c r="D235" s="72">
        <v>0</v>
      </c>
      <c r="E235" s="72">
        <v>0</v>
      </c>
      <c r="F235" s="72">
        <v>0</v>
      </c>
      <c r="G235" s="129">
        <v>267.92741999999976</v>
      </c>
      <c r="H235" s="72">
        <v>0</v>
      </c>
      <c r="I235" s="129">
        <v>679.80506999802958</v>
      </c>
      <c r="J235" s="72">
        <v>0</v>
      </c>
      <c r="K235" s="129">
        <v>928.4187599987381</v>
      </c>
      <c r="L235" s="72">
        <v>0</v>
      </c>
      <c r="M235" s="129">
        <v>840</v>
      </c>
      <c r="N235" s="72">
        <v>0</v>
      </c>
      <c r="O235" s="72">
        <v>0</v>
      </c>
      <c r="P235" s="150" t="s">
        <v>221</v>
      </c>
      <c r="Q235" s="143">
        <f t="shared" si="23"/>
        <v>2716.1512499967675</v>
      </c>
      <c r="R235" s="73">
        <f t="shared" si="24"/>
        <v>0</v>
      </c>
    </row>
    <row r="236" spans="1:18" x14ac:dyDescent="0.25">
      <c r="A236" s="41" t="s">
        <v>355</v>
      </c>
      <c r="B236" s="47" t="s">
        <v>336</v>
      </c>
      <c r="C236" s="43" t="s">
        <v>666</v>
      </c>
      <c r="D236" s="72">
        <v>0</v>
      </c>
      <c r="E236" s="72">
        <v>0</v>
      </c>
      <c r="F236" s="72">
        <v>0</v>
      </c>
      <c r="G236" s="129">
        <v>0</v>
      </c>
      <c r="H236" s="72">
        <v>0</v>
      </c>
      <c r="I236" s="129">
        <v>0</v>
      </c>
      <c r="J236" s="72">
        <v>0</v>
      </c>
      <c r="K236" s="129">
        <v>0</v>
      </c>
      <c r="L236" s="72">
        <v>0</v>
      </c>
      <c r="M236" s="129">
        <v>0</v>
      </c>
      <c r="N236" s="72">
        <v>0</v>
      </c>
      <c r="O236" s="72">
        <v>0</v>
      </c>
      <c r="P236" s="150" t="s">
        <v>221</v>
      </c>
      <c r="Q236" s="143">
        <f t="shared" si="23"/>
        <v>0</v>
      </c>
      <c r="R236" s="73">
        <f t="shared" si="24"/>
        <v>0</v>
      </c>
    </row>
    <row r="237" spans="1:18" x14ac:dyDescent="0.25">
      <c r="A237" s="41" t="s">
        <v>356</v>
      </c>
      <c r="B237" s="47" t="s">
        <v>338</v>
      </c>
      <c r="C237" s="43" t="s">
        <v>666</v>
      </c>
      <c r="D237" s="72">
        <v>3096.3572983700005</v>
      </c>
      <c r="E237" s="72">
        <v>370.19786766999994</v>
      </c>
      <c r="F237" s="72">
        <v>1242.3109206499998</v>
      </c>
      <c r="G237" s="129">
        <v>1315.2084070682442</v>
      </c>
      <c r="H237" s="72">
        <v>1777.9745189299999</v>
      </c>
      <c r="I237" s="129">
        <v>320.2528133899998</v>
      </c>
      <c r="J237" s="72">
        <v>265</v>
      </c>
      <c r="K237" s="129">
        <v>0</v>
      </c>
      <c r="L237" s="72">
        <v>114.99999999999964</v>
      </c>
      <c r="M237" s="129">
        <v>0</v>
      </c>
      <c r="N237" s="72">
        <v>1612.9745189299999</v>
      </c>
      <c r="O237" s="72">
        <v>0</v>
      </c>
      <c r="P237" s="150" t="s">
        <v>221</v>
      </c>
      <c r="Q237" s="143">
        <f t="shared" si="23"/>
        <v>1635.461220458244</v>
      </c>
      <c r="R237" s="73">
        <f t="shared" si="24"/>
        <v>3770.9490378599994</v>
      </c>
    </row>
    <row r="238" spans="1:18" x14ac:dyDescent="0.25">
      <c r="A238" s="41" t="s">
        <v>357</v>
      </c>
      <c r="B238" s="48" t="s">
        <v>217</v>
      </c>
      <c r="C238" s="43" t="s">
        <v>666</v>
      </c>
      <c r="D238" s="72">
        <v>206.64688278000003</v>
      </c>
      <c r="E238" s="72">
        <v>326.86057066000001</v>
      </c>
      <c r="F238" s="72">
        <v>283.98130856411854</v>
      </c>
      <c r="G238" s="129">
        <v>424.961051295115</v>
      </c>
      <c r="H238" s="72">
        <v>366.37989352492042</v>
      </c>
      <c r="I238" s="129">
        <v>262.23152654576586</v>
      </c>
      <c r="J238" s="72">
        <v>178.23773118676456</v>
      </c>
      <c r="K238" s="129">
        <v>579.30187053676559</v>
      </c>
      <c r="L238" s="72">
        <v>393.39089845706064</v>
      </c>
      <c r="M238" s="129">
        <v>790.74093955655201</v>
      </c>
      <c r="N238" s="72">
        <v>440.23206214359277</v>
      </c>
      <c r="O238" s="72">
        <v>1132.2225500971133</v>
      </c>
      <c r="P238" s="150" t="s">
        <v>221</v>
      </c>
      <c r="Q238" s="143">
        <f t="shared" si="23"/>
        <v>2057.2353879341986</v>
      </c>
      <c r="R238" s="73">
        <f t="shared" si="24"/>
        <v>2510.4631354094518</v>
      </c>
    </row>
    <row r="239" spans="1:18" x14ac:dyDescent="0.25">
      <c r="A239" s="41" t="s">
        <v>358</v>
      </c>
      <c r="B239" s="48" t="s">
        <v>359</v>
      </c>
      <c r="C239" s="43" t="s">
        <v>666</v>
      </c>
      <c r="D239" s="72">
        <v>0</v>
      </c>
      <c r="E239" s="72">
        <v>0</v>
      </c>
      <c r="F239" s="72">
        <v>0</v>
      </c>
      <c r="G239" s="129">
        <v>0</v>
      </c>
      <c r="H239" s="72">
        <v>0</v>
      </c>
      <c r="I239" s="129">
        <v>0</v>
      </c>
      <c r="J239" s="72">
        <v>0</v>
      </c>
      <c r="K239" s="129">
        <v>0</v>
      </c>
      <c r="L239" s="72">
        <v>0</v>
      </c>
      <c r="M239" s="129">
        <v>0</v>
      </c>
      <c r="N239" s="72">
        <v>0</v>
      </c>
      <c r="O239" s="72">
        <v>0</v>
      </c>
      <c r="P239" s="150" t="s">
        <v>221</v>
      </c>
      <c r="Q239" s="143">
        <f t="shared" si="23"/>
        <v>0</v>
      </c>
      <c r="R239" s="73">
        <f t="shared" si="24"/>
        <v>0</v>
      </c>
    </row>
    <row r="240" spans="1:18" ht="31.5" x14ac:dyDescent="0.25">
      <c r="A240" s="41" t="s">
        <v>360</v>
      </c>
      <c r="B240" s="46" t="s">
        <v>676</v>
      </c>
      <c r="C240" s="43" t="s">
        <v>666</v>
      </c>
      <c r="D240" s="72">
        <v>3730.6380987937337</v>
      </c>
      <c r="E240" s="72">
        <v>3429.2934584478262</v>
      </c>
      <c r="F240" s="72">
        <v>3635.357345704635</v>
      </c>
      <c r="G240" s="129">
        <v>3778.2506993426359</v>
      </c>
      <c r="H240" s="72">
        <v>3636.4318815523911</v>
      </c>
      <c r="I240" s="129">
        <v>4001.9182329139367</v>
      </c>
      <c r="J240" s="72">
        <v>3498.581922061976</v>
      </c>
      <c r="K240" s="129">
        <v>4558.0513213654394</v>
      </c>
      <c r="L240" s="72">
        <v>3606.8048926366464</v>
      </c>
      <c r="M240" s="129">
        <v>4246.1695896559395</v>
      </c>
      <c r="N240" s="72">
        <v>4978.4515175624474</v>
      </c>
      <c r="O240" s="72">
        <v>4814.7931245947948</v>
      </c>
      <c r="P240" s="150" t="s">
        <v>221</v>
      </c>
      <c r="Q240" s="143">
        <f t="shared" si="23"/>
        <v>16584.389843277953</v>
      </c>
      <c r="R240" s="73">
        <f t="shared" si="24"/>
        <v>20535.063338408254</v>
      </c>
    </row>
    <row r="241" spans="1:18" ht="31.5" x14ac:dyDescent="0.25">
      <c r="A241" s="41" t="s">
        <v>361</v>
      </c>
      <c r="B241" s="46" t="s">
        <v>677</v>
      </c>
      <c r="C241" s="43" t="s">
        <v>666</v>
      </c>
      <c r="D241" s="72">
        <v>-3341.5005133999998</v>
      </c>
      <c r="E241" s="72">
        <v>-3868.1564952399999</v>
      </c>
      <c r="F241" s="72">
        <v>-3818.2839314399994</v>
      </c>
      <c r="G241" s="129">
        <v>-3572.09022</v>
      </c>
      <c r="H241" s="72">
        <v>-3550.9685764000001</v>
      </c>
      <c r="I241" s="129">
        <v>-2996.09022</v>
      </c>
      <c r="J241" s="72">
        <v>-2971.9952185060001</v>
      </c>
      <c r="K241" s="129">
        <v>-2756.090232</v>
      </c>
      <c r="L241" s="72">
        <v>-2728.5349959099999</v>
      </c>
      <c r="M241" s="129">
        <v>-2744.7340623999999</v>
      </c>
      <c r="N241" s="72">
        <v>-2724.1393083540001</v>
      </c>
      <c r="O241" s="72">
        <v>-2964.1392963540002</v>
      </c>
      <c r="P241" s="150" t="s">
        <v>221</v>
      </c>
      <c r="Q241" s="143">
        <f t="shared" si="23"/>
        <v>-12069.004734400001</v>
      </c>
      <c r="R241" s="73">
        <f t="shared" si="24"/>
        <v>-14939.777395524001</v>
      </c>
    </row>
    <row r="242" spans="1:18" x14ac:dyDescent="0.25">
      <c r="A242" s="41" t="s">
        <v>362</v>
      </c>
      <c r="B242" s="48" t="s">
        <v>363</v>
      </c>
      <c r="C242" s="43" t="s">
        <v>666</v>
      </c>
      <c r="D242" s="72">
        <v>-3341.5005133999998</v>
      </c>
      <c r="E242" s="72">
        <v>-3868.1564952399999</v>
      </c>
      <c r="F242" s="72">
        <v>-3818.2839314399994</v>
      </c>
      <c r="G242" s="129">
        <v>-3576</v>
      </c>
      <c r="H242" s="72">
        <v>-3550.9685764000001</v>
      </c>
      <c r="I242" s="129">
        <v>-3000</v>
      </c>
      <c r="J242" s="72">
        <v>-2971.9952185060001</v>
      </c>
      <c r="K242" s="129">
        <v>-2760.000012</v>
      </c>
      <c r="L242" s="72">
        <v>-2728.5349959099999</v>
      </c>
      <c r="M242" s="129">
        <v>-2760.000012</v>
      </c>
      <c r="N242" s="72">
        <v>-2724.1393083540001</v>
      </c>
      <c r="O242" s="72">
        <v>-2964.1392963540002</v>
      </c>
      <c r="P242" s="150" t="s">
        <v>221</v>
      </c>
      <c r="Q242" s="143">
        <f t="shared" si="23"/>
        <v>-12096.000024000001</v>
      </c>
      <c r="R242" s="73">
        <f t="shared" si="24"/>
        <v>-14939.777395524001</v>
      </c>
    </row>
    <row r="243" spans="1:18" x14ac:dyDescent="0.25">
      <c r="A243" s="41" t="s">
        <v>364</v>
      </c>
      <c r="B243" s="48" t="s">
        <v>365</v>
      </c>
      <c r="C243" s="43" t="s">
        <v>666</v>
      </c>
      <c r="D243" s="72">
        <v>0</v>
      </c>
      <c r="E243" s="72">
        <v>0</v>
      </c>
      <c r="F243" s="72">
        <v>0</v>
      </c>
      <c r="G243" s="129">
        <v>3.9097799999999996</v>
      </c>
      <c r="H243" s="72">
        <v>0</v>
      </c>
      <c r="I243" s="129">
        <v>3.9097799999999996</v>
      </c>
      <c r="J243" s="72">
        <v>0</v>
      </c>
      <c r="K243" s="129">
        <v>3.9097799999999996</v>
      </c>
      <c r="L243" s="72">
        <v>0</v>
      </c>
      <c r="M243" s="129">
        <v>15.265949600000001</v>
      </c>
      <c r="N243" s="72">
        <v>0</v>
      </c>
      <c r="O243" s="72">
        <v>0</v>
      </c>
      <c r="P243" s="150" t="s">
        <v>221</v>
      </c>
      <c r="Q243" s="143">
        <f t="shared" si="23"/>
        <v>26.9952896</v>
      </c>
      <c r="R243" s="73">
        <f t="shared" si="24"/>
        <v>0</v>
      </c>
    </row>
    <row r="244" spans="1:18" ht="31.5" x14ac:dyDescent="0.25">
      <c r="A244" s="41" t="s">
        <v>366</v>
      </c>
      <c r="B244" s="46" t="s">
        <v>678</v>
      </c>
      <c r="C244" s="43" t="s">
        <v>666</v>
      </c>
      <c r="D244" s="72">
        <v>-197.89903588000107</v>
      </c>
      <c r="E244" s="72">
        <v>-105.99422112000002</v>
      </c>
      <c r="F244" s="72">
        <v>-83.919308564118637</v>
      </c>
      <c r="G244" s="129">
        <v>-529.13421222323973</v>
      </c>
      <c r="H244" s="72">
        <v>270.00316498609072</v>
      </c>
      <c r="I244" s="129">
        <v>-933.73547462113459</v>
      </c>
      <c r="J244" s="72">
        <v>-308.92876955523479</v>
      </c>
      <c r="K244" s="129">
        <v>-1499.2318685289351</v>
      </c>
      <c r="L244" s="72">
        <v>-498.32889845706029</v>
      </c>
      <c r="M244" s="129">
        <v>-1622.2521775499833</v>
      </c>
      <c r="N244" s="72">
        <v>-1760.1700621435925</v>
      </c>
      <c r="O244" s="72">
        <v>-845.1675938777779</v>
      </c>
      <c r="P244" s="150" t="s">
        <v>221</v>
      </c>
      <c r="Q244" s="143">
        <f t="shared" si="23"/>
        <v>-4584.3537329232931</v>
      </c>
      <c r="R244" s="73">
        <f t="shared" si="24"/>
        <v>-3142.592159047575</v>
      </c>
    </row>
    <row r="245" spans="1:18" ht="31.5" x14ac:dyDescent="0.25">
      <c r="A245" s="41" t="s">
        <v>367</v>
      </c>
      <c r="B245" s="48" t="s">
        <v>368</v>
      </c>
      <c r="C245" s="43" t="s">
        <v>666</v>
      </c>
      <c r="D245" s="72">
        <v>0</v>
      </c>
      <c r="E245" s="72">
        <v>208.546515</v>
      </c>
      <c r="F245" s="72">
        <v>190</v>
      </c>
      <c r="G245" s="129">
        <v>-112.34644999999978</v>
      </c>
      <c r="H245" s="72">
        <v>626.32105851101119</v>
      </c>
      <c r="I245" s="129">
        <v>-679.80506999802958</v>
      </c>
      <c r="J245" s="72">
        <v>-140.75303836847027</v>
      </c>
      <c r="K245" s="129">
        <v>-928.4187599987381</v>
      </c>
      <c r="L245" s="72">
        <v>-114.99999999999964</v>
      </c>
      <c r="M245" s="129">
        <v>-840</v>
      </c>
      <c r="N245" s="72">
        <v>-1330</v>
      </c>
      <c r="O245" s="72">
        <v>280.67680834820993</v>
      </c>
      <c r="P245" s="150" t="s">
        <v>221</v>
      </c>
      <c r="Q245" s="143">
        <f t="shared" si="23"/>
        <v>-2560.5702799967676</v>
      </c>
      <c r="R245" s="73">
        <f t="shared" si="24"/>
        <v>-678.75517150924884</v>
      </c>
    </row>
    <row r="246" spans="1:18" ht="31.5" x14ac:dyDescent="0.25">
      <c r="A246" s="41" t="s">
        <v>369</v>
      </c>
      <c r="B246" s="48" t="s">
        <v>370</v>
      </c>
      <c r="C246" s="43" t="s">
        <v>666</v>
      </c>
      <c r="D246" s="72">
        <v>-197.89903588000001</v>
      </c>
      <c r="E246" s="72">
        <v>-314.54073612000002</v>
      </c>
      <c r="F246" s="72">
        <v>-273.91930856411852</v>
      </c>
      <c r="G246" s="129">
        <v>-416.78776222324007</v>
      </c>
      <c r="H246" s="72">
        <v>-356.31789352492041</v>
      </c>
      <c r="I246" s="129">
        <v>-253.93040462310501</v>
      </c>
      <c r="J246" s="72">
        <v>-168.17573118676455</v>
      </c>
      <c r="K246" s="129">
        <v>-570.81310853019704</v>
      </c>
      <c r="L246" s="72">
        <v>-383.32889845706063</v>
      </c>
      <c r="M246" s="129">
        <v>-782.25217754998346</v>
      </c>
      <c r="N246" s="72">
        <v>-430.17006214359282</v>
      </c>
      <c r="O246" s="72">
        <v>-1125.8444022259878</v>
      </c>
      <c r="P246" s="150" t="s">
        <v>221</v>
      </c>
      <c r="Q246" s="143">
        <f t="shared" si="23"/>
        <v>-2023.7834529265256</v>
      </c>
      <c r="R246" s="73">
        <f t="shared" si="24"/>
        <v>-2463.836987538326</v>
      </c>
    </row>
    <row r="247" spans="1:18" x14ac:dyDescent="0.25">
      <c r="A247" s="41" t="s">
        <v>371</v>
      </c>
      <c r="B247" s="46" t="s">
        <v>372</v>
      </c>
      <c r="C247" s="43" t="s">
        <v>666</v>
      </c>
      <c r="D247" s="72">
        <v>0</v>
      </c>
      <c r="E247" s="72">
        <v>310.02600000000001</v>
      </c>
      <c r="F247" s="72">
        <v>266.846</v>
      </c>
      <c r="G247" s="129">
        <v>323</v>
      </c>
      <c r="H247" s="72">
        <v>-300</v>
      </c>
      <c r="I247" s="129">
        <v>-72</v>
      </c>
      <c r="J247" s="72">
        <v>-270</v>
      </c>
      <c r="K247" s="129">
        <v>-303</v>
      </c>
      <c r="L247" s="72">
        <v>-308.78100000000001</v>
      </c>
      <c r="M247" s="129">
        <v>120</v>
      </c>
      <c r="N247" s="72">
        <v>-560</v>
      </c>
      <c r="O247" s="72">
        <v>-1000</v>
      </c>
      <c r="P247" s="150" t="s">
        <v>221</v>
      </c>
      <c r="Q247" s="143">
        <f t="shared" si="23"/>
        <v>68</v>
      </c>
      <c r="R247" s="73">
        <f t="shared" si="24"/>
        <v>-2438.7809999999999</v>
      </c>
    </row>
    <row r="248" spans="1:18" ht="31.5" x14ac:dyDescent="0.25">
      <c r="A248" s="41" t="s">
        <v>373</v>
      </c>
      <c r="B248" s="46" t="s">
        <v>679</v>
      </c>
      <c r="C248" s="43" t="s">
        <v>666</v>
      </c>
      <c r="D248" s="72">
        <v>191.23854951373278</v>
      </c>
      <c r="E248" s="72">
        <v>-234.83125791217373</v>
      </c>
      <c r="F248" s="72">
        <v>1.057005169968761E-4</v>
      </c>
      <c r="G248" s="129">
        <v>2.6267119396152339E-2</v>
      </c>
      <c r="H248" s="72">
        <v>55.466470138481782</v>
      </c>
      <c r="I248" s="129">
        <v>9.2538292802032629E-2</v>
      </c>
      <c r="J248" s="72">
        <v>-52.342065999258921</v>
      </c>
      <c r="K248" s="129">
        <v>-0.27077916349571751</v>
      </c>
      <c r="L248" s="72">
        <v>71.159998269586197</v>
      </c>
      <c r="M248" s="129">
        <v>-0.81665029404371126</v>
      </c>
      <c r="N248" s="72">
        <v>-65.857852935145274</v>
      </c>
      <c r="O248" s="72">
        <v>5.4862343630167061</v>
      </c>
      <c r="P248" s="150" t="s">
        <v>221</v>
      </c>
      <c r="Q248" s="143">
        <f t="shared" si="23"/>
        <v>-0.9686240453412438</v>
      </c>
      <c r="R248" s="73">
        <f t="shared" si="24"/>
        <v>13.912783836680489</v>
      </c>
    </row>
    <row r="249" spans="1:18" x14ac:dyDescent="0.25">
      <c r="A249" s="41" t="s">
        <v>374</v>
      </c>
      <c r="B249" s="46" t="s">
        <v>375</v>
      </c>
      <c r="C249" s="43" t="s">
        <v>666</v>
      </c>
      <c r="D249" s="72">
        <v>43.593145433027765</v>
      </c>
      <c r="E249" s="72">
        <v>234.83169494676054</v>
      </c>
      <c r="F249" s="72">
        <v>4.3703458680965923E-4</v>
      </c>
      <c r="G249" s="129">
        <v>31.060543664792021</v>
      </c>
      <c r="H249" s="72">
        <v>5.4273510380653534E-4</v>
      </c>
      <c r="I249" s="129">
        <v>31.086810784188174</v>
      </c>
      <c r="J249" s="72">
        <v>55.467012873585588</v>
      </c>
      <c r="K249" s="129">
        <v>31.179349076990206</v>
      </c>
      <c r="L249" s="72">
        <v>3.1249468743266675</v>
      </c>
      <c r="M249" s="129">
        <v>30.908569913494489</v>
      </c>
      <c r="N249" s="72">
        <v>74.284945143912864</v>
      </c>
      <c r="O249" s="72">
        <v>8.4270922087675899</v>
      </c>
      <c r="P249" s="150" t="s">
        <v>221</v>
      </c>
      <c r="Q249" s="143">
        <f t="shared" ref="Q249:Q250" si="25">M249</f>
        <v>30.908569913494489</v>
      </c>
      <c r="R249" s="73">
        <f t="shared" ref="R249:R250" si="26">O249</f>
        <v>8.4270922087675899</v>
      </c>
    </row>
    <row r="250" spans="1:18" ht="16.5" thickBot="1" x14ac:dyDescent="0.3">
      <c r="A250" s="51" t="s">
        <v>376</v>
      </c>
      <c r="B250" s="61" t="s">
        <v>377</v>
      </c>
      <c r="C250" s="53" t="s">
        <v>666</v>
      </c>
      <c r="D250" s="72">
        <v>234.83169494676054</v>
      </c>
      <c r="E250" s="72">
        <v>4.3703458680965923E-4</v>
      </c>
      <c r="F250" s="72">
        <v>5.4273510380653534E-4</v>
      </c>
      <c r="G250" s="123">
        <v>31.086810784188174</v>
      </c>
      <c r="H250" s="72">
        <v>55.467012873585588</v>
      </c>
      <c r="I250" s="123">
        <v>31.179349076990206</v>
      </c>
      <c r="J250" s="72">
        <v>3.1249468743266675</v>
      </c>
      <c r="K250" s="123">
        <v>30.908569913494489</v>
      </c>
      <c r="L250" s="72">
        <v>74.284945143912864</v>
      </c>
      <c r="M250" s="123">
        <v>30.091919619450778</v>
      </c>
      <c r="N250" s="72">
        <v>8.4270922087675899</v>
      </c>
      <c r="O250" s="72">
        <v>13.913326571784296</v>
      </c>
      <c r="P250" s="152" t="s">
        <v>221</v>
      </c>
      <c r="Q250" s="144">
        <f t="shared" si="25"/>
        <v>30.091919619450778</v>
      </c>
      <c r="R250" s="75">
        <f t="shared" si="26"/>
        <v>13.913326571784296</v>
      </c>
    </row>
    <row r="251" spans="1:18" x14ac:dyDescent="0.25">
      <c r="A251" s="38" t="s">
        <v>378</v>
      </c>
      <c r="B251" s="39" t="s">
        <v>108</v>
      </c>
      <c r="C251" s="40" t="s">
        <v>221</v>
      </c>
      <c r="D251" s="69">
        <v>0</v>
      </c>
      <c r="E251" s="69">
        <v>4.3703458574600518E-4</v>
      </c>
      <c r="F251" s="69">
        <v>5.4273510258644815E-4</v>
      </c>
      <c r="G251" s="69" t="s">
        <v>221</v>
      </c>
      <c r="H251" s="69">
        <v>55.46701287358394</v>
      </c>
      <c r="I251" s="69" t="s">
        <v>221</v>
      </c>
      <c r="J251" s="69">
        <v>3.1249468743256292</v>
      </c>
      <c r="K251" s="69" t="s">
        <v>221</v>
      </c>
      <c r="L251" s="69">
        <v>74.284945143911344</v>
      </c>
      <c r="M251" s="69" t="s">
        <v>221</v>
      </c>
      <c r="N251" s="69">
        <v>8.4270922087652149</v>
      </c>
      <c r="O251" s="69">
        <v>13.913326571780257</v>
      </c>
      <c r="P251" s="70" t="s">
        <v>221</v>
      </c>
      <c r="Q251" s="142" t="str">
        <f t="shared" si="23"/>
        <v>-</v>
      </c>
      <c r="R251" s="70">
        <f t="shared" si="24"/>
        <v>155.21732367236638</v>
      </c>
    </row>
    <row r="252" spans="1:18" ht="31.5" x14ac:dyDescent="0.25">
      <c r="A252" s="41" t="s">
        <v>379</v>
      </c>
      <c r="B252" s="48" t="s">
        <v>380</v>
      </c>
      <c r="C252" s="43" t="s">
        <v>666</v>
      </c>
      <c r="D252" s="71">
        <v>902.80373439999994</v>
      </c>
      <c r="E252" s="71">
        <v>1034.4450588</v>
      </c>
      <c r="F252" s="71">
        <v>960.9462991517961</v>
      </c>
      <c r="G252" s="127">
        <v>938.41766375664156</v>
      </c>
      <c r="H252" s="71">
        <v>975.63258317463215</v>
      </c>
      <c r="I252" s="127">
        <v>948.16966375664151</v>
      </c>
      <c r="J252" s="71">
        <v>990.83357593810115</v>
      </c>
      <c r="K252" s="127">
        <v>968.3776637566416</v>
      </c>
      <c r="L252" s="71">
        <v>1006.5490422770318</v>
      </c>
      <c r="M252" s="127">
        <v>981.33966375664158</v>
      </c>
      <c r="N252" s="71">
        <v>1022.7852643696324</v>
      </c>
      <c r="O252" s="71">
        <v>1022.7852643696324</v>
      </c>
      <c r="P252" s="73" t="s">
        <v>221</v>
      </c>
      <c r="Q252" s="143">
        <f t="shared" ref="Q252:Q302" si="27">M252</f>
        <v>981.33966375664158</v>
      </c>
      <c r="R252" s="73">
        <f t="shared" ref="R252:R302" si="28">O252</f>
        <v>1022.7852643696324</v>
      </c>
    </row>
    <row r="253" spans="1:18" ht="31.5" x14ac:dyDescent="0.25">
      <c r="A253" s="41" t="s">
        <v>381</v>
      </c>
      <c r="B253" s="47" t="s">
        <v>680</v>
      </c>
      <c r="C253" s="43" t="s">
        <v>666</v>
      </c>
      <c r="D253" s="71" t="s">
        <v>221</v>
      </c>
      <c r="E253" s="71" t="s">
        <v>221</v>
      </c>
      <c r="F253" s="71" t="s">
        <v>221</v>
      </c>
      <c r="G253" s="127" t="s">
        <v>221</v>
      </c>
      <c r="H253" s="71" t="s">
        <v>221</v>
      </c>
      <c r="I253" s="127" t="s">
        <v>221</v>
      </c>
      <c r="J253" s="71" t="s">
        <v>221</v>
      </c>
      <c r="K253" s="127" t="s">
        <v>221</v>
      </c>
      <c r="L253" s="71" t="s">
        <v>221</v>
      </c>
      <c r="M253" s="127" t="s">
        <v>221</v>
      </c>
      <c r="N253" s="71" t="s">
        <v>221</v>
      </c>
      <c r="O253" s="71" t="s">
        <v>221</v>
      </c>
      <c r="P253" s="73" t="s">
        <v>221</v>
      </c>
      <c r="Q253" s="143" t="str">
        <f t="shared" si="27"/>
        <v>-</v>
      </c>
      <c r="R253" s="73" t="str">
        <f t="shared" si="28"/>
        <v>-</v>
      </c>
    </row>
    <row r="254" spans="1:18" x14ac:dyDescent="0.25">
      <c r="A254" s="41" t="s">
        <v>382</v>
      </c>
      <c r="B254" s="49" t="s">
        <v>383</v>
      </c>
      <c r="C254" s="43" t="s">
        <v>666</v>
      </c>
      <c r="D254" s="71" t="s">
        <v>221</v>
      </c>
      <c r="E254" s="71" t="s">
        <v>221</v>
      </c>
      <c r="F254" s="71" t="s">
        <v>221</v>
      </c>
      <c r="G254" s="127" t="s">
        <v>221</v>
      </c>
      <c r="H254" s="71" t="s">
        <v>221</v>
      </c>
      <c r="I254" s="127" t="s">
        <v>221</v>
      </c>
      <c r="J254" s="71" t="s">
        <v>221</v>
      </c>
      <c r="K254" s="127" t="s">
        <v>221</v>
      </c>
      <c r="L254" s="71" t="s">
        <v>221</v>
      </c>
      <c r="M254" s="127" t="s">
        <v>221</v>
      </c>
      <c r="N254" s="71" t="s">
        <v>221</v>
      </c>
      <c r="O254" s="71" t="s">
        <v>221</v>
      </c>
      <c r="P254" s="73" t="s">
        <v>221</v>
      </c>
      <c r="Q254" s="143" t="str">
        <f t="shared" si="27"/>
        <v>-</v>
      </c>
      <c r="R254" s="73" t="str">
        <f t="shared" si="28"/>
        <v>-</v>
      </c>
    </row>
    <row r="255" spans="1:18" ht="31.5" x14ac:dyDescent="0.25">
      <c r="A255" s="41" t="s">
        <v>384</v>
      </c>
      <c r="B255" s="49" t="s">
        <v>681</v>
      </c>
      <c r="C255" s="43" t="s">
        <v>666</v>
      </c>
      <c r="D255" s="71" t="s">
        <v>221</v>
      </c>
      <c r="E255" s="71" t="s">
        <v>221</v>
      </c>
      <c r="F255" s="71" t="s">
        <v>221</v>
      </c>
      <c r="G255" s="127" t="s">
        <v>221</v>
      </c>
      <c r="H255" s="71" t="s">
        <v>221</v>
      </c>
      <c r="I255" s="127" t="s">
        <v>221</v>
      </c>
      <c r="J255" s="71" t="s">
        <v>221</v>
      </c>
      <c r="K255" s="127" t="s">
        <v>221</v>
      </c>
      <c r="L255" s="71" t="s">
        <v>221</v>
      </c>
      <c r="M255" s="127" t="s">
        <v>221</v>
      </c>
      <c r="N255" s="71" t="s">
        <v>221</v>
      </c>
      <c r="O255" s="71" t="s">
        <v>221</v>
      </c>
      <c r="P255" s="73" t="s">
        <v>221</v>
      </c>
      <c r="Q255" s="143" t="str">
        <f t="shared" si="27"/>
        <v>-</v>
      </c>
      <c r="R255" s="73" t="str">
        <f t="shared" si="28"/>
        <v>-</v>
      </c>
    </row>
    <row r="256" spans="1:18" x14ac:dyDescent="0.25">
      <c r="A256" s="41" t="s">
        <v>385</v>
      </c>
      <c r="B256" s="50" t="s">
        <v>383</v>
      </c>
      <c r="C256" s="43" t="s">
        <v>666</v>
      </c>
      <c r="D256" s="71" t="s">
        <v>221</v>
      </c>
      <c r="E256" s="71" t="s">
        <v>221</v>
      </c>
      <c r="F256" s="71" t="s">
        <v>221</v>
      </c>
      <c r="G256" s="127" t="s">
        <v>221</v>
      </c>
      <c r="H256" s="71" t="s">
        <v>221</v>
      </c>
      <c r="I256" s="127" t="s">
        <v>221</v>
      </c>
      <c r="J256" s="71" t="s">
        <v>221</v>
      </c>
      <c r="K256" s="127" t="s">
        <v>221</v>
      </c>
      <c r="L256" s="71" t="s">
        <v>221</v>
      </c>
      <c r="M256" s="127" t="s">
        <v>221</v>
      </c>
      <c r="N256" s="71" t="s">
        <v>221</v>
      </c>
      <c r="O256" s="71" t="s">
        <v>221</v>
      </c>
      <c r="P256" s="73" t="s">
        <v>221</v>
      </c>
      <c r="Q256" s="143" t="str">
        <f t="shared" si="27"/>
        <v>-</v>
      </c>
      <c r="R256" s="73" t="str">
        <f t="shared" si="28"/>
        <v>-</v>
      </c>
    </row>
    <row r="257" spans="1:18" ht="31.5" x14ac:dyDescent="0.25">
      <c r="A257" s="41" t="s">
        <v>386</v>
      </c>
      <c r="B257" s="49" t="s">
        <v>24</v>
      </c>
      <c r="C257" s="43" t="s">
        <v>666</v>
      </c>
      <c r="D257" s="71" t="s">
        <v>221</v>
      </c>
      <c r="E257" s="71" t="s">
        <v>221</v>
      </c>
      <c r="F257" s="71" t="s">
        <v>221</v>
      </c>
      <c r="G257" s="127" t="s">
        <v>221</v>
      </c>
      <c r="H257" s="71" t="s">
        <v>221</v>
      </c>
      <c r="I257" s="127" t="s">
        <v>221</v>
      </c>
      <c r="J257" s="71" t="s">
        <v>221</v>
      </c>
      <c r="K257" s="127" t="s">
        <v>221</v>
      </c>
      <c r="L257" s="71" t="s">
        <v>221</v>
      </c>
      <c r="M257" s="127" t="s">
        <v>221</v>
      </c>
      <c r="N257" s="71" t="s">
        <v>221</v>
      </c>
      <c r="O257" s="71" t="s">
        <v>221</v>
      </c>
      <c r="P257" s="73" t="s">
        <v>221</v>
      </c>
      <c r="Q257" s="143" t="str">
        <f t="shared" si="27"/>
        <v>-</v>
      </c>
      <c r="R257" s="73" t="str">
        <f t="shared" si="28"/>
        <v>-</v>
      </c>
    </row>
    <row r="258" spans="1:18" x14ac:dyDescent="0.25">
      <c r="A258" s="41" t="s">
        <v>387</v>
      </c>
      <c r="B258" s="50" t="s">
        <v>383</v>
      </c>
      <c r="C258" s="43" t="s">
        <v>666</v>
      </c>
      <c r="D258" s="71" t="s">
        <v>221</v>
      </c>
      <c r="E258" s="71" t="s">
        <v>221</v>
      </c>
      <c r="F258" s="71" t="s">
        <v>221</v>
      </c>
      <c r="G258" s="127" t="s">
        <v>221</v>
      </c>
      <c r="H258" s="71" t="s">
        <v>221</v>
      </c>
      <c r="I258" s="127" t="s">
        <v>221</v>
      </c>
      <c r="J258" s="71" t="s">
        <v>221</v>
      </c>
      <c r="K258" s="127" t="s">
        <v>221</v>
      </c>
      <c r="L258" s="71" t="s">
        <v>221</v>
      </c>
      <c r="M258" s="127" t="s">
        <v>221</v>
      </c>
      <c r="N258" s="71" t="s">
        <v>221</v>
      </c>
      <c r="O258" s="71" t="s">
        <v>221</v>
      </c>
      <c r="P258" s="73" t="s">
        <v>221</v>
      </c>
      <c r="Q258" s="143" t="str">
        <f t="shared" si="27"/>
        <v>-</v>
      </c>
      <c r="R258" s="73" t="str">
        <f t="shared" si="28"/>
        <v>-</v>
      </c>
    </row>
    <row r="259" spans="1:18" ht="47.25" x14ac:dyDescent="0.25">
      <c r="A259" s="41" t="s">
        <v>388</v>
      </c>
      <c r="B259" s="49" t="s">
        <v>26</v>
      </c>
      <c r="C259" s="43" t="s">
        <v>666</v>
      </c>
      <c r="D259" s="71" t="s">
        <v>221</v>
      </c>
      <c r="E259" s="71" t="s">
        <v>221</v>
      </c>
      <c r="F259" s="71" t="s">
        <v>221</v>
      </c>
      <c r="G259" s="127" t="s">
        <v>221</v>
      </c>
      <c r="H259" s="71" t="s">
        <v>221</v>
      </c>
      <c r="I259" s="127" t="s">
        <v>221</v>
      </c>
      <c r="J259" s="71" t="s">
        <v>221</v>
      </c>
      <c r="K259" s="127" t="s">
        <v>221</v>
      </c>
      <c r="L259" s="71" t="s">
        <v>221</v>
      </c>
      <c r="M259" s="127" t="s">
        <v>221</v>
      </c>
      <c r="N259" s="71" t="s">
        <v>221</v>
      </c>
      <c r="O259" s="71" t="s">
        <v>221</v>
      </c>
      <c r="P259" s="73" t="s">
        <v>221</v>
      </c>
      <c r="Q259" s="143" t="str">
        <f t="shared" si="27"/>
        <v>-</v>
      </c>
      <c r="R259" s="73" t="str">
        <f t="shared" si="28"/>
        <v>-</v>
      </c>
    </row>
    <row r="260" spans="1:18" x14ac:dyDescent="0.25">
      <c r="A260" s="41" t="s">
        <v>389</v>
      </c>
      <c r="B260" s="50" t="s">
        <v>383</v>
      </c>
      <c r="C260" s="43" t="s">
        <v>666</v>
      </c>
      <c r="D260" s="71" t="s">
        <v>221</v>
      </c>
      <c r="E260" s="71" t="s">
        <v>221</v>
      </c>
      <c r="F260" s="71" t="s">
        <v>221</v>
      </c>
      <c r="G260" s="127" t="s">
        <v>221</v>
      </c>
      <c r="H260" s="71" t="s">
        <v>221</v>
      </c>
      <c r="I260" s="127" t="s">
        <v>221</v>
      </c>
      <c r="J260" s="71" t="s">
        <v>221</v>
      </c>
      <c r="K260" s="127" t="s">
        <v>221</v>
      </c>
      <c r="L260" s="71" t="s">
        <v>221</v>
      </c>
      <c r="M260" s="127" t="s">
        <v>221</v>
      </c>
      <c r="N260" s="71" t="s">
        <v>221</v>
      </c>
      <c r="O260" s="71" t="s">
        <v>221</v>
      </c>
      <c r="P260" s="73" t="s">
        <v>221</v>
      </c>
      <c r="Q260" s="143" t="str">
        <f t="shared" si="27"/>
        <v>-</v>
      </c>
      <c r="R260" s="73" t="str">
        <f t="shared" si="28"/>
        <v>-</v>
      </c>
    </row>
    <row r="261" spans="1:18" x14ac:dyDescent="0.25">
      <c r="A261" s="41" t="s">
        <v>390</v>
      </c>
      <c r="B261" s="47" t="s">
        <v>391</v>
      </c>
      <c r="C261" s="43" t="s">
        <v>666</v>
      </c>
      <c r="D261" s="71" t="s">
        <v>221</v>
      </c>
      <c r="E261" s="71" t="s">
        <v>221</v>
      </c>
      <c r="F261" s="71" t="s">
        <v>221</v>
      </c>
      <c r="G261" s="127" t="s">
        <v>221</v>
      </c>
      <c r="H261" s="71" t="s">
        <v>221</v>
      </c>
      <c r="I261" s="127" t="s">
        <v>221</v>
      </c>
      <c r="J261" s="71" t="s">
        <v>221</v>
      </c>
      <c r="K261" s="127" t="s">
        <v>221</v>
      </c>
      <c r="L261" s="71" t="s">
        <v>221</v>
      </c>
      <c r="M261" s="127" t="s">
        <v>221</v>
      </c>
      <c r="N261" s="71" t="s">
        <v>221</v>
      </c>
      <c r="O261" s="71" t="s">
        <v>221</v>
      </c>
      <c r="P261" s="73" t="s">
        <v>221</v>
      </c>
      <c r="Q261" s="143" t="str">
        <f t="shared" si="27"/>
        <v>-</v>
      </c>
      <c r="R261" s="73" t="str">
        <f t="shared" si="28"/>
        <v>-</v>
      </c>
    </row>
    <row r="262" spans="1:18" x14ac:dyDescent="0.25">
      <c r="A262" s="41" t="s">
        <v>392</v>
      </c>
      <c r="B262" s="49" t="s">
        <v>383</v>
      </c>
      <c r="C262" s="43" t="s">
        <v>666</v>
      </c>
      <c r="D262" s="71">
        <v>0</v>
      </c>
      <c r="E262" s="71">
        <v>0</v>
      </c>
      <c r="F262" s="71" t="s">
        <v>221</v>
      </c>
      <c r="G262" s="127">
        <v>0</v>
      </c>
      <c r="H262" s="71" t="s">
        <v>221</v>
      </c>
      <c r="I262" s="127">
        <v>0</v>
      </c>
      <c r="J262" s="71" t="s">
        <v>221</v>
      </c>
      <c r="K262" s="127">
        <v>0</v>
      </c>
      <c r="L262" s="71" t="s">
        <v>221</v>
      </c>
      <c r="M262" s="127">
        <v>0</v>
      </c>
      <c r="N262" s="71" t="s">
        <v>221</v>
      </c>
      <c r="O262" s="71" t="s">
        <v>221</v>
      </c>
      <c r="P262" s="73" t="s">
        <v>221</v>
      </c>
      <c r="Q262" s="143">
        <f t="shared" si="27"/>
        <v>0</v>
      </c>
      <c r="R262" s="73" t="str">
        <f t="shared" si="28"/>
        <v>-</v>
      </c>
    </row>
    <row r="263" spans="1:18" x14ac:dyDescent="0.25">
      <c r="A263" s="41" t="s">
        <v>393</v>
      </c>
      <c r="B263" s="45" t="s">
        <v>394</v>
      </c>
      <c r="C263" s="43" t="s">
        <v>666</v>
      </c>
      <c r="D263" s="71">
        <v>646.68275686385925</v>
      </c>
      <c r="E263" s="71">
        <v>614.06817045418393</v>
      </c>
      <c r="F263" s="71">
        <v>540.56941080598006</v>
      </c>
      <c r="G263" s="127">
        <v>758.11900000000003</v>
      </c>
      <c r="H263" s="71">
        <v>555.2556948288161</v>
      </c>
      <c r="I263" s="127">
        <v>767.87099999999998</v>
      </c>
      <c r="J263" s="71">
        <v>570.45668759228511</v>
      </c>
      <c r="K263" s="127">
        <v>788.07899999999995</v>
      </c>
      <c r="L263" s="71">
        <v>586.1721539312158</v>
      </c>
      <c r="M263" s="127">
        <v>801.04100000000005</v>
      </c>
      <c r="N263" s="71">
        <v>602.40837602381634</v>
      </c>
      <c r="O263" s="71">
        <v>602.40837602381634</v>
      </c>
      <c r="P263" s="73" t="s">
        <v>221</v>
      </c>
      <c r="Q263" s="143">
        <f t="shared" si="27"/>
        <v>801.04100000000005</v>
      </c>
      <c r="R263" s="73">
        <f t="shared" si="28"/>
        <v>602.40837602381634</v>
      </c>
    </row>
    <row r="264" spans="1:18" x14ac:dyDescent="0.25">
      <c r="A264" s="41" t="s">
        <v>395</v>
      </c>
      <c r="B264" s="49" t="s">
        <v>383</v>
      </c>
      <c r="C264" s="43" t="s">
        <v>666</v>
      </c>
      <c r="D264" s="71">
        <v>64.40106754935897</v>
      </c>
      <c r="E264" s="71">
        <v>18.566392894183927</v>
      </c>
      <c r="F264" s="71">
        <v>9.4202665993292474</v>
      </c>
      <c r="G264" s="127">
        <v>155.56200000000001</v>
      </c>
      <c r="H264" s="71">
        <v>9.4202665993292101</v>
      </c>
      <c r="I264" s="127">
        <v>139.97</v>
      </c>
      <c r="J264" s="71">
        <v>8.1637068333962866</v>
      </c>
      <c r="K264" s="127">
        <v>139.97</v>
      </c>
      <c r="L264" s="71">
        <v>6.5391547146266564</v>
      </c>
      <c r="M264" s="127">
        <v>139.97</v>
      </c>
      <c r="N264" s="71">
        <v>5.0454980464209891</v>
      </c>
      <c r="O264" s="71">
        <v>5.0454980464209891</v>
      </c>
      <c r="P264" s="73" t="s">
        <v>221</v>
      </c>
      <c r="Q264" s="143">
        <f t="shared" si="27"/>
        <v>139.97</v>
      </c>
      <c r="R264" s="73">
        <f t="shared" si="28"/>
        <v>5.0454980464209891</v>
      </c>
    </row>
    <row r="265" spans="1:18" x14ac:dyDescent="0.25">
      <c r="A265" s="41" t="s">
        <v>396</v>
      </c>
      <c r="B265" s="45" t="s">
        <v>397</v>
      </c>
      <c r="C265" s="43" t="s">
        <v>666</v>
      </c>
      <c r="D265" s="71" t="s">
        <v>221</v>
      </c>
      <c r="E265" s="71" t="s">
        <v>221</v>
      </c>
      <c r="F265" s="71" t="s">
        <v>221</v>
      </c>
      <c r="G265" s="127" t="s">
        <v>221</v>
      </c>
      <c r="H265" s="71" t="s">
        <v>221</v>
      </c>
      <c r="I265" s="127" t="s">
        <v>221</v>
      </c>
      <c r="J265" s="71" t="s">
        <v>221</v>
      </c>
      <c r="K265" s="127" t="s">
        <v>221</v>
      </c>
      <c r="L265" s="71" t="s">
        <v>221</v>
      </c>
      <c r="M265" s="127" t="s">
        <v>221</v>
      </c>
      <c r="N265" s="71" t="s">
        <v>221</v>
      </c>
      <c r="O265" s="71" t="s">
        <v>221</v>
      </c>
      <c r="P265" s="73" t="s">
        <v>221</v>
      </c>
      <c r="Q265" s="143" t="str">
        <f t="shared" si="27"/>
        <v>-</v>
      </c>
      <c r="R265" s="73" t="str">
        <f t="shared" si="28"/>
        <v>-</v>
      </c>
    </row>
    <row r="266" spans="1:18" x14ac:dyDescent="0.25">
      <c r="A266" s="41" t="s">
        <v>398</v>
      </c>
      <c r="B266" s="49" t="s">
        <v>383</v>
      </c>
      <c r="C266" s="43" t="s">
        <v>666</v>
      </c>
      <c r="D266" s="71">
        <v>0</v>
      </c>
      <c r="E266" s="71">
        <v>0</v>
      </c>
      <c r="F266" s="71">
        <v>0</v>
      </c>
      <c r="G266" s="127">
        <v>0</v>
      </c>
      <c r="H266" s="71">
        <v>0</v>
      </c>
      <c r="I266" s="127">
        <v>0</v>
      </c>
      <c r="J266" s="71">
        <v>0</v>
      </c>
      <c r="K266" s="127">
        <v>0</v>
      </c>
      <c r="L266" s="71" t="s">
        <v>221</v>
      </c>
      <c r="M266" s="127">
        <v>0</v>
      </c>
      <c r="N266" s="71" t="s">
        <v>221</v>
      </c>
      <c r="O266" s="71" t="s">
        <v>221</v>
      </c>
      <c r="P266" s="73" t="s">
        <v>221</v>
      </c>
      <c r="Q266" s="143">
        <f t="shared" si="27"/>
        <v>0</v>
      </c>
      <c r="R266" s="73" t="str">
        <f t="shared" si="28"/>
        <v>-</v>
      </c>
    </row>
    <row r="267" spans="1:18" x14ac:dyDescent="0.25">
      <c r="A267" s="41" t="s">
        <v>399</v>
      </c>
      <c r="B267" s="45" t="s">
        <v>400</v>
      </c>
      <c r="C267" s="43" t="s">
        <v>666</v>
      </c>
      <c r="D267" s="71">
        <v>45.258562260000005</v>
      </c>
      <c r="E267" s="71">
        <v>75.359583540000003</v>
      </c>
      <c r="F267" s="71">
        <v>75.20984441480006</v>
      </c>
      <c r="G267" s="127">
        <v>30.295964186178935</v>
      </c>
      <c r="H267" s="71">
        <v>57.072252505999991</v>
      </c>
      <c r="I267" s="127">
        <v>30.295964186178537</v>
      </c>
      <c r="J267" s="71">
        <v>57.052579225999885</v>
      </c>
      <c r="K267" s="127">
        <v>30.29596418617848</v>
      </c>
      <c r="L267" s="71">
        <v>57.052579225999999</v>
      </c>
      <c r="M267" s="127">
        <v>30.29596418617848</v>
      </c>
      <c r="N267" s="71">
        <v>57.052579225999999</v>
      </c>
      <c r="O267" s="71">
        <v>57.052579225999999</v>
      </c>
      <c r="P267" s="73" t="s">
        <v>221</v>
      </c>
      <c r="Q267" s="143">
        <f t="shared" si="27"/>
        <v>30.29596418617848</v>
      </c>
      <c r="R267" s="73">
        <f t="shared" si="28"/>
        <v>57.052579225999999</v>
      </c>
    </row>
    <row r="268" spans="1:18" x14ac:dyDescent="0.25">
      <c r="A268" s="41" t="s">
        <v>401</v>
      </c>
      <c r="B268" s="49" t="s">
        <v>383</v>
      </c>
      <c r="C268" s="43" t="s">
        <v>666</v>
      </c>
      <c r="D268" s="71">
        <v>0</v>
      </c>
      <c r="E268" s="71">
        <v>0</v>
      </c>
      <c r="F268" s="71">
        <v>0</v>
      </c>
      <c r="G268" s="127">
        <v>0</v>
      </c>
      <c r="H268" s="71">
        <v>0</v>
      </c>
      <c r="I268" s="127">
        <v>0</v>
      </c>
      <c r="J268" s="71">
        <v>0</v>
      </c>
      <c r="K268" s="127">
        <v>0</v>
      </c>
      <c r="L268" s="71">
        <v>0</v>
      </c>
      <c r="M268" s="127">
        <v>0</v>
      </c>
      <c r="N268" s="71">
        <v>0</v>
      </c>
      <c r="O268" s="71">
        <v>0</v>
      </c>
      <c r="P268" s="73" t="s">
        <v>221</v>
      </c>
      <c r="Q268" s="143">
        <f t="shared" si="27"/>
        <v>0</v>
      </c>
      <c r="R268" s="73">
        <f t="shared" si="28"/>
        <v>0</v>
      </c>
    </row>
    <row r="269" spans="1:18" x14ac:dyDescent="0.25">
      <c r="A269" s="41" t="s">
        <v>404</v>
      </c>
      <c r="B269" s="45" t="s">
        <v>402</v>
      </c>
      <c r="C269" s="43" t="s">
        <v>666</v>
      </c>
      <c r="D269" s="71">
        <v>0</v>
      </c>
      <c r="E269" s="71">
        <v>0</v>
      </c>
      <c r="F269" s="71">
        <v>0</v>
      </c>
      <c r="G269" s="127">
        <v>0</v>
      </c>
      <c r="H269" s="71">
        <v>0</v>
      </c>
      <c r="I269" s="127">
        <v>0</v>
      </c>
      <c r="J269" s="71">
        <v>0</v>
      </c>
      <c r="K269" s="127">
        <v>0</v>
      </c>
      <c r="L269" s="71">
        <v>0</v>
      </c>
      <c r="M269" s="127">
        <v>0</v>
      </c>
      <c r="N269" s="71">
        <v>0</v>
      </c>
      <c r="O269" s="71">
        <v>0</v>
      </c>
      <c r="P269" s="73" t="s">
        <v>221</v>
      </c>
      <c r="Q269" s="143">
        <f t="shared" si="27"/>
        <v>0</v>
      </c>
      <c r="R269" s="73">
        <f t="shared" si="28"/>
        <v>0</v>
      </c>
    </row>
    <row r="270" spans="1:18" x14ac:dyDescent="0.25">
      <c r="A270" s="41" t="s">
        <v>403</v>
      </c>
      <c r="B270" s="49" t="s">
        <v>383</v>
      </c>
      <c r="C270" s="43" t="s">
        <v>666</v>
      </c>
      <c r="D270" s="71">
        <v>0</v>
      </c>
      <c r="E270" s="71">
        <v>0</v>
      </c>
      <c r="F270" s="71">
        <v>0</v>
      </c>
      <c r="G270" s="127">
        <v>0</v>
      </c>
      <c r="H270" s="71">
        <v>0</v>
      </c>
      <c r="I270" s="127">
        <v>0</v>
      </c>
      <c r="J270" s="71">
        <v>0</v>
      </c>
      <c r="K270" s="127">
        <v>0</v>
      </c>
      <c r="L270" s="71">
        <v>0</v>
      </c>
      <c r="M270" s="127">
        <v>0</v>
      </c>
      <c r="N270" s="71">
        <v>0</v>
      </c>
      <c r="O270" s="71">
        <v>0</v>
      </c>
      <c r="P270" s="73" t="s">
        <v>221</v>
      </c>
      <c r="Q270" s="143">
        <f t="shared" si="27"/>
        <v>0</v>
      </c>
      <c r="R270" s="73">
        <f t="shared" si="28"/>
        <v>0</v>
      </c>
    </row>
    <row r="271" spans="1:18" x14ac:dyDescent="0.25">
      <c r="A271" s="41" t="s">
        <v>404</v>
      </c>
      <c r="B271" s="45" t="s">
        <v>405</v>
      </c>
      <c r="C271" s="43" t="s">
        <v>666</v>
      </c>
      <c r="D271" s="71" t="s">
        <v>221</v>
      </c>
      <c r="E271" s="71" t="s">
        <v>221</v>
      </c>
      <c r="F271" s="71" t="s">
        <v>221</v>
      </c>
      <c r="G271" s="127" t="s">
        <v>221</v>
      </c>
      <c r="H271" s="71" t="s">
        <v>221</v>
      </c>
      <c r="I271" s="127" t="s">
        <v>221</v>
      </c>
      <c r="J271" s="71" t="s">
        <v>221</v>
      </c>
      <c r="K271" s="127" t="s">
        <v>221</v>
      </c>
      <c r="L271" s="71" t="s">
        <v>221</v>
      </c>
      <c r="M271" s="127" t="s">
        <v>221</v>
      </c>
      <c r="N271" s="71" t="s">
        <v>221</v>
      </c>
      <c r="O271" s="71" t="s">
        <v>221</v>
      </c>
      <c r="P271" s="73" t="s">
        <v>221</v>
      </c>
      <c r="Q271" s="143" t="str">
        <f t="shared" si="27"/>
        <v>-</v>
      </c>
      <c r="R271" s="73" t="str">
        <f t="shared" si="28"/>
        <v>-</v>
      </c>
    </row>
    <row r="272" spans="1:18" x14ac:dyDescent="0.25">
      <c r="A272" s="41" t="s">
        <v>406</v>
      </c>
      <c r="B272" s="49" t="s">
        <v>383</v>
      </c>
      <c r="C272" s="43" t="s">
        <v>666</v>
      </c>
      <c r="D272" s="71" t="s">
        <v>221</v>
      </c>
      <c r="E272" s="71" t="s">
        <v>221</v>
      </c>
      <c r="F272" s="71" t="s">
        <v>221</v>
      </c>
      <c r="G272" s="127" t="s">
        <v>221</v>
      </c>
      <c r="H272" s="71" t="s">
        <v>221</v>
      </c>
      <c r="I272" s="127" t="s">
        <v>221</v>
      </c>
      <c r="J272" s="71" t="s">
        <v>221</v>
      </c>
      <c r="K272" s="127" t="s">
        <v>221</v>
      </c>
      <c r="L272" s="71" t="s">
        <v>221</v>
      </c>
      <c r="M272" s="127" t="s">
        <v>221</v>
      </c>
      <c r="N272" s="71" t="s">
        <v>221</v>
      </c>
      <c r="O272" s="71" t="s">
        <v>221</v>
      </c>
      <c r="P272" s="73" t="s">
        <v>221</v>
      </c>
      <c r="Q272" s="143" t="str">
        <f t="shared" si="27"/>
        <v>-</v>
      </c>
      <c r="R272" s="73" t="str">
        <f t="shared" si="28"/>
        <v>-</v>
      </c>
    </row>
    <row r="273" spans="1:18" ht="31.5" x14ac:dyDescent="0.25">
      <c r="A273" s="41" t="s">
        <v>407</v>
      </c>
      <c r="B273" s="47" t="s">
        <v>408</v>
      </c>
      <c r="C273" s="43" t="s">
        <v>666</v>
      </c>
      <c r="D273" s="71" t="s">
        <v>221</v>
      </c>
      <c r="E273" s="71" t="s">
        <v>221</v>
      </c>
      <c r="F273" s="71" t="s">
        <v>221</v>
      </c>
      <c r="G273" s="127" t="s">
        <v>221</v>
      </c>
      <c r="H273" s="71" t="s">
        <v>221</v>
      </c>
      <c r="I273" s="127" t="s">
        <v>221</v>
      </c>
      <c r="J273" s="71" t="s">
        <v>221</v>
      </c>
      <c r="K273" s="127" t="s">
        <v>221</v>
      </c>
      <c r="L273" s="71" t="s">
        <v>221</v>
      </c>
      <c r="M273" s="127" t="s">
        <v>221</v>
      </c>
      <c r="N273" s="71" t="s">
        <v>221</v>
      </c>
      <c r="O273" s="71" t="s">
        <v>221</v>
      </c>
      <c r="P273" s="73" t="s">
        <v>221</v>
      </c>
      <c r="Q273" s="143" t="str">
        <f t="shared" si="27"/>
        <v>-</v>
      </c>
      <c r="R273" s="73" t="str">
        <f t="shared" si="28"/>
        <v>-</v>
      </c>
    </row>
    <row r="274" spans="1:18" x14ac:dyDescent="0.25">
      <c r="A274" s="41" t="s">
        <v>409</v>
      </c>
      <c r="B274" s="49" t="s">
        <v>383</v>
      </c>
      <c r="C274" s="43" t="s">
        <v>666</v>
      </c>
      <c r="D274" s="71" t="s">
        <v>221</v>
      </c>
      <c r="E274" s="71" t="s">
        <v>221</v>
      </c>
      <c r="F274" s="71" t="s">
        <v>221</v>
      </c>
      <c r="G274" s="127" t="s">
        <v>221</v>
      </c>
      <c r="H274" s="71" t="s">
        <v>221</v>
      </c>
      <c r="I274" s="127" t="s">
        <v>221</v>
      </c>
      <c r="J274" s="71" t="s">
        <v>221</v>
      </c>
      <c r="K274" s="127" t="s">
        <v>221</v>
      </c>
      <c r="L274" s="71" t="s">
        <v>221</v>
      </c>
      <c r="M274" s="127" t="s">
        <v>221</v>
      </c>
      <c r="N274" s="71" t="s">
        <v>221</v>
      </c>
      <c r="O274" s="71" t="s">
        <v>221</v>
      </c>
      <c r="P274" s="73" t="s">
        <v>221</v>
      </c>
      <c r="Q274" s="143" t="str">
        <f t="shared" si="27"/>
        <v>-</v>
      </c>
      <c r="R274" s="73" t="str">
        <f t="shared" si="28"/>
        <v>-</v>
      </c>
    </row>
    <row r="275" spans="1:18" x14ac:dyDescent="0.25">
      <c r="A275" s="41" t="s">
        <v>410</v>
      </c>
      <c r="B275" s="49" t="s">
        <v>595</v>
      </c>
      <c r="C275" s="43" t="s">
        <v>666</v>
      </c>
      <c r="D275" s="71" t="s">
        <v>221</v>
      </c>
      <c r="E275" s="71" t="s">
        <v>221</v>
      </c>
      <c r="F275" s="71" t="s">
        <v>221</v>
      </c>
      <c r="G275" s="127" t="s">
        <v>221</v>
      </c>
      <c r="H275" s="71" t="s">
        <v>221</v>
      </c>
      <c r="I275" s="127" t="s">
        <v>221</v>
      </c>
      <c r="J275" s="71" t="s">
        <v>221</v>
      </c>
      <c r="K275" s="127" t="s">
        <v>221</v>
      </c>
      <c r="L275" s="71" t="s">
        <v>221</v>
      </c>
      <c r="M275" s="127" t="s">
        <v>221</v>
      </c>
      <c r="N275" s="71" t="s">
        <v>221</v>
      </c>
      <c r="O275" s="71" t="s">
        <v>221</v>
      </c>
      <c r="P275" s="73" t="s">
        <v>221</v>
      </c>
      <c r="Q275" s="143" t="str">
        <f t="shared" si="27"/>
        <v>-</v>
      </c>
      <c r="R275" s="73" t="str">
        <f t="shared" si="28"/>
        <v>-</v>
      </c>
    </row>
    <row r="276" spans="1:18" x14ac:dyDescent="0.25">
      <c r="A276" s="41" t="s">
        <v>411</v>
      </c>
      <c r="B276" s="50" t="s">
        <v>383</v>
      </c>
      <c r="C276" s="43" t="s">
        <v>666</v>
      </c>
      <c r="D276" s="71" t="s">
        <v>221</v>
      </c>
      <c r="E276" s="71" t="s">
        <v>221</v>
      </c>
      <c r="F276" s="71" t="s">
        <v>221</v>
      </c>
      <c r="G276" s="127" t="s">
        <v>221</v>
      </c>
      <c r="H276" s="71" t="s">
        <v>221</v>
      </c>
      <c r="I276" s="127" t="s">
        <v>221</v>
      </c>
      <c r="J276" s="71" t="s">
        <v>221</v>
      </c>
      <c r="K276" s="127" t="s">
        <v>221</v>
      </c>
      <c r="L276" s="71" t="s">
        <v>221</v>
      </c>
      <c r="M276" s="127" t="s">
        <v>221</v>
      </c>
      <c r="N276" s="71" t="s">
        <v>221</v>
      </c>
      <c r="O276" s="71" t="s">
        <v>221</v>
      </c>
      <c r="P276" s="73" t="s">
        <v>221</v>
      </c>
      <c r="Q276" s="143" t="str">
        <f t="shared" si="27"/>
        <v>-</v>
      </c>
      <c r="R276" s="73" t="str">
        <f t="shared" si="28"/>
        <v>-</v>
      </c>
    </row>
    <row r="277" spans="1:18" x14ac:dyDescent="0.25">
      <c r="A277" s="41" t="s">
        <v>412</v>
      </c>
      <c r="B277" s="49" t="s">
        <v>44</v>
      </c>
      <c r="C277" s="43" t="s">
        <v>666</v>
      </c>
      <c r="D277" s="71" t="s">
        <v>221</v>
      </c>
      <c r="E277" s="71" t="s">
        <v>221</v>
      </c>
      <c r="F277" s="71" t="s">
        <v>221</v>
      </c>
      <c r="G277" s="127" t="s">
        <v>221</v>
      </c>
      <c r="H277" s="71" t="s">
        <v>221</v>
      </c>
      <c r="I277" s="127" t="s">
        <v>221</v>
      </c>
      <c r="J277" s="71" t="s">
        <v>221</v>
      </c>
      <c r="K277" s="127" t="s">
        <v>221</v>
      </c>
      <c r="L277" s="71" t="s">
        <v>221</v>
      </c>
      <c r="M277" s="127" t="s">
        <v>221</v>
      </c>
      <c r="N277" s="71" t="s">
        <v>221</v>
      </c>
      <c r="O277" s="71" t="s">
        <v>221</v>
      </c>
      <c r="P277" s="73" t="s">
        <v>221</v>
      </c>
      <c r="Q277" s="143" t="str">
        <f t="shared" si="27"/>
        <v>-</v>
      </c>
      <c r="R277" s="73" t="str">
        <f t="shared" si="28"/>
        <v>-</v>
      </c>
    </row>
    <row r="278" spans="1:18" x14ac:dyDescent="0.25">
      <c r="A278" s="41" t="s">
        <v>413</v>
      </c>
      <c r="B278" s="50" t="s">
        <v>383</v>
      </c>
      <c r="C278" s="43" t="s">
        <v>666</v>
      </c>
      <c r="D278" s="71" t="s">
        <v>221</v>
      </c>
      <c r="E278" s="71" t="s">
        <v>221</v>
      </c>
      <c r="F278" s="71" t="s">
        <v>221</v>
      </c>
      <c r="G278" s="127" t="s">
        <v>221</v>
      </c>
      <c r="H278" s="71" t="s">
        <v>221</v>
      </c>
      <c r="I278" s="127" t="s">
        <v>221</v>
      </c>
      <c r="J278" s="71" t="s">
        <v>221</v>
      </c>
      <c r="K278" s="127" t="s">
        <v>221</v>
      </c>
      <c r="L278" s="71" t="s">
        <v>221</v>
      </c>
      <c r="M278" s="127" t="s">
        <v>221</v>
      </c>
      <c r="N278" s="71" t="s">
        <v>221</v>
      </c>
      <c r="O278" s="71" t="s">
        <v>221</v>
      </c>
      <c r="P278" s="73" t="s">
        <v>221</v>
      </c>
      <c r="Q278" s="143" t="str">
        <f t="shared" si="27"/>
        <v>-</v>
      </c>
      <c r="R278" s="73" t="str">
        <f t="shared" si="28"/>
        <v>-</v>
      </c>
    </row>
    <row r="279" spans="1:18" x14ac:dyDescent="0.25">
      <c r="A279" s="41" t="s">
        <v>414</v>
      </c>
      <c r="B279" s="47" t="s">
        <v>415</v>
      </c>
      <c r="C279" s="43" t="s">
        <v>666</v>
      </c>
      <c r="D279" s="71">
        <v>210.86241527614067</v>
      </c>
      <c r="E279" s="71">
        <v>345.01730480581602</v>
      </c>
      <c r="F279" s="71">
        <v>345.167043931016</v>
      </c>
      <c r="G279" s="127">
        <v>150.0026995704626</v>
      </c>
      <c r="H279" s="71">
        <v>363.30463583981606</v>
      </c>
      <c r="I279" s="127">
        <v>150.00269957046299</v>
      </c>
      <c r="J279" s="71">
        <v>363.32430911981618</v>
      </c>
      <c r="K279" s="127">
        <v>150.00269957046316</v>
      </c>
      <c r="L279" s="71">
        <v>363.32430911981606</v>
      </c>
      <c r="M279" s="127">
        <v>150.00269957046305</v>
      </c>
      <c r="N279" s="71">
        <v>363.32430911981606</v>
      </c>
      <c r="O279" s="71">
        <v>363.32430911981606</v>
      </c>
      <c r="P279" s="73" t="s">
        <v>221</v>
      </c>
      <c r="Q279" s="143">
        <f t="shared" si="27"/>
        <v>150.00269957046305</v>
      </c>
      <c r="R279" s="73">
        <f t="shared" si="28"/>
        <v>363.32430911981606</v>
      </c>
    </row>
    <row r="280" spans="1:18" x14ac:dyDescent="0.25">
      <c r="A280" s="41" t="s">
        <v>416</v>
      </c>
      <c r="B280" s="49" t="s">
        <v>383</v>
      </c>
      <c r="C280" s="43" t="s">
        <v>666</v>
      </c>
      <c r="D280" s="71">
        <v>69.255932450641041</v>
      </c>
      <c r="E280" s="71">
        <v>0</v>
      </c>
      <c r="F280" s="71">
        <v>0</v>
      </c>
      <c r="G280" s="127">
        <v>0</v>
      </c>
      <c r="H280" s="71">
        <v>0</v>
      </c>
      <c r="I280" s="127">
        <v>0</v>
      </c>
      <c r="J280" s="71">
        <v>0</v>
      </c>
      <c r="K280" s="127">
        <v>0</v>
      </c>
      <c r="L280" s="71">
        <v>0</v>
      </c>
      <c r="M280" s="127">
        <v>0</v>
      </c>
      <c r="N280" s="71">
        <v>0</v>
      </c>
      <c r="O280" s="71">
        <v>0</v>
      </c>
      <c r="P280" s="73" t="s">
        <v>221</v>
      </c>
      <c r="Q280" s="143">
        <f t="shared" si="27"/>
        <v>0</v>
      </c>
      <c r="R280" s="73">
        <f t="shared" si="28"/>
        <v>0</v>
      </c>
    </row>
    <row r="281" spans="1:18" ht="31.5" x14ac:dyDescent="0.25">
      <c r="A281" s="41" t="s">
        <v>417</v>
      </c>
      <c r="B281" s="48" t="s">
        <v>418</v>
      </c>
      <c r="C281" s="43" t="s">
        <v>666</v>
      </c>
      <c r="D281" s="71">
        <v>2428.8857313999997</v>
      </c>
      <c r="E281" s="71">
        <v>2631.4372094</v>
      </c>
      <c r="F281" s="71">
        <v>2163.3292131989356</v>
      </c>
      <c r="G281" s="127">
        <v>1526.7165050467947</v>
      </c>
      <c r="H281" s="71">
        <v>2151.4139959830977</v>
      </c>
      <c r="I281" s="127">
        <v>1403.3685680274825</v>
      </c>
      <c r="J281" s="71">
        <v>2161.6669525216125</v>
      </c>
      <c r="K281" s="127">
        <v>1425.329593545091</v>
      </c>
      <c r="L281" s="71">
        <v>2180.7470680115202</v>
      </c>
      <c r="M281" s="127">
        <v>1442.6107126461484</v>
      </c>
      <c r="N281" s="71">
        <v>2200.4621778407254</v>
      </c>
      <c r="O281" s="71">
        <v>2200.4621778407254</v>
      </c>
      <c r="P281" s="73" t="s">
        <v>221</v>
      </c>
      <c r="Q281" s="143">
        <f t="shared" si="27"/>
        <v>1442.6107126461484</v>
      </c>
      <c r="R281" s="73">
        <f t="shared" si="28"/>
        <v>2200.4621778407254</v>
      </c>
    </row>
    <row r="282" spans="1:18" x14ac:dyDescent="0.25">
      <c r="A282" s="41" t="s">
        <v>419</v>
      </c>
      <c r="B282" s="47" t="s">
        <v>420</v>
      </c>
      <c r="C282" s="43" t="s">
        <v>666</v>
      </c>
      <c r="D282" s="71">
        <v>0</v>
      </c>
      <c r="E282" s="71">
        <v>0</v>
      </c>
      <c r="F282" s="71">
        <v>0</v>
      </c>
      <c r="G282" s="127">
        <v>0</v>
      </c>
      <c r="H282" s="71">
        <v>0</v>
      </c>
      <c r="I282" s="127">
        <v>0</v>
      </c>
      <c r="J282" s="71">
        <v>0</v>
      </c>
      <c r="K282" s="127">
        <v>0</v>
      </c>
      <c r="L282" s="71">
        <v>0</v>
      </c>
      <c r="M282" s="127">
        <v>0</v>
      </c>
      <c r="N282" s="71">
        <v>0</v>
      </c>
      <c r="O282" s="71">
        <v>0</v>
      </c>
      <c r="P282" s="73" t="s">
        <v>221</v>
      </c>
      <c r="Q282" s="143">
        <f t="shared" si="27"/>
        <v>0</v>
      </c>
      <c r="R282" s="73">
        <f t="shared" si="28"/>
        <v>0</v>
      </c>
    </row>
    <row r="283" spans="1:18" x14ac:dyDescent="0.25">
      <c r="A283" s="41" t="s">
        <v>421</v>
      </c>
      <c r="B283" s="49" t="s">
        <v>383</v>
      </c>
      <c r="C283" s="43" t="s">
        <v>666</v>
      </c>
      <c r="D283" s="71">
        <v>0</v>
      </c>
      <c r="E283" s="71">
        <v>0</v>
      </c>
      <c r="F283" s="71">
        <v>0</v>
      </c>
      <c r="G283" s="127">
        <v>0</v>
      </c>
      <c r="H283" s="71">
        <v>0</v>
      </c>
      <c r="I283" s="127">
        <v>0</v>
      </c>
      <c r="J283" s="71">
        <v>0</v>
      </c>
      <c r="K283" s="127">
        <v>0</v>
      </c>
      <c r="L283" s="71">
        <v>0</v>
      </c>
      <c r="M283" s="127">
        <v>0</v>
      </c>
      <c r="N283" s="71">
        <v>0</v>
      </c>
      <c r="O283" s="71">
        <v>0</v>
      </c>
      <c r="P283" s="73" t="s">
        <v>221</v>
      </c>
      <c r="Q283" s="143">
        <f t="shared" si="27"/>
        <v>0</v>
      </c>
      <c r="R283" s="73">
        <f t="shared" si="28"/>
        <v>0</v>
      </c>
    </row>
    <row r="284" spans="1:18" x14ac:dyDescent="0.25">
      <c r="A284" s="41" t="s">
        <v>422</v>
      </c>
      <c r="B284" s="47" t="s">
        <v>423</v>
      </c>
      <c r="C284" s="43" t="s">
        <v>666</v>
      </c>
      <c r="D284" s="71">
        <v>131.4694932416258</v>
      </c>
      <c r="E284" s="71">
        <v>113.85487153533263</v>
      </c>
      <c r="F284" s="71">
        <v>92.373088588800044</v>
      </c>
      <c r="G284" s="127">
        <v>114.49633885599975</v>
      </c>
      <c r="H284" s="71">
        <v>90.670956536233888</v>
      </c>
      <c r="I284" s="127">
        <v>132.16368329599965</v>
      </c>
      <c r="J284" s="71">
        <v>93.279995175691781</v>
      </c>
      <c r="K284" s="127">
        <v>149.99400763199944</v>
      </c>
      <c r="L284" s="71">
        <v>95.898715753061936</v>
      </c>
      <c r="M284" s="127">
        <v>168.52679753599944</v>
      </c>
      <c r="N284" s="71">
        <v>98.552664086920203</v>
      </c>
      <c r="O284" s="71">
        <v>98.552664086920203</v>
      </c>
      <c r="P284" s="73" t="s">
        <v>221</v>
      </c>
      <c r="Q284" s="143">
        <f t="shared" si="27"/>
        <v>168.52679753599944</v>
      </c>
      <c r="R284" s="73">
        <f t="shared" si="28"/>
        <v>98.552664086920203</v>
      </c>
    </row>
    <row r="285" spans="1:18" x14ac:dyDescent="0.25">
      <c r="A285" s="41" t="s">
        <v>424</v>
      </c>
      <c r="B285" s="49" t="s">
        <v>263</v>
      </c>
      <c r="C285" s="43" t="s">
        <v>666</v>
      </c>
      <c r="D285" s="71">
        <v>0</v>
      </c>
      <c r="E285" s="71">
        <v>0</v>
      </c>
      <c r="F285" s="71">
        <v>0</v>
      </c>
      <c r="G285" s="127">
        <v>0</v>
      </c>
      <c r="H285" s="71">
        <v>0</v>
      </c>
      <c r="I285" s="127">
        <v>0</v>
      </c>
      <c r="J285" s="71">
        <v>0</v>
      </c>
      <c r="K285" s="127">
        <v>0</v>
      </c>
      <c r="L285" s="71">
        <v>0</v>
      </c>
      <c r="M285" s="127">
        <v>0</v>
      </c>
      <c r="N285" s="71">
        <v>0</v>
      </c>
      <c r="O285" s="71">
        <v>0</v>
      </c>
      <c r="P285" s="73" t="s">
        <v>221</v>
      </c>
      <c r="Q285" s="143">
        <f t="shared" si="27"/>
        <v>0</v>
      </c>
      <c r="R285" s="73">
        <f t="shared" si="28"/>
        <v>0</v>
      </c>
    </row>
    <row r="286" spans="1:18" x14ac:dyDescent="0.25">
      <c r="A286" s="41" t="s">
        <v>425</v>
      </c>
      <c r="B286" s="50" t="s">
        <v>383</v>
      </c>
      <c r="C286" s="43" t="s">
        <v>666</v>
      </c>
      <c r="D286" s="71">
        <v>0</v>
      </c>
      <c r="E286" s="71">
        <v>0</v>
      </c>
      <c r="F286" s="71">
        <v>0</v>
      </c>
      <c r="G286" s="127">
        <v>0</v>
      </c>
      <c r="H286" s="71">
        <v>0</v>
      </c>
      <c r="I286" s="127">
        <v>0</v>
      </c>
      <c r="J286" s="71">
        <v>0</v>
      </c>
      <c r="K286" s="127">
        <v>0</v>
      </c>
      <c r="L286" s="71">
        <v>0</v>
      </c>
      <c r="M286" s="127">
        <v>0</v>
      </c>
      <c r="N286" s="71">
        <v>0</v>
      </c>
      <c r="O286" s="71">
        <v>0</v>
      </c>
      <c r="P286" s="73" t="s">
        <v>221</v>
      </c>
      <c r="Q286" s="143">
        <f t="shared" si="27"/>
        <v>0</v>
      </c>
      <c r="R286" s="73">
        <f t="shared" si="28"/>
        <v>0</v>
      </c>
    </row>
    <row r="287" spans="1:18" x14ac:dyDescent="0.25">
      <c r="A287" s="41" t="s">
        <v>426</v>
      </c>
      <c r="B287" s="49" t="s">
        <v>427</v>
      </c>
      <c r="C287" s="43" t="s">
        <v>666</v>
      </c>
      <c r="D287" s="71">
        <v>131.4694932416258</v>
      </c>
      <c r="E287" s="71">
        <v>113.85487153533263</v>
      </c>
      <c r="F287" s="71">
        <v>92.373088588800044</v>
      </c>
      <c r="G287" s="127">
        <v>114.49633885599975</v>
      </c>
      <c r="H287" s="71">
        <v>90.670956536233888</v>
      </c>
      <c r="I287" s="127">
        <v>132.16368329599965</v>
      </c>
      <c r="J287" s="71">
        <v>93.279995175691781</v>
      </c>
      <c r="K287" s="127">
        <v>149.99400763199944</v>
      </c>
      <c r="L287" s="71">
        <v>95.898715753061936</v>
      </c>
      <c r="M287" s="127">
        <v>168.52679753599944</v>
      </c>
      <c r="N287" s="71">
        <v>98.552664086920203</v>
      </c>
      <c r="O287" s="71">
        <v>98.552664086920203</v>
      </c>
      <c r="P287" s="73" t="s">
        <v>221</v>
      </c>
      <c r="Q287" s="143">
        <f t="shared" si="27"/>
        <v>168.52679753599944</v>
      </c>
      <c r="R287" s="73">
        <f t="shared" si="28"/>
        <v>98.552664086920203</v>
      </c>
    </row>
    <row r="288" spans="1:18" x14ac:dyDescent="0.25">
      <c r="A288" s="41" t="s">
        <v>428</v>
      </c>
      <c r="B288" s="50" t="s">
        <v>383</v>
      </c>
      <c r="C288" s="43" t="s">
        <v>666</v>
      </c>
      <c r="D288" s="71">
        <v>0</v>
      </c>
      <c r="E288" s="71">
        <v>0</v>
      </c>
      <c r="F288" s="71">
        <v>0</v>
      </c>
      <c r="G288" s="127">
        <v>0</v>
      </c>
      <c r="H288" s="71">
        <v>0</v>
      </c>
      <c r="I288" s="127">
        <v>0</v>
      </c>
      <c r="J288" s="71">
        <v>0</v>
      </c>
      <c r="K288" s="127">
        <v>0</v>
      </c>
      <c r="L288" s="71">
        <v>0</v>
      </c>
      <c r="M288" s="127">
        <v>0</v>
      </c>
      <c r="N288" s="71">
        <v>0</v>
      </c>
      <c r="O288" s="71">
        <v>0</v>
      </c>
      <c r="P288" s="73" t="s">
        <v>221</v>
      </c>
      <c r="Q288" s="143">
        <f t="shared" si="27"/>
        <v>0</v>
      </c>
      <c r="R288" s="73">
        <f t="shared" si="28"/>
        <v>0</v>
      </c>
    </row>
    <row r="289" spans="1:18" ht="47.25" x14ac:dyDescent="0.25">
      <c r="A289" s="41" t="s">
        <v>429</v>
      </c>
      <c r="B289" s="47" t="s">
        <v>430</v>
      </c>
      <c r="C289" s="43" t="s">
        <v>666</v>
      </c>
      <c r="D289" s="71">
        <v>106.85449206285999</v>
      </c>
      <c r="E289" s="71">
        <v>103.89273359400033</v>
      </c>
      <c r="F289" s="71">
        <v>118.04720663939138</v>
      </c>
      <c r="G289" s="127">
        <v>106.85449206286017</v>
      </c>
      <c r="H289" s="71">
        <v>122.4356919864365</v>
      </c>
      <c r="I289" s="127">
        <v>106.85449206286017</v>
      </c>
      <c r="J289" s="71">
        <v>127.03303138965694</v>
      </c>
      <c r="K289" s="127">
        <v>106.85449206286017</v>
      </c>
      <c r="L289" s="71">
        <v>131.86878620487406</v>
      </c>
      <c r="M289" s="127">
        <v>106.85449206286017</v>
      </c>
      <c r="N289" s="71">
        <v>136.95553844973304</v>
      </c>
      <c r="O289" s="71">
        <v>136.95553844973304</v>
      </c>
      <c r="P289" s="73" t="s">
        <v>221</v>
      </c>
      <c r="Q289" s="143">
        <f t="shared" si="27"/>
        <v>106.85449206286017</v>
      </c>
      <c r="R289" s="73">
        <f t="shared" si="28"/>
        <v>136.95553844973304</v>
      </c>
    </row>
    <row r="290" spans="1:18" x14ac:dyDescent="0.25">
      <c r="A290" s="41" t="s">
        <v>431</v>
      </c>
      <c r="B290" s="49" t="s">
        <v>383</v>
      </c>
      <c r="C290" s="43" t="s">
        <v>666</v>
      </c>
      <c r="D290" s="71">
        <v>0</v>
      </c>
      <c r="E290" s="71">
        <v>0</v>
      </c>
      <c r="F290" s="71">
        <v>0</v>
      </c>
      <c r="G290" s="127">
        <v>0</v>
      </c>
      <c r="H290" s="71">
        <v>0</v>
      </c>
      <c r="I290" s="127">
        <v>0</v>
      </c>
      <c r="J290" s="71">
        <v>0</v>
      </c>
      <c r="K290" s="127">
        <v>0</v>
      </c>
      <c r="L290" s="71">
        <v>0</v>
      </c>
      <c r="M290" s="127">
        <v>0</v>
      </c>
      <c r="N290" s="71">
        <v>0</v>
      </c>
      <c r="O290" s="71">
        <v>0</v>
      </c>
      <c r="P290" s="73" t="s">
        <v>221</v>
      </c>
      <c r="Q290" s="143">
        <f t="shared" si="27"/>
        <v>0</v>
      </c>
      <c r="R290" s="73">
        <f t="shared" si="28"/>
        <v>0</v>
      </c>
    </row>
    <row r="291" spans="1:18" x14ac:dyDescent="0.25">
      <c r="A291" s="41" t="s">
        <v>432</v>
      </c>
      <c r="B291" s="47" t="s">
        <v>433</v>
      </c>
      <c r="C291" s="43" t="s">
        <v>666</v>
      </c>
      <c r="D291" s="71">
        <v>205.52232906812998</v>
      </c>
      <c r="E291" s="71">
        <v>41.884372510000034</v>
      </c>
      <c r="F291" s="71">
        <v>52.971385035602026</v>
      </c>
      <c r="G291" s="127">
        <v>206.26425861704374</v>
      </c>
      <c r="H291" s="71">
        <v>63.929665884393614</v>
      </c>
      <c r="I291" s="127">
        <v>209.89585948773123</v>
      </c>
      <c r="J291" s="71">
        <v>75.216695053509909</v>
      </c>
      <c r="K291" s="127">
        <v>214.06885866934016</v>
      </c>
      <c r="L291" s="71">
        <v>86.842335150830678</v>
      </c>
      <c r="M291" s="127">
        <v>218.79925686639734</v>
      </c>
      <c r="N291" s="71">
        <v>98.816744401318374</v>
      </c>
      <c r="O291" s="71">
        <v>98.81674440131826</v>
      </c>
      <c r="P291" s="73" t="s">
        <v>221</v>
      </c>
      <c r="Q291" s="143">
        <f t="shared" si="27"/>
        <v>218.79925686639734</v>
      </c>
      <c r="R291" s="73">
        <f t="shared" si="28"/>
        <v>98.81674440131826</v>
      </c>
    </row>
    <row r="292" spans="1:18" x14ac:dyDescent="0.25">
      <c r="A292" s="41" t="s">
        <v>434</v>
      </c>
      <c r="B292" s="49" t="s">
        <v>383</v>
      </c>
      <c r="C292" s="43" t="s">
        <v>666</v>
      </c>
      <c r="D292" s="71">
        <v>0</v>
      </c>
      <c r="E292" s="71">
        <v>0</v>
      </c>
      <c r="F292" s="71">
        <v>0</v>
      </c>
      <c r="G292" s="127">
        <v>0</v>
      </c>
      <c r="H292" s="71">
        <v>0</v>
      </c>
      <c r="I292" s="127">
        <v>0</v>
      </c>
      <c r="J292" s="71">
        <v>0</v>
      </c>
      <c r="K292" s="127">
        <v>0</v>
      </c>
      <c r="L292" s="71">
        <v>0</v>
      </c>
      <c r="M292" s="127">
        <v>0</v>
      </c>
      <c r="N292" s="71">
        <v>0</v>
      </c>
      <c r="O292" s="71">
        <v>0</v>
      </c>
      <c r="P292" s="73" t="s">
        <v>221</v>
      </c>
      <c r="Q292" s="143">
        <f t="shared" si="27"/>
        <v>0</v>
      </c>
      <c r="R292" s="73">
        <f t="shared" si="28"/>
        <v>0</v>
      </c>
    </row>
    <row r="293" spans="1:18" x14ac:dyDescent="0.25">
      <c r="A293" s="41" t="s">
        <v>435</v>
      </c>
      <c r="B293" s="47" t="s">
        <v>436</v>
      </c>
      <c r="C293" s="43" t="s">
        <v>666</v>
      </c>
      <c r="D293" s="71">
        <v>43.344000000000001</v>
      </c>
      <c r="E293" s="71">
        <v>43.344000000000001</v>
      </c>
      <c r="F293" s="71">
        <v>43.344000000000001</v>
      </c>
      <c r="G293" s="127">
        <v>41.390287048387385</v>
      </c>
      <c r="H293" s="71">
        <v>43.344000000000001</v>
      </c>
      <c r="I293" s="127">
        <v>41.390287048387385</v>
      </c>
      <c r="J293" s="71">
        <v>43.344000000000001</v>
      </c>
      <c r="K293" s="127">
        <v>41.390287048387385</v>
      </c>
      <c r="L293" s="71">
        <v>43.344000000000001</v>
      </c>
      <c r="M293" s="127">
        <v>41.390287048387385</v>
      </c>
      <c r="N293" s="71">
        <v>43.344000000000001</v>
      </c>
      <c r="O293" s="71">
        <v>41.390287048387385</v>
      </c>
      <c r="P293" s="73" t="s">
        <v>221</v>
      </c>
      <c r="Q293" s="143">
        <f t="shared" si="27"/>
        <v>41.390287048387385</v>
      </c>
      <c r="R293" s="73">
        <f t="shared" si="28"/>
        <v>41.390287048387385</v>
      </c>
    </row>
    <row r="294" spans="1:18" x14ac:dyDescent="0.25">
      <c r="A294" s="41" t="s">
        <v>437</v>
      </c>
      <c r="B294" s="49" t="s">
        <v>383</v>
      </c>
      <c r="C294" s="43" t="s">
        <v>666</v>
      </c>
      <c r="D294" s="71">
        <v>0</v>
      </c>
      <c r="E294" s="71">
        <v>0</v>
      </c>
      <c r="F294" s="71">
        <v>0</v>
      </c>
      <c r="G294" s="127">
        <v>0</v>
      </c>
      <c r="H294" s="71">
        <v>0</v>
      </c>
      <c r="I294" s="127">
        <v>0</v>
      </c>
      <c r="J294" s="71">
        <v>0</v>
      </c>
      <c r="K294" s="127">
        <v>0</v>
      </c>
      <c r="L294" s="71">
        <v>0</v>
      </c>
      <c r="M294" s="127">
        <v>0</v>
      </c>
      <c r="N294" s="71">
        <v>0</v>
      </c>
      <c r="O294" s="71">
        <v>0</v>
      </c>
      <c r="P294" s="73" t="s">
        <v>221</v>
      </c>
      <c r="Q294" s="143">
        <f t="shared" si="27"/>
        <v>0</v>
      </c>
      <c r="R294" s="73">
        <f t="shared" si="28"/>
        <v>0</v>
      </c>
    </row>
    <row r="295" spans="1:18" x14ac:dyDescent="0.25">
      <c r="A295" s="41" t="s">
        <v>438</v>
      </c>
      <c r="B295" s="47" t="s">
        <v>439</v>
      </c>
      <c r="C295" s="43" t="s">
        <v>666</v>
      </c>
      <c r="D295" s="71">
        <v>60.978999999999999</v>
      </c>
      <c r="E295" s="71">
        <v>60.978999999999999</v>
      </c>
      <c r="F295" s="71">
        <v>60.978999999999999</v>
      </c>
      <c r="G295" s="127">
        <v>57.532869873279445</v>
      </c>
      <c r="H295" s="71">
        <v>60.978999999999999</v>
      </c>
      <c r="I295" s="127">
        <v>57.532869873279445</v>
      </c>
      <c r="J295" s="71">
        <v>60.978999999999999</v>
      </c>
      <c r="K295" s="127">
        <v>57.532869873279445</v>
      </c>
      <c r="L295" s="71">
        <v>60.978999999999999</v>
      </c>
      <c r="M295" s="127">
        <v>57.532869873279445</v>
      </c>
      <c r="N295" s="71">
        <v>60.978999999999999</v>
      </c>
      <c r="O295" s="71">
        <v>57.532869873279445</v>
      </c>
      <c r="P295" s="73" t="s">
        <v>221</v>
      </c>
      <c r="Q295" s="143">
        <f t="shared" si="27"/>
        <v>57.532869873279445</v>
      </c>
      <c r="R295" s="73">
        <f t="shared" si="28"/>
        <v>57.532869873279445</v>
      </c>
    </row>
    <row r="296" spans="1:18" x14ac:dyDescent="0.25">
      <c r="A296" s="41" t="s">
        <v>440</v>
      </c>
      <c r="B296" s="49" t="s">
        <v>383</v>
      </c>
      <c r="C296" s="43" t="s">
        <v>666</v>
      </c>
      <c r="D296" s="71">
        <v>0</v>
      </c>
      <c r="E296" s="71">
        <v>0</v>
      </c>
      <c r="F296" s="71">
        <v>0</v>
      </c>
      <c r="G296" s="127">
        <v>0</v>
      </c>
      <c r="H296" s="71">
        <v>0</v>
      </c>
      <c r="I296" s="127">
        <v>0</v>
      </c>
      <c r="J296" s="71">
        <v>0</v>
      </c>
      <c r="K296" s="127">
        <v>0</v>
      </c>
      <c r="L296" s="71">
        <v>0</v>
      </c>
      <c r="M296" s="127">
        <v>0</v>
      </c>
      <c r="N296" s="71">
        <v>0</v>
      </c>
      <c r="O296" s="71">
        <v>0</v>
      </c>
      <c r="P296" s="73" t="s">
        <v>221</v>
      </c>
      <c r="Q296" s="143">
        <f t="shared" si="27"/>
        <v>0</v>
      </c>
      <c r="R296" s="73">
        <f t="shared" si="28"/>
        <v>0</v>
      </c>
    </row>
    <row r="297" spans="1:18" x14ac:dyDescent="0.25">
      <c r="A297" s="41" t="s">
        <v>441</v>
      </c>
      <c r="B297" s="47" t="s">
        <v>442</v>
      </c>
      <c r="C297" s="43" t="s">
        <v>666</v>
      </c>
      <c r="D297" s="71">
        <v>690.27300000000002</v>
      </c>
      <c r="E297" s="71">
        <v>805.98199999999997</v>
      </c>
      <c r="F297" s="71">
        <v>636.04542417447487</v>
      </c>
      <c r="G297" s="127">
        <v>498.93276482209552</v>
      </c>
      <c r="H297" s="71">
        <v>707.18075081536654</v>
      </c>
      <c r="I297" s="127">
        <v>381.01443649209551</v>
      </c>
      <c r="J297" s="71">
        <v>707.18073114208653</v>
      </c>
      <c r="K297" s="127">
        <v>381.01443649209546</v>
      </c>
      <c r="L297" s="71">
        <v>707.18073114208653</v>
      </c>
      <c r="M297" s="127">
        <v>381.01443649209546</v>
      </c>
      <c r="N297" s="71">
        <v>707.18073114208653</v>
      </c>
      <c r="O297" s="71">
        <v>707.18073114208653</v>
      </c>
      <c r="P297" s="73" t="s">
        <v>221</v>
      </c>
      <c r="Q297" s="143">
        <f t="shared" si="27"/>
        <v>381.01443649209546</v>
      </c>
      <c r="R297" s="73">
        <f t="shared" si="28"/>
        <v>707.18073114208653</v>
      </c>
    </row>
    <row r="298" spans="1:18" x14ac:dyDescent="0.25">
      <c r="A298" s="41" t="s">
        <v>443</v>
      </c>
      <c r="B298" s="49" t="s">
        <v>383</v>
      </c>
      <c r="C298" s="43" t="s">
        <v>666</v>
      </c>
      <c r="D298" s="71">
        <v>0</v>
      </c>
      <c r="E298" s="71">
        <v>0</v>
      </c>
      <c r="F298" s="71">
        <v>0</v>
      </c>
      <c r="G298" s="127">
        <v>0</v>
      </c>
      <c r="H298" s="71">
        <v>0</v>
      </c>
      <c r="I298" s="127">
        <v>0</v>
      </c>
      <c r="J298" s="71">
        <v>0</v>
      </c>
      <c r="K298" s="127">
        <v>0</v>
      </c>
      <c r="L298" s="71">
        <v>0</v>
      </c>
      <c r="M298" s="127">
        <v>0</v>
      </c>
      <c r="N298" s="71">
        <v>0</v>
      </c>
      <c r="O298" s="71">
        <v>0</v>
      </c>
      <c r="P298" s="73" t="s">
        <v>221</v>
      </c>
      <c r="Q298" s="143">
        <f t="shared" si="27"/>
        <v>0</v>
      </c>
      <c r="R298" s="73">
        <f t="shared" si="28"/>
        <v>0</v>
      </c>
    </row>
    <row r="299" spans="1:18" ht="31.5" x14ac:dyDescent="0.25">
      <c r="A299" s="41" t="s">
        <v>444</v>
      </c>
      <c r="B299" s="47" t="s">
        <v>682</v>
      </c>
      <c r="C299" s="43" t="s">
        <v>666</v>
      </c>
      <c r="D299" s="71">
        <v>366.82394599999998</v>
      </c>
      <c r="E299" s="71">
        <v>627.51704199999983</v>
      </c>
      <c r="F299" s="71">
        <v>325.58591899999999</v>
      </c>
      <c r="G299" s="127">
        <v>145.076854</v>
      </c>
      <c r="H299" s="71">
        <v>228.89074100000002</v>
      </c>
      <c r="I299" s="127">
        <v>144.54829999999998</v>
      </c>
      <c r="J299" s="71">
        <v>220.65030999999999</v>
      </c>
      <c r="K299" s="127">
        <v>144.506002</v>
      </c>
      <c r="L299" s="71">
        <v>220.65030999999999</v>
      </c>
      <c r="M299" s="127">
        <v>138.523933</v>
      </c>
      <c r="N299" s="71">
        <v>220.65030999999999</v>
      </c>
      <c r="O299" s="71">
        <v>220.65030999999999</v>
      </c>
      <c r="P299" s="73" t="s">
        <v>221</v>
      </c>
      <c r="Q299" s="143">
        <f t="shared" si="27"/>
        <v>138.523933</v>
      </c>
      <c r="R299" s="73">
        <f t="shared" si="28"/>
        <v>220.65030999999999</v>
      </c>
    </row>
    <row r="300" spans="1:18" x14ac:dyDescent="0.25">
      <c r="A300" s="41" t="s">
        <v>445</v>
      </c>
      <c r="B300" s="49" t="s">
        <v>383</v>
      </c>
      <c r="C300" s="43" t="s">
        <v>666</v>
      </c>
      <c r="D300" s="71">
        <v>0</v>
      </c>
      <c r="E300" s="71">
        <v>0</v>
      </c>
      <c r="F300" s="71">
        <v>0</v>
      </c>
      <c r="G300" s="127">
        <v>0</v>
      </c>
      <c r="H300" s="71">
        <v>0</v>
      </c>
      <c r="I300" s="127">
        <v>0</v>
      </c>
      <c r="J300" s="71">
        <v>0</v>
      </c>
      <c r="K300" s="127">
        <v>0</v>
      </c>
      <c r="L300" s="71">
        <v>0</v>
      </c>
      <c r="M300" s="127">
        <v>0</v>
      </c>
      <c r="N300" s="71">
        <v>0</v>
      </c>
      <c r="O300" s="71">
        <v>0</v>
      </c>
      <c r="P300" s="73" t="s">
        <v>221</v>
      </c>
      <c r="Q300" s="143">
        <f t="shared" si="27"/>
        <v>0</v>
      </c>
      <c r="R300" s="73">
        <f t="shared" si="28"/>
        <v>0</v>
      </c>
    </row>
    <row r="301" spans="1:18" x14ac:dyDescent="0.25">
      <c r="A301" s="41" t="s">
        <v>446</v>
      </c>
      <c r="B301" s="47" t="s">
        <v>447</v>
      </c>
      <c r="C301" s="43" t="s">
        <v>666</v>
      </c>
      <c r="D301" s="71">
        <v>823.6194710273835</v>
      </c>
      <c r="E301" s="71">
        <v>833.98318976066741</v>
      </c>
      <c r="F301" s="71">
        <v>833.98318976066741</v>
      </c>
      <c r="G301" s="127">
        <v>356.16863976712898</v>
      </c>
      <c r="H301" s="71">
        <v>833.98318976066696</v>
      </c>
      <c r="I301" s="127">
        <v>329.96863976712928</v>
      </c>
      <c r="J301" s="71">
        <v>833.98318976066685</v>
      </c>
      <c r="K301" s="127">
        <v>329.96863976712905</v>
      </c>
      <c r="L301" s="71">
        <v>833.98318976066685</v>
      </c>
      <c r="M301" s="127">
        <v>329.96863976712933</v>
      </c>
      <c r="N301" s="71">
        <v>833.9831897606673</v>
      </c>
      <c r="O301" s="71">
        <v>839.38303283900041</v>
      </c>
      <c r="P301" s="73" t="s">
        <v>221</v>
      </c>
      <c r="Q301" s="143">
        <f t="shared" si="27"/>
        <v>329.96863976712933</v>
      </c>
      <c r="R301" s="73">
        <f t="shared" si="28"/>
        <v>839.38303283900041</v>
      </c>
    </row>
    <row r="302" spans="1:18" x14ac:dyDescent="0.25">
      <c r="A302" s="41" t="s">
        <v>448</v>
      </c>
      <c r="B302" s="49" t="s">
        <v>383</v>
      </c>
      <c r="C302" s="43" t="s">
        <v>666</v>
      </c>
      <c r="D302" s="71">
        <v>510.755</v>
      </c>
      <c r="E302" s="71">
        <v>0</v>
      </c>
      <c r="F302" s="71">
        <v>0</v>
      </c>
      <c r="G302" s="127">
        <v>0</v>
      </c>
      <c r="H302" s="71">
        <v>0</v>
      </c>
      <c r="I302" s="127">
        <v>0</v>
      </c>
      <c r="J302" s="71">
        <v>0</v>
      </c>
      <c r="K302" s="127">
        <v>0</v>
      </c>
      <c r="L302" s="71">
        <v>0</v>
      </c>
      <c r="M302" s="127">
        <v>0</v>
      </c>
      <c r="N302" s="71">
        <v>0</v>
      </c>
      <c r="O302" s="71">
        <v>0</v>
      </c>
      <c r="P302" s="73" t="s">
        <v>221</v>
      </c>
      <c r="Q302" s="143">
        <f t="shared" si="27"/>
        <v>0</v>
      </c>
      <c r="R302" s="73">
        <f t="shared" si="28"/>
        <v>0</v>
      </c>
    </row>
    <row r="303" spans="1:18" ht="47.25" x14ac:dyDescent="0.25">
      <c r="A303" s="41" t="s">
        <v>449</v>
      </c>
      <c r="B303" s="48" t="s">
        <v>450</v>
      </c>
      <c r="C303" s="43" t="s">
        <v>451</v>
      </c>
      <c r="D303" s="80">
        <v>0.92817660416730208</v>
      </c>
      <c r="E303" s="80">
        <f>E165/((E21+E95-E98)*1.2)</f>
        <v>0.99613086142715312</v>
      </c>
      <c r="F303" s="80">
        <f>F165/((F21+F95-F98)*1.2)</f>
        <v>0.99311675809140221</v>
      </c>
      <c r="G303" s="128">
        <v>0.9983059561529144</v>
      </c>
      <c r="H303" s="80">
        <f>H165/((H21+H95-H98)*1.2)</f>
        <v>0.99328877326485199</v>
      </c>
      <c r="I303" s="128">
        <v>0.99079331544784288</v>
      </c>
      <c r="J303" s="80">
        <f>J165/((J21+J95-J98)*1.2)</f>
        <v>0.96842503867535734</v>
      </c>
      <c r="K303" s="128">
        <v>0.99756834157663699</v>
      </c>
      <c r="L303" s="80">
        <f>L165/((L21+L95-L98)*1.2)</f>
        <v>0.97061323519062592</v>
      </c>
      <c r="M303" s="128">
        <v>0.98696052585757821</v>
      </c>
      <c r="N303" s="80">
        <f>N165/((N21+N95-N98)*1.2)</f>
        <v>0.96797320471183601</v>
      </c>
      <c r="O303" s="80">
        <f>O165/((O21+O95-O98)*1.2)</f>
        <v>0.99900571924782755</v>
      </c>
      <c r="P303" s="81" t="s">
        <v>221</v>
      </c>
      <c r="Q303" s="147">
        <f t="shared" ref="Q303:R303" si="29">Q165/((Q21+Q95-Q98)*1.2)</f>
        <v>0.99328207840538529</v>
      </c>
      <c r="R303" s="80">
        <f t="shared" si="29"/>
        <v>0.97993680050084431</v>
      </c>
    </row>
    <row r="304" spans="1:18" ht="31.5" x14ac:dyDescent="0.25">
      <c r="A304" s="41" t="s">
        <v>452</v>
      </c>
      <c r="B304" s="47" t="s">
        <v>453</v>
      </c>
      <c r="C304" s="43" t="s">
        <v>451</v>
      </c>
      <c r="D304" s="82" t="s">
        <v>221</v>
      </c>
      <c r="E304" s="82" t="s">
        <v>221</v>
      </c>
      <c r="F304" s="82" t="s">
        <v>221</v>
      </c>
      <c r="G304" s="131" t="s">
        <v>221</v>
      </c>
      <c r="H304" s="82" t="s">
        <v>221</v>
      </c>
      <c r="I304" s="131" t="s">
        <v>221</v>
      </c>
      <c r="J304" s="82" t="s">
        <v>221</v>
      </c>
      <c r="K304" s="131" t="s">
        <v>221</v>
      </c>
      <c r="L304" s="82" t="s">
        <v>221</v>
      </c>
      <c r="M304" s="131" t="s">
        <v>221</v>
      </c>
      <c r="N304" s="82" t="s">
        <v>221</v>
      </c>
      <c r="O304" s="82" t="s">
        <v>221</v>
      </c>
      <c r="P304" s="83" t="s">
        <v>221</v>
      </c>
      <c r="Q304" s="148" t="s">
        <v>221</v>
      </c>
      <c r="R304" s="83" t="s">
        <v>221</v>
      </c>
    </row>
    <row r="305" spans="1:18" ht="31.5" x14ac:dyDescent="0.25">
      <c r="A305" s="41" t="s">
        <v>454</v>
      </c>
      <c r="B305" s="47" t="s">
        <v>455</v>
      </c>
      <c r="C305" s="43" t="s">
        <v>451</v>
      </c>
      <c r="D305" s="82" t="s">
        <v>221</v>
      </c>
      <c r="E305" s="82" t="s">
        <v>221</v>
      </c>
      <c r="F305" s="82" t="s">
        <v>221</v>
      </c>
      <c r="G305" s="131" t="s">
        <v>221</v>
      </c>
      <c r="H305" s="82" t="s">
        <v>221</v>
      </c>
      <c r="I305" s="131" t="s">
        <v>221</v>
      </c>
      <c r="J305" s="82" t="s">
        <v>221</v>
      </c>
      <c r="K305" s="131" t="s">
        <v>221</v>
      </c>
      <c r="L305" s="82" t="s">
        <v>221</v>
      </c>
      <c r="M305" s="131" t="s">
        <v>221</v>
      </c>
      <c r="N305" s="82" t="s">
        <v>221</v>
      </c>
      <c r="O305" s="82" t="s">
        <v>221</v>
      </c>
      <c r="P305" s="83" t="s">
        <v>221</v>
      </c>
      <c r="Q305" s="148" t="s">
        <v>221</v>
      </c>
      <c r="R305" s="83" t="s">
        <v>221</v>
      </c>
    </row>
    <row r="306" spans="1:18" ht="31.5" x14ac:dyDescent="0.25">
      <c r="A306" s="41" t="s">
        <v>456</v>
      </c>
      <c r="B306" s="47" t="s">
        <v>457</v>
      </c>
      <c r="C306" s="43" t="s">
        <v>451</v>
      </c>
      <c r="D306" s="82" t="s">
        <v>221</v>
      </c>
      <c r="E306" s="82" t="s">
        <v>221</v>
      </c>
      <c r="F306" s="82" t="s">
        <v>221</v>
      </c>
      <c r="G306" s="131" t="s">
        <v>221</v>
      </c>
      <c r="H306" s="82" t="s">
        <v>221</v>
      </c>
      <c r="I306" s="131" t="s">
        <v>221</v>
      </c>
      <c r="J306" s="82" t="s">
        <v>221</v>
      </c>
      <c r="K306" s="131" t="s">
        <v>221</v>
      </c>
      <c r="L306" s="82" t="s">
        <v>221</v>
      </c>
      <c r="M306" s="131" t="s">
        <v>221</v>
      </c>
      <c r="N306" s="82" t="s">
        <v>221</v>
      </c>
      <c r="O306" s="82" t="s">
        <v>221</v>
      </c>
      <c r="P306" s="83" t="s">
        <v>221</v>
      </c>
      <c r="Q306" s="148" t="s">
        <v>221</v>
      </c>
      <c r="R306" s="83" t="s">
        <v>221</v>
      </c>
    </row>
    <row r="307" spans="1:18" ht="31.5" x14ac:dyDescent="0.25">
      <c r="A307" s="41" t="s">
        <v>458</v>
      </c>
      <c r="B307" s="47" t="s">
        <v>459</v>
      </c>
      <c r="C307" s="43" t="s">
        <v>451</v>
      </c>
      <c r="D307" s="82" t="s">
        <v>221</v>
      </c>
      <c r="E307" s="82" t="s">
        <v>221</v>
      </c>
      <c r="F307" s="82" t="s">
        <v>221</v>
      </c>
      <c r="G307" s="131" t="s">
        <v>221</v>
      </c>
      <c r="H307" s="82" t="s">
        <v>221</v>
      </c>
      <c r="I307" s="131" t="s">
        <v>221</v>
      </c>
      <c r="J307" s="82" t="s">
        <v>221</v>
      </c>
      <c r="K307" s="131" t="s">
        <v>221</v>
      </c>
      <c r="L307" s="82" t="s">
        <v>221</v>
      </c>
      <c r="M307" s="131" t="s">
        <v>221</v>
      </c>
      <c r="N307" s="82" t="s">
        <v>221</v>
      </c>
      <c r="O307" s="82" t="s">
        <v>221</v>
      </c>
      <c r="P307" s="83" t="s">
        <v>221</v>
      </c>
      <c r="Q307" s="148" t="s">
        <v>221</v>
      </c>
      <c r="R307" s="83" t="s">
        <v>221</v>
      </c>
    </row>
    <row r="308" spans="1:18" x14ac:dyDescent="0.25">
      <c r="A308" s="41" t="s">
        <v>460</v>
      </c>
      <c r="B308" s="45" t="s">
        <v>461</v>
      </c>
      <c r="C308" s="43" t="s">
        <v>451</v>
      </c>
      <c r="D308" s="82" t="s">
        <v>221</v>
      </c>
      <c r="E308" s="82" t="s">
        <v>221</v>
      </c>
      <c r="F308" s="82" t="s">
        <v>221</v>
      </c>
      <c r="G308" s="131" t="s">
        <v>221</v>
      </c>
      <c r="H308" s="82" t="s">
        <v>221</v>
      </c>
      <c r="I308" s="131" t="s">
        <v>221</v>
      </c>
      <c r="J308" s="82" t="s">
        <v>221</v>
      </c>
      <c r="K308" s="131" t="s">
        <v>221</v>
      </c>
      <c r="L308" s="82" t="s">
        <v>221</v>
      </c>
      <c r="M308" s="131" t="s">
        <v>221</v>
      </c>
      <c r="N308" s="82" t="s">
        <v>221</v>
      </c>
      <c r="O308" s="82" t="s">
        <v>221</v>
      </c>
      <c r="P308" s="83" t="s">
        <v>221</v>
      </c>
      <c r="Q308" s="148" t="s">
        <v>221</v>
      </c>
      <c r="R308" s="83" t="s">
        <v>221</v>
      </c>
    </row>
    <row r="309" spans="1:18" x14ac:dyDescent="0.25">
      <c r="A309" s="41" t="s">
        <v>462</v>
      </c>
      <c r="B309" s="45" t="s">
        <v>463</v>
      </c>
      <c r="C309" s="43" t="s">
        <v>451</v>
      </c>
      <c r="D309" s="80">
        <v>0.99934335865394774</v>
      </c>
      <c r="E309" s="80">
        <f>E171/(E27*1.2)</f>
        <v>1.0039267014301585</v>
      </c>
      <c r="F309" s="80">
        <f>F171/(F27*1.2)</f>
        <v>1.0051795898790647</v>
      </c>
      <c r="G309" s="128">
        <v>0.99957742378930714</v>
      </c>
      <c r="H309" s="80">
        <f>H171/(H27*1.2)</f>
        <v>0.99900764951906362</v>
      </c>
      <c r="I309" s="128">
        <v>0.99934301337119824</v>
      </c>
      <c r="J309" s="80">
        <f>J171/(J27*1.2)</f>
        <v>0.99900795342491089</v>
      </c>
      <c r="K309" s="128">
        <v>0.99869361136164281</v>
      </c>
      <c r="L309" s="80">
        <f>L171/(L27*1.2)</f>
        <v>0.99900827871027753</v>
      </c>
      <c r="M309" s="128">
        <v>0.99918817726600251</v>
      </c>
      <c r="N309" s="80">
        <f>N171/(N27*1.2)</f>
        <v>0.99900826603884274</v>
      </c>
      <c r="O309" s="80">
        <f>O171/(O27*1.2)</f>
        <v>1</v>
      </c>
      <c r="P309" s="81" t="s">
        <v>221</v>
      </c>
      <c r="Q309" s="147">
        <f t="shared" ref="Q309:R309" si="30">Q171/(Q27*1.2)</f>
        <v>0.9991915184406337</v>
      </c>
      <c r="R309" s="81">
        <f t="shared" si="30"/>
        <v>0.99921970954004036</v>
      </c>
    </row>
    <row r="310" spans="1:18" x14ac:dyDescent="0.25">
      <c r="A310" s="41" t="s">
        <v>464</v>
      </c>
      <c r="B310" s="45" t="s">
        <v>465</v>
      </c>
      <c r="C310" s="43" t="s">
        <v>451</v>
      </c>
      <c r="D310" s="82" t="s">
        <v>221</v>
      </c>
      <c r="E310" s="82" t="s">
        <v>221</v>
      </c>
      <c r="F310" s="82" t="s">
        <v>221</v>
      </c>
      <c r="G310" s="131" t="s">
        <v>221</v>
      </c>
      <c r="H310" s="82" t="s">
        <v>221</v>
      </c>
      <c r="I310" s="131" t="s">
        <v>221</v>
      </c>
      <c r="J310" s="82" t="s">
        <v>221</v>
      </c>
      <c r="K310" s="131" t="s">
        <v>221</v>
      </c>
      <c r="L310" s="82" t="s">
        <v>221</v>
      </c>
      <c r="M310" s="131" t="s">
        <v>221</v>
      </c>
      <c r="N310" s="82" t="s">
        <v>221</v>
      </c>
      <c r="O310" s="82" t="s">
        <v>221</v>
      </c>
      <c r="P310" s="83" t="s">
        <v>221</v>
      </c>
      <c r="Q310" s="148" t="s">
        <v>221</v>
      </c>
      <c r="R310" s="83" t="s">
        <v>221</v>
      </c>
    </row>
    <row r="311" spans="1:18" x14ac:dyDescent="0.25">
      <c r="A311" s="41" t="s">
        <v>466</v>
      </c>
      <c r="B311" s="45" t="s">
        <v>467</v>
      </c>
      <c r="C311" s="43" t="s">
        <v>451</v>
      </c>
      <c r="D311" s="82">
        <v>0</v>
      </c>
      <c r="E311" s="82">
        <f>IFERROR(E174/(E30*1.2),0)</f>
        <v>0</v>
      </c>
      <c r="F311" s="82">
        <f>IFERROR(F174/(F30*1.2),0)</f>
        <v>0</v>
      </c>
      <c r="G311" s="131">
        <v>0</v>
      </c>
      <c r="H311" s="82">
        <f>IFERROR(H174/(H30*1.2),0)</f>
        <v>0</v>
      </c>
      <c r="I311" s="131">
        <v>0</v>
      </c>
      <c r="J311" s="82">
        <f>IFERROR(J174/(J30*1.2),0)</f>
        <v>0</v>
      </c>
      <c r="K311" s="131">
        <v>0</v>
      </c>
      <c r="L311" s="82">
        <f>IFERROR(L174/(L30*1.2),0)</f>
        <v>0</v>
      </c>
      <c r="M311" s="131">
        <v>0</v>
      </c>
      <c r="N311" s="82">
        <f>IFERROR(N174/(N30*1.2),0)</f>
        <v>0</v>
      </c>
      <c r="O311" s="82">
        <f t="shared" ref="O311" si="31">IFERROR(O174/(O30*1.2),0)</f>
        <v>0</v>
      </c>
      <c r="P311" s="83" t="s">
        <v>221</v>
      </c>
      <c r="Q311" s="148">
        <f t="shared" ref="Q311:R311" si="32">IFERROR(Q174/(Q30*1.2),0)</f>
        <v>0</v>
      </c>
      <c r="R311" s="83">
        <f t="shared" si="32"/>
        <v>0</v>
      </c>
    </row>
    <row r="312" spans="1:18" x14ac:dyDescent="0.25">
      <c r="A312" s="41" t="s">
        <v>468</v>
      </c>
      <c r="B312" s="45" t="s">
        <v>469</v>
      </c>
      <c r="C312" s="43" t="s">
        <v>451</v>
      </c>
      <c r="D312" s="82" t="s">
        <v>221</v>
      </c>
      <c r="E312" s="82" t="s">
        <v>221</v>
      </c>
      <c r="F312" s="82" t="s">
        <v>221</v>
      </c>
      <c r="G312" s="131" t="s">
        <v>221</v>
      </c>
      <c r="H312" s="82" t="s">
        <v>221</v>
      </c>
      <c r="I312" s="131" t="s">
        <v>221</v>
      </c>
      <c r="J312" s="82" t="s">
        <v>221</v>
      </c>
      <c r="K312" s="131" t="s">
        <v>221</v>
      </c>
      <c r="L312" s="82" t="s">
        <v>221</v>
      </c>
      <c r="M312" s="131" t="s">
        <v>221</v>
      </c>
      <c r="N312" s="82" t="s">
        <v>221</v>
      </c>
      <c r="O312" s="82" t="s">
        <v>221</v>
      </c>
      <c r="P312" s="83" t="s">
        <v>221</v>
      </c>
      <c r="Q312" s="148" t="s">
        <v>221</v>
      </c>
      <c r="R312" s="83" t="s">
        <v>221</v>
      </c>
    </row>
    <row r="313" spans="1:18" ht="31.5" x14ac:dyDescent="0.25">
      <c r="A313" s="41" t="s">
        <v>470</v>
      </c>
      <c r="B313" s="47" t="s">
        <v>471</v>
      </c>
      <c r="C313" s="43" t="s">
        <v>451</v>
      </c>
      <c r="D313" s="82" t="s">
        <v>221</v>
      </c>
      <c r="E313" s="82" t="s">
        <v>221</v>
      </c>
      <c r="F313" s="82" t="s">
        <v>221</v>
      </c>
      <c r="G313" s="131" t="s">
        <v>221</v>
      </c>
      <c r="H313" s="82" t="s">
        <v>221</v>
      </c>
      <c r="I313" s="131" t="s">
        <v>221</v>
      </c>
      <c r="J313" s="82" t="s">
        <v>221</v>
      </c>
      <c r="K313" s="131" t="s">
        <v>221</v>
      </c>
      <c r="L313" s="82" t="s">
        <v>221</v>
      </c>
      <c r="M313" s="131" t="s">
        <v>221</v>
      </c>
      <c r="N313" s="82" t="s">
        <v>221</v>
      </c>
      <c r="O313" s="82" t="s">
        <v>221</v>
      </c>
      <c r="P313" s="83" t="s">
        <v>221</v>
      </c>
      <c r="Q313" s="148" t="s">
        <v>221</v>
      </c>
      <c r="R313" s="83" t="s">
        <v>221</v>
      </c>
    </row>
    <row r="314" spans="1:18" x14ac:dyDescent="0.25">
      <c r="A314" s="41" t="s">
        <v>472</v>
      </c>
      <c r="B314" s="62" t="s">
        <v>595</v>
      </c>
      <c r="C314" s="43" t="s">
        <v>451</v>
      </c>
      <c r="D314" s="82" t="s">
        <v>221</v>
      </c>
      <c r="E314" s="82" t="s">
        <v>221</v>
      </c>
      <c r="F314" s="82" t="s">
        <v>221</v>
      </c>
      <c r="G314" s="131" t="s">
        <v>221</v>
      </c>
      <c r="H314" s="82" t="s">
        <v>221</v>
      </c>
      <c r="I314" s="131" t="s">
        <v>221</v>
      </c>
      <c r="J314" s="82" t="s">
        <v>221</v>
      </c>
      <c r="K314" s="131" t="s">
        <v>221</v>
      </c>
      <c r="L314" s="82" t="s">
        <v>221</v>
      </c>
      <c r="M314" s="131" t="s">
        <v>221</v>
      </c>
      <c r="N314" s="82" t="s">
        <v>221</v>
      </c>
      <c r="O314" s="82" t="s">
        <v>221</v>
      </c>
      <c r="P314" s="83" t="s">
        <v>221</v>
      </c>
      <c r="Q314" s="148" t="s">
        <v>221</v>
      </c>
      <c r="R314" s="83" t="s">
        <v>221</v>
      </c>
    </row>
    <row r="315" spans="1:18" ht="16.5" thickBot="1" x14ac:dyDescent="0.3">
      <c r="A315" s="55" t="s">
        <v>473</v>
      </c>
      <c r="B315" s="63" t="s">
        <v>44</v>
      </c>
      <c r="C315" s="57" t="s">
        <v>451</v>
      </c>
      <c r="D315" s="84" t="s">
        <v>221</v>
      </c>
      <c r="E315" s="84" t="s">
        <v>221</v>
      </c>
      <c r="F315" s="84" t="s">
        <v>221</v>
      </c>
      <c r="G315" s="84" t="s">
        <v>221</v>
      </c>
      <c r="H315" s="84" t="s">
        <v>221</v>
      </c>
      <c r="I315" s="84" t="s">
        <v>221</v>
      </c>
      <c r="J315" s="84" t="s">
        <v>221</v>
      </c>
      <c r="K315" s="84" t="s">
        <v>221</v>
      </c>
      <c r="L315" s="84" t="s">
        <v>221</v>
      </c>
      <c r="M315" s="84" t="s">
        <v>221</v>
      </c>
      <c r="N315" s="84" t="s">
        <v>221</v>
      </c>
      <c r="O315" s="84" t="s">
        <v>221</v>
      </c>
      <c r="P315" s="85" t="s">
        <v>221</v>
      </c>
      <c r="Q315" s="149" t="s">
        <v>221</v>
      </c>
      <c r="R315" s="85" t="s">
        <v>221</v>
      </c>
    </row>
    <row r="316" spans="1:18" ht="16.5" thickBot="1" x14ac:dyDescent="0.3">
      <c r="A316" s="186" t="s">
        <v>474</v>
      </c>
      <c r="B316" s="187"/>
      <c r="C316" s="187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9"/>
    </row>
    <row r="317" spans="1:18" ht="31.5" x14ac:dyDescent="0.25">
      <c r="A317" s="38" t="s">
        <v>475</v>
      </c>
      <c r="B317" s="39" t="s">
        <v>476</v>
      </c>
      <c r="C317" s="40" t="s">
        <v>221</v>
      </c>
      <c r="D317" s="69" t="s">
        <v>221</v>
      </c>
      <c r="E317" s="69" t="s">
        <v>221</v>
      </c>
      <c r="F317" s="69" t="s">
        <v>221</v>
      </c>
      <c r="G317" s="69" t="s">
        <v>221</v>
      </c>
      <c r="H317" s="69" t="s">
        <v>221</v>
      </c>
      <c r="I317" s="69" t="s">
        <v>221</v>
      </c>
      <c r="J317" s="69" t="s">
        <v>221</v>
      </c>
      <c r="K317" s="69" t="s">
        <v>221</v>
      </c>
      <c r="L317" s="69" t="s">
        <v>221</v>
      </c>
      <c r="M317" s="69" t="s">
        <v>221</v>
      </c>
      <c r="N317" s="69" t="s">
        <v>221</v>
      </c>
      <c r="O317" s="69" t="s">
        <v>221</v>
      </c>
      <c r="P317" s="70" t="s">
        <v>221</v>
      </c>
      <c r="Q317" s="142" t="str">
        <f t="shared" ref="Q317:Q364" si="33">IFERROR(G317+I317+K317+M317,"-")</f>
        <v>-</v>
      </c>
      <c r="R317" s="70" t="str">
        <f t="shared" ref="R317:R364" si="34">IFERROR(H317+J317+L317+N317+O317,"-")</f>
        <v>-</v>
      </c>
    </row>
    <row r="318" spans="1:18" x14ac:dyDescent="0.25">
      <c r="A318" s="41" t="s">
        <v>477</v>
      </c>
      <c r="B318" s="48" t="s">
        <v>478</v>
      </c>
      <c r="C318" s="43" t="s">
        <v>479</v>
      </c>
      <c r="D318" s="71" t="s">
        <v>221</v>
      </c>
      <c r="E318" s="71" t="s">
        <v>221</v>
      </c>
      <c r="F318" s="71" t="s">
        <v>221</v>
      </c>
      <c r="G318" s="127" t="s">
        <v>221</v>
      </c>
      <c r="H318" s="71" t="s">
        <v>221</v>
      </c>
      <c r="I318" s="127" t="s">
        <v>221</v>
      </c>
      <c r="J318" s="71" t="s">
        <v>221</v>
      </c>
      <c r="K318" s="127" t="s">
        <v>221</v>
      </c>
      <c r="L318" s="71" t="s">
        <v>221</v>
      </c>
      <c r="M318" s="127" t="s">
        <v>221</v>
      </c>
      <c r="N318" s="71" t="s">
        <v>221</v>
      </c>
      <c r="O318" s="71" t="s">
        <v>221</v>
      </c>
      <c r="P318" s="73" t="s">
        <v>221</v>
      </c>
      <c r="Q318" s="143" t="str">
        <f t="shared" si="33"/>
        <v>-</v>
      </c>
      <c r="R318" s="73" t="str">
        <f t="shared" si="34"/>
        <v>-</v>
      </c>
    </row>
    <row r="319" spans="1:18" x14ac:dyDescent="0.25">
      <c r="A319" s="41" t="s">
        <v>480</v>
      </c>
      <c r="B319" s="48" t="s">
        <v>481</v>
      </c>
      <c r="C319" s="43" t="s">
        <v>482</v>
      </c>
      <c r="D319" s="71" t="s">
        <v>221</v>
      </c>
      <c r="E319" s="71" t="s">
        <v>221</v>
      </c>
      <c r="F319" s="71" t="s">
        <v>221</v>
      </c>
      <c r="G319" s="127" t="s">
        <v>221</v>
      </c>
      <c r="H319" s="71" t="s">
        <v>221</v>
      </c>
      <c r="I319" s="127" t="s">
        <v>221</v>
      </c>
      <c r="J319" s="71" t="s">
        <v>221</v>
      </c>
      <c r="K319" s="127" t="s">
        <v>221</v>
      </c>
      <c r="L319" s="71" t="s">
        <v>221</v>
      </c>
      <c r="M319" s="127" t="s">
        <v>221</v>
      </c>
      <c r="N319" s="71" t="s">
        <v>221</v>
      </c>
      <c r="O319" s="71" t="s">
        <v>221</v>
      </c>
      <c r="P319" s="73" t="s">
        <v>221</v>
      </c>
      <c r="Q319" s="143" t="str">
        <f t="shared" si="33"/>
        <v>-</v>
      </c>
      <c r="R319" s="73" t="str">
        <f t="shared" si="34"/>
        <v>-</v>
      </c>
    </row>
    <row r="320" spans="1:18" x14ac:dyDescent="0.25">
      <c r="A320" s="41" t="s">
        <v>483</v>
      </c>
      <c r="B320" s="48" t="s">
        <v>484</v>
      </c>
      <c r="C320" s="43" t="s">
        <v>479</v>
      </c>
      <c r="D320" s="71" t="s">
        <v>221</v>
      </c>
      <c r="E320" s="71" t="s">
        <v>221</v>
      </c>
      <c r="F320" s="71" t="s">
        <v>221</v>
      </c>
      <c r="G320" s="127" t="s">
        <v>221</v>
      </c>
      <c r="H320" s="71" t="s">
        <v>221</v>
      </c>
      <c r="I320" s="127" t="s">
        <v>221</v>
      </c>
      <c r="J320" s="71" t="s">
        <v>221</v>
      </c>
      <c r="K320" s="127" t="s">
        <v>221</v>
      </c>
      <c r="L320" s="71" t="s">
        <v>221</v>
      </c>
      <c r="M320" s="127" t="s">
        <v>221</v>
      </c>
      <c r="N320" s="71" t="s">
        <v>221</v>
      </c>
      <c r="O320" s="71" t="s">
        <v>221</v>
      </c>
      <c r="P320" s="73" t="s">
        <v>221</v>
      </c>
      <c r="Q320" s="143" t="str">
        <f t="shared" si="33"/>
        <v>-</v>
      </c>
      <c r="R320" s="73" t="str">
        <f t="shared" si="34"/>
        <v>-</v>
      </c>
    </row>
    <row r="321" spans="1:18" x14ac:dyDescent="0.25">
      <c r="A321" s="41" t="s">
        <v>485</v>
      </c>
      <c r="B321" s="48" t="s">
        <v>486</v>
      </c>
      <c r="C321" s="43" t="s">
        <v>482</v>
      </c>
      <c r="D321" s="71" t="s">
        <v>221</v>
      </c>
      <c r="E321" s="71" t="s">
        <v>221</v>
      </c>
      <c r="F321" s="71" t="s">
        <v>221</v>
      </c>
      <c r="G321" s="127" t="s">
        <v>221</v>
      </c>
      <c r="H321" s="71" t="s">
        <v>221</v>
      </c>
      <c r="I321" s="127" t="s">
        <v>221</v>
      </c>
      <c r="J321" s="71" t="s">
        <v>221</v>
      </c>
      <c r="K321" s="127" t="s">
        <v>221</v>
      </c>
      <c r="L321" s="71" t="s">
        <v>221</v>
      </c>
      <c r="M321" s="127" t="s">
        <v>221</v>
      </c>
      <c r="N321" s="71" t="s">
        <v>221</v>
      </c>
      <c r="O321" s="71" t="s">
        <v>221</v>
      </c>
      <c r="P321" s="73" t="s">
        <v>221</v>
      </c>
      <c r="Q321" s="143" t="str">
        <f t="shared" si="33"/>
        <v>-</v>
      </c>
      <c r="R321" s="73" t="str">
        <f t="shared" si="34"/>
        <v>-</v>
      </c>
    </row>
    <row r="322" spans="1:18" x14ac:dyDescent="0.25">
      <c r="A322" s="41" t="s">
        <v>487</v>
      </c>
      <c r="B322" s="48" t="s">
        <v>488</v>
      </c>
      <c r="C322" s="43" t="s">
        <v>683</v>
      </c>
      <c r="D322" s="71" t="s">
        <v>221</v>
      </c>
      <c r="E322" s="71" t="s">
        <v>221</v>
      </c>
      <c r="F322" s="71" t="s">
        <v>221</v>
      </c>
      <c r="G322" s="127" t="s">
        <v>221</v>
      </c>
      <c r="H322" s="71" t="s">
        <v>221</v>
      </c>
      <c r="I322" s="127" t="s">
        <v>221</v>
      </c>
      <c r="J322" s="71" t="s">
        <v>221</v>
      </c>
      <c r="K322" s="127" t="s">
        <v>221</v>
      </c>
      <c r="L322" s="71" t="s">
        <v>221</v>
      </c>
      <c r="M322" s="127" t="s">
        <v>221</v>
      </c>
      <c r="N322" s="71" t="s">
        <v>221</v>
      </c>
      <c r="O322" s="71" t="s">
        <v>221</v>
      </c>
      <c r="P322" s="73" t="s">
        <v>221</v>
      </c>
      <c r="Q322" s="143" t="str">
        <f t="shared" si="33"/>
        <v>-</v>
      </c>
      <c r="R322" s="73" t="str">
        <f t="shared" si="34"/>
        <v>-</v>
      </c>
    </row>
    <row r="323" spans="1:18" x14ac:dyDescent="0.25">
      <c r="A323" s="41" t="s">
        <v>489</v>
      </c>
      <c r="B323" s="48" t="s">
        <v>490</v>
      </c>
      <c r="C323" s="43" t="s">
        <v>221</v>
      </c>
      <c r="D323" s="71" t="s">
        <v>221</v>
      </c>
      <c r="E323" s="71" t="s">
        <v>221</v>
      </c>
      <c r="F323" s="71" t="s">
        <v>221</v>
      </c>
      <c r="G323" s="127" t="s">
        <v>221</v>
      </c>
      <c r="H323" s="71" t="s">
        <v>221</v>
      </c>
      <c r="I323" s="127" t="s">
        <v>221</v>
      </c>
      <c r="J323" s="71" t="s">
        <v>221</v>
      </c>
      <c r="K323" s="127" t="s">
        <v>221</v>
      </c>
      <c r="L323" s="71" t="s">
        <v>221</v>
      </c>
      <c r="M323" s="127" t="s">
        <v>221</v>
      </c>
      <c r="N323" s="71" t="s">
        <v>221</v>
      </c>
      <c r="O323" s="71" t="s">
        <v>221</v>
      </c>
      <c r="P323" s="73" t="s">
        <v>221</v>
      </c>
      <c r="Q323" s="143" t="str">
        <f t="shared" si="33"/>
        <v>-</v>
      </c>
      <c r="R323" s="73" t="str">
        <f t="shared" si="34"/>
        <v>-</v>
      </c>
    </row>
    <row r="324" spans="1:18" x14ac:dyDescent="0.25">
      <c r="A324" s="41" t="s">
        <v>491</v>
      </c>
      <c r="B324" s="47" t="s">
        <v>492</v>
      </c>
      <c r="C324" s="43" t="s">
        <v>683</v>
      </c>
      <c r="D324" s="71" t="s">
        <v>221</v>
      </c>
      <c r="E324" s="71" t="s">
        <v>221</v>
      </c>
      <c r="F324" s="71" t="s">
        <v>221</v>
      </c>
      <c r="G324" s="127" t="s">
        <v>221</v>
      </c>
      <c r="H324" s="71" t="s">
        <v>221</v>
      </c>
      <c r="I324" s="127" t="s">
        <v>221</v>
      </c>
      <c r="J324" s="71" t="s">
        <v>221</v>
      </c>
      <c r="K324" s="127" t="s">
        <v>221</v>
      </c>
      <c r="L324" s="71" t="s">
        <v>221</v>
      </c>
      <c r="M324" s="127" t="s">
        <v>221</v>
      </c>
      <c r="N324" s="71" t="s">
        <v>221</v>
      </c>
      <c r="O324" s="71" t="s">
        <v>221</v>
      </c>
      <c r="P324" s="73" t="s">
        <v>221</v>
      </c>
      <c r="Q324" s="143" t="str">
        <f t="shared" si="33"/>
        <v>-</v>
      </c>
      <c r="R324" s="73" t="str">
        <f t="shared" si="34"/>
        <v>-</v>
      </c>
    </row>
    <row r="325" spans="1:18" x14ac:dyDescent="0.25">
      <c r="A325" s="41" t="s">
        <v>493</v>
      </c>
      <c r="B325" s="47" t="s">
        <v>494</v>
      </c>
      <c r="C325" s="43" t="s">
        <v>495</v>
      </c>
      <c r="D325" s="71" t="s">
        <v>221</v>
      </c>
      <c r="E325" s="71" t="s">
        <v>221</v>
      </c>
      <c r="F325" s="71" t="s">
        <v>221</v>
      </c>
      <c r="G325" s="127" t="s">
        <v>221</v>
      </c>
      <c r="H325" s="71" t="s">
        <v>221</v>
      </c>
      <c r="I325" s="127" t="s">
        <v>221</v>
      </c>
      <c r="J325" s="71" t="s">
        <v>221</v>
      </c>
      <c r="K325" s="127" t="s">
        <v>221</v>
      </c>
      <c r="L325" s="71" t="s">
        <v>221</v>
      </c>
      <c r="M325" s="127" t="s">
        <v>221</v>
      </c>
      <c r="N325" s="71" t="s">
        <v>221</v>
      </c>
      <c r="O325" s="71" t="s">
        <v>221</v>
      </c>
      <c r="P325" s="73" t="s">
        <v>221</v>
      </c>
      <c r="Q325" s="143" t="str">
        <f t="shared" si="33"/>
        <v>-</v>
      </c>
      <c r="R325" s="73" t="str">
        <f t="shared" si="34"/>
        <v>-</v>
      </c>
    </row>
    <row r="326" spans="1:18" x14ac:dyDescent="0.25">
      <c r="A326" s="41" t="s">
        <v>496</v>
      </c>
      <c r="B326" s="48" t="s">
        <v>497</v>
      </c>
      <c r="C326" s="43" t="s">
        <v>221</v>
      </c>
      <c r="D326" s="71" t="s">
        <v>221</v>
      </c>
      <c r="E326" s="71" t="s">
        <v>221</v>
      </c>
      <c r="F326" s="71" t="s">
        <v>221</v>
      </c>
      <c r="G326" s="127" t="s">
        <v>221</v>
      </c>
      <c r="H326" s="71" t="s">
        <v>221</v>
      </c>
      <c r="I326" s="127" t="s">
        <v>221</v>
      </c>
      <c r="J326" s="71" t="s">
        <v>221</v>
      </c>
      <c r="K326" s="127" t="s">
        <v>221</v>
      </c>
      <c r="L326" s="71" t="s">
        <v>221</v>
      </c>
      <c r="M326" s="127" t="s">
        <v>221</v>
      </c>
      <c r="N326" s="71" t="s">
        <v>221</v>
      </c>
      <c r="O326" s="71" t="s">
        <v>221</v>
      </c>
      <c r="P326" s="73" t="s">
        <v>221</v>
      </c>
      <c r="Q326" s="143" t="str">
        <f t="shared" si="33"/>
        <v>-</v>
      </c>
      <c r="R326" s="73" t="str">
        <f t="shared" si="34"/>
        <v>-</v>
      </c>
    </row>
    <row r="327" spans="1:18" x14ac:dyDescent="0.25">
      <c r="A327" s="41" t="s">
        <v>498</v>
      </c>
      <c r="B327" s="47" t="s">
        <v>492</v>
      </c>
      <c r="C327" s="43" t="s">
        <v>683</v>
      </c>
      <c r="D327" s="71" t="s">
        <v>221</v>
      </c>
      <c r="E327" s="71" t="s">
        <v>221</v>
      </c>
      <c r="F327" s="71" t="s">
        <v>221</v>
      </c>
      <c r="G327" s="127" t="s">
        <v>221</v>
      </c>
      <c r="H327" s="71" t="s">
        <v>221</v>
      </c>
      <c r="I327" s="127" t="s">
        <v>221</v>
      </c>
      <c r="J327" s="71" t="s">
        <v>221</v>
      </c>
      <c r="K327" s="127" t="s">
        <v>221</v>
      </c>
      <c r="L327" s="71" t="s">
        <v>221</v>
      </c>
      <c r="M327" s="127" t="s">
        <v>221</v>
      </c>
      <c r="N327" s="71" t="s">
        <v>221</v>
      </c>
      <c r="O327" s="71" t="s">
        <v>221</v>
      </c>
      <c r="P327" s="73" t="s">
        <v>221</v>
      </c>
      <c r="Q327" s="143" t="str">
        <f t="shared" si="33"/>
        <v>-</v>
      </c>
      <c r="R327" s="73" t="str">
        <f t="shared" si="34"/>
        <v>-</v>
      </c>
    </row>
    <row r="328" spans="1:18" x14ac:dyDescent="0.25">
      <c r="A328" s="41" t="s">
        <v>499</v>
      </c>
      <c r="B328" s="47" t="s">
        <v>500</v>
      </c>
      <c r="C328" s="43" t="s">
        <v>479</v>
      </c>
      <c r="D328" s="71" t="s">
        <v>221</v>
      </c>
      <c r="E328" s="71" t="s">
        <v>221</v>
      </c>
      <c r="F328" s="71" t="s">
        <v>221</v>
      </c>
      <c r="G328" s="127" t="s">
        <v>221</v>
      </c>
      <c r="H328" s="71" t="s">
        <v>221</v>
      </c>
      <c r="I328" s="127" t="s">
        <v>221</v>
      </c>
      <c r="J328" s="71" t="s">
        <v>221</v>
      </c>
      <c r="K328" s="127" t="s">
        <v>221</v>
      </c>
      <c r="L328" s="71" t="s">
        <v>221</v>
      </c>
      <c r="M328" s="127" t="s">
        <v>221</v>
      </c>
      <c r="N328" s="71" t="s">
        <v>221</v>
      </c>
      <c r="O328" s="71" t="s">
        <v>221</v>
      </c>
      <c r="P328" s="73" t="s">
        <v>221</v>
      </c>
      <c r="Q328" s="143" t="str">
        <f t="shared" si="33"/>
        <v>-</v>
      </c>
      <c r="R328" s="73" t="str">
        <f t="shared" si="34"/>
        <v>-</v>
      </c>
    </row>
    <row r="329" spans="1:18" x14ac:dyDescent="0.25">
      <c r="A329" s="41" t="s">
        <v>501</v>
      </c>
      <c r="B329" s="47" t="s">
        <v>494</v>
      </c>
      <c r="C329" s="43" t="s">
        <v>495</v>
      </c>
      <c r="D329" s="71" t="s">
        <v>221</v>
      </c>
      <c r="E329" s="71" t="s">
        <v>221</v>
      </c>
      <c r="F329" s="71" t="s">
        <v>221</v>
      </c>
      <c r="G329" s="127" t="s">
        <v>221</v>
      </c>
      <c r="H329" s="71" t="s">
        <v>221</v>
      </c>
      <c r="I329" s="127" t="s">
        <v>221</v>
      </c>
      <c r="J329" s="71" t="s">
        <v>221</v>
      </c>
      <c r="K329" s="127" t="s">
        <v>221</v>
      </c>
      <c r="L329" s="71" t="s">
        <v>221</v>
      </c>
      <c r="M329" s="127" t="s">
        <v>221</v>
      </c>
      <c r="N329" s="71" t="s">
        <v>221</v>
      </c>
      <c r="O329" s="71" t="s">
        <v>221</v>
      </c>
      <c r="P329" s="73" t="s">
        <v>221</v>
      </c>
      <c r="Q329" s="143" t="str">
        <f t="shared" si="33"/>
        <v>-</v>
      </c>
      <c r="R329" s="73" t="str">
        <f t="shared" si="34"/>
        <v>-</v>
      </c>
    </row>
    <row r="330" spans="1:18" x14ac:dyDescent="0.25">
      <c r="A330" s="41" t="s">
        <v>502</v>
      </c>
      <c r="B330" s="48" t="s">
        <v>503</v>
      </c>
      <c r="C330" s="43" t="s">
        <v>221</v>
      </c>
      <c r="D330" s="71" t="s">
        <v>221</v>
      </c>
      <c r="E330" s="71" t="s">
        <v>221</v>
      </c>
      <c r="F330" s="71" t="s">
        <v>221</v>
      </c>
      <c r="G330" s="127" t="s">
        <v>221</v>
      </c>
      <c r="H330" s="71" t="s">
        <v>221</v>
      </c>
      <c r="I330" s="127" t="s">
        <v>221</v>
      </c>
      <c r="J330" s="71" t="s">
        <v>221</v>
      </c>
      <c r="K330" s="127" t="s">
        <v>221</v>
      </c>
      <c r="L330" s="71" t="s">
        <v>221</v>
      </c>
      <c r="M330" s="127" t="s">
        <v>221</v>
      </c>
      <c r="N330" s="71" t="s">
        <v>221</v>
      </c>
      <c r="O330" s="71" t="s">
        <v>221</v>
      </c>
      <c r="P330" s="73" t="s">
        <v>221</v>
      </c>
      <c r="Q330" s="143" t="str">
        <f t="shared" si="33"/>
        <v>-</v>
      </c>
      <c r="R330" s="73" t="str">
        <f t="shared" si="34"/>
        <v>-</v>
      </c>
    </row>
    <row r="331" spans="1:18" x14ac:dyDescent="0.25">
      <c r="A331" s="41" t="s">
        <v>504</v>
      </c>
      <c r="B331" s="47" t="s">
        <v>492</v>
      </c>
      <c r="C331" s="43" t="s">
        <v>683</v>
      </c>
      <c r="D331" s="71" t="s">
        <v>221</v>
      </c>
      <c r="E331" s="71" t="s">
        <v>221</v>
      </c>
      <c r="F331" s="71" t="s">
        <v>221</v>
      </c>
      <c r="G331" s="127" t="s">
        <v>221</v>
      </c>
      <c r="H331" s="71" t="s">
        <v>221</v>
      </c>
      <c r="I331" s="127" t="s">
        <v>221</v>
      </c>
      <c r="J331" s="71" t="s">
        <v>221</v>
      </c>
      <c r="K331" s="127" t="s">
        <v>221</v>
      </c>
      <c r="L331" s="71" t="s">
        <v>221</v>
      </c>
      <c r="M331" s="127" t="s">
        <v>221</v>
      </c>
      <c r="N331" s="71" t="s">
        <v>221</v>
      </c>
      <c r="O331" s="71" t="s">
        <v>221</v>
      </c>
      <c r="P331" s="73" t="s">
        <v>221</v>
      </c>
      <c r="Q331" s="143" t="str">
        <f t="shared" si="33"/>
        <v>-</v>
      </c>
      <c r="R331" s="73" t="str">
        <f t="shared" si="34"/>
        <v>-</v>
      </c>
    </row>
    <row r="332" spans="1:18" x14ac:dyDescent="0.25">
      <c r="A332" s="41" t="s">
        <v>505</v>
      </c>
      <c r="B332" s="47" t="s">
        <v>494</v>
      </c>
      <c r="C332" s="43" t="s">
        <v>495</v>
      </c>
      <c r="D332" s="71" t="s">
        <v>221</v>
      </c>
      <c r="E332" s="71" t="s">
        <v>221</v>
      </c>
      <c r="F332" s="71" t="s">
        <v>221</v>
      </c>
      <c r="G332" s="127" t="s">
        <v>221</v>
      </c>
      <c r="H332" s="71" t="s">
        <v>221</v>
      </c>
      <c r="I332" s="127" t="s">
        <v>221</v>
      </c>
      <c r="J332" s="71" t="s">
        <v>221</v>
      </c>
      <c r="K332" s="127" t="s">
        <v>221</v>
      </c>
      <c r="L332" s="71" t="s">
        <v>221</v>
      </c>
      <c r="M332" s="127" t="s">
        <v>221</v>
      </c>
      <c r="N332" s="71" t="s">
        <v>221</v>
      </c>
      <c r="O332" s="71" t="s">
        <v>221</v>
      </c>
      <c r="P332" s="73" t="s">
        <v>221</v>
      </c>
      <c r="Q332" s="143" t="str">
        <f t="shared" si="33"/>
        <v>-</v>
      </c>
      <c r="R332" s="73" t="str">
        <f t="shared" si="34"/>
        <v>-</v>
      </c>
    </row>
    <row r="333" spans="1:18" x14ac:dyDescent="0.25">
      <c r="A333" s="41" t="s">
        <v>506</v>
      </c>
      <c r="B333" s="48" t="s">
        <v>507</v>
      </c>
      <c r="C333" s="43" t="s">
        <v>221</v>
      </c>
      <c r="D333" s="71" t="s">
        <v>221</v>
      </c>
      <c r="E333" s="71" t="s">
        <v>221</v>
      </c>
      <c r="F333" s="71" t="s">
        <v>221</v>
      </c>
      <c r="G333" s="127" t="s">
        <v>221</v>
      </c>
      <c r="H333" s="71" t="s">
        <v>221</v>
      </c>
      <c r="I333" s="127" t="s">
        <v>221</v>
      </c>
      <c r="J333" s="71" t="s">
        <v>221</v>
      </c>
      <c r="K333" s="127" t="s">
        <v>221</v>
      </c>
      <c r="L333" s="71" t="s">
        <v>221</v>
      </c>
      <c r="M333" s="127" t="s">
        <v>221</v>
      </c>
      <c r="N333" s="71" t="s">
        <v>221</v>
      </c>
      <c r="O333" s="71" t="s">
        <v>221</v>
      </c>
      <c r="P333" s="73" t="s">
        <v>221</v>
      </c>
      <c r="Q333" s="143" t="str">
        <f t="shared" si="33"/>
        <v>-</v>
      </c>
      <c r="R333" s="73" t="str">
        <f t="shared" si="34"/>
        <v>-</v>
      </c>
    </row>
    <row r="334" spans="1:18" x14ac:dyDescent="0.25">
      <c r="A334" s="41" t="s">
        <v>508</v>
      </c>
      <c r="B334" s="47" t="s">
        <v>492</v>
      </c>
      <c r="C334" s="43" t="s">
        <v>683</v>
      </c>
      <c r="D334" s="71" t="s">
        <v>221</v>
      </c>
      <c r="E334" s="71" t="s">
        <v>221</v>
      </c>
      <c r="F334" s="71" t="s">
        <v>221</v>
      </c>
      <c r="G334" s="127" t="s">
        <v>221</v>
      </c>
      <c r="H334" s="71" t="s">
        <v>221</v>
      </c>
      <c r="I334" s="127" t="s">
        <v>221</v>
      </c>
      <c r="J334" s="71" t="s">
        <v>221</v>
      </c>
      <c r="K334" s="127" t="s">
        <v>221</v>
      </c>
      <c r="L334" s="71" t="s">
        <v>221</v>
      </c>
      <c r="M334" s="127" t="s">
        <v>221</v>
      </c>
      <c r="N334" s="71" t="s">
        <v>221</v>
      </c>
      <c r="O334" s="71" t="s">
        <v>221</v>
      </c>
      <c r="P334" s="73" t="s">
        <v>221</v>
      </c>
      <c r="Q334" s="143" t="str">
        <f t="shared" si="33"/>
        <v>-</v>
      </c>
      <c r="R334" s="73" t="str">
        <f t="shared" si="34"/>
        <v>-</v>
      </c>
    </row>
    <row r="335" spans="1:18" x14ac:dyDescent="0.25">
      <c r="A335" s="41" t="s">
        <v>509</v>
      </c>
      <c r="B335" s="47" t="s">
        <v>500</v>
      </c>
      <c r="C335" s="43" t="s">
        <v>479</v>
      </c>
      <c r="D335" s="71" t="s">
        <v>221</v>
      </c>
      <c r="E335" s="71" t="s">
        <v>221</v>
      </c>
      <c r="F335" s="71" t="s">
        <v>221</v>
      </c>
      <c r="G335" s="127" t="s">
        <v>221</v>
      </c>
      <c r="H335" s="71" t="s">
        <v>221</v>
      </c>
      <c r="I335" s="127" t="s">
        <v>221</v>
      </c>
      <c r="J335" s="71" t="s">
        <v>221</v>
      </c>
      <c r="K335" s="127" t="s">
        <v>221</v>
      </c>
      <c r="L335" s="71" t="s">
        <v>221</v>
      </c>
      <c r="M335" s="127" t="s">
        <v>221</v>
      </c>
      <c r="N335" s="71" t="s">
        <v>221</v>
      </c>
      <c r="O335" s="71" t="s">
        <v>221</v>
      </c>
      <c r="P335" s="73" t="s">
        <v>221</v>
      </c>
      <c r="Q335" s="143" t="str">
        <f t="shared" si="33"/>
        <v>-</v>
      </c>
      <c r="R335" s="73" t="str">
        <f t="shared" si="34"/>
        <v>-</v>
      </c>
    </row>
    <row r="336" spans="1:18" x14ac:dyDescent="0.25">
      <c r="A336" s="41" t="s">
        <v>510</v>
      </c>
      <c r="B336" s="47" t="s">
        <v>494</v>
      </c>
      <c r="C336" s="43" t="s">
        <v>495</v>
      </c>
      <c r="D336" s="71" t="s">
        <v>221</v>
      </c>
      <c r="E336" s="71" t="s">
        <v>221</v>
      </c>
      <c r="F336" s="71" t="s">
        <v>221</v>
      </c>
      <c r="G336" s="127" t="s">
        <v>221</v>
      </c>
      <c r="H336" s="71" t="s">
        <v>221</v>
      </c>
      <c r="I336" s="127" t="s">
        <v>221</v>
      </c>
      <c r="J336" s="71" t="s">
        <v>221</v>
      </c>
      <c r="K336" s="127" t="s">
        <v>221</v>
      </c>
      <c r="L336" s="71" t="s">
        <v>221</v>
      </c>
      <c r="M336" s="127" t="s">
        <v>221</v>
      </c>
      <c r="N336" s="71" t="s">
        <v>221</v>
      </c>
      <c r="O336" s="71" t="s">
        <v>221</v>
      </c>
      <c r="P336" s="73" t="s">
        <v>221</v>
      </c>
      <c r="Q336" s="143" t="str">
        <f t="shared" si="33"/>
        <v>-</v>
      </c>
      <c r="R336" s="73" t="str">
        <f t="shared" si="34"/>
        <v>-</v>
      </c>
    </row>
    <row r="337" spans="1:18" ht="31.5" x14ac:dyDescent="0.25">
      <c r="A337" s="58" t="s">
        <v>511</v>
      </c>
      <c r="B337" s="64" t="s">
        <v>512</v>
      </c>
      <c r="C337" s="59" t="s">
        <v>221</v>
      </c>
      <c r="D337" s="71" t="s">
        <v>221</v>
      </c>
      <c r="E337" s="71" t="s">
        <v>221</v>
      </c>
      <c r="F337" s="71" t="s">
        <v>221</v>
      </c>
      <c r="G337" s="127" t="s">
        <v>221</v>
      </c>
      <c r="H337" s="71" t="s">
        <v>221</v>
      </c>
      <c r="I337" s="127" t="s">
        <v>221</v>
      </c>
      <c r="J337" s="71" t="s">
        <v>221</v>
      </c>
      <c r="K337" s="127" t="s">
        <v>221</v>
      </c>
      <c r="L337" s="71" t="s">
        <v>221</v>
      </c>
      <c r="M337" s="127" t="s">
        <v>221</v>
      </c>
      <c r="N337" s="71" t="s">
        <v>221</v>
      </c>
      <c r="O337" s="71" t="s">
        <v>221</v>
      </c>
      <c r="P337" s="73" t="s">
        <v>221</v>
      </c>
      <c r="Q337" s="143" t="str">
        <f t="shared" si="33"/>
        <v>-</v>
      </c>
      <c r="R337" s="73" t="str">
        <f t="shared" si="34"/>
        <v>-</v>
      </c>
    </row>
    <row r="338" spans="1:18" ht="31.5" x14ac:dyDescent="0.25">
      <c r="A338" s="41" t="s">
        <v>513</v>
      </c>
      <c r="B338" s="48" t="s">
        <v>514</v>
      </c>
      <c r="C338" s="43" t="s">
        <v>683</v>
      </c>
      <c r="D338" s="71">
        <v>4683.7236149999999</v>
      </c>
      <c r="E338" s="71">
        <v>5075.8488870000001</v>
      </c>
      <c r="F338" s="71">
        <v>4835.0198381131395</v>
      </c>
      <c r="G338" s="127">
        <v>4708.281953623793</v>
      </c>
      <c r="H338" s="71">
        <v>4841.5157789105388</v>
      </c>
      <c r="I338" s="127">
        <v>4759.9381771546414</v>
      </c>
      <c r="J338" s="71">
        <v>4859.9360574646225</v>
      </c>
      <c r="K338" s="127">
        <v>4819.1054028450781</v>
      </c>
      <c r="L338" s="71">
        <v>4871.6380753743197</v>
      </c>
      <c r="M338" s="127">
        <v>4819.1054028450781</v>
      </c>
      <c r="N338" s="71">
        <v>4877.3583961183413</v>
      </c>
      <c r="O338" s="71">
        <v>4883.0651890578956</v>
      </c>
      <c r="P338" s="73" t="s">
        <v>221</v>
      </c>
      <c r="Q338" s="143">
        <f t="shared" si="33"/>
        <v>19106.430936468591</v>
      </c>
      <c r="R338" s="73">
        <f t="shared" si="34"/>
        <v>24333.51349692572</v>
      </c>
    </row>
    <row r="339" spans="1:18" ht="47.25" x14ac:dyDescent="0.25">
      <c r="A339" s="41" t="s">
        <v>515</v>
      </c>
      <c r="B339" s="47" t="s">
        <v>516</v>
      </c>
      <c r="C339" s="43" t="s">
        <v>683</v>
      </c>
      <c r="D339" s="71">
        <v>0</v>
      </c>
      <c r="E339" s="71">
        <v>0</v>
      </c>
      <c r="F339" s="71">
        <v>0</v>
      </c>
      <c r="G339" s="127">
        <v>0</v>
      </c>
      <c r="H339" s="71">
        <v>0</v>
      </c>
      <c r="I339" s="127">
        <v>0</v>
      </c>
      <c r="J339" s="71">
        <v>0</v>
      </c>
      <c r="K339" s="127">
        <v>0</v>
      </c>
      <c r="L339" s="71">
        <v>0</v>
      </c>
      <c r="M339" s="127">
        <v>0</v>
      </c>
      <c r="N339" s="71">
        <v>0</v>
      </c>
      <c r="O339" s="71">
        <v>0</v>
      </c>
      <c r="P339" s="73" t="s">
        <v>221</v>
      </c>
      <c r="Q339" s="143">
        <f t="shared" si="33"/>
        <v>0</v>
      </c>
      <c r="R339" s="73">
        <f t="shared" si="34"/>
        <v>0</v>
      </c>
    </row>
    <row r="340" spans="1:18" x14ac:dyDescent="0.25">
      <c r="A340" s="41" t="s">
        <v>517</v>
      </c>
      <c r="B340" s="62" t="s">
        <v>518</v>
      </c>
      <c r="C340" s="43" t="s">
        <v>683</v>
      </c>
      <c r="D340" s="71">
        <v>0</v>
      </c>
      <c r="E340" s="71">
        <v>0</v>
      </c>
      <c r="F340" s="71">
        <v>0</v>
      </c>
      <c r="G340" s="127">
        <v>0</v>
      </c>
      <c r="H340" s="71">
        <v>0</v>
      </c>
      <c r="I340" s="127">
        <v>0</v>
      </c>
      <c r="J340" s="71">
        <v>0</v>
      </c>
      <c r="K340" s="127">
        <v>0</v>
      </c>
      <c r="L340" s="71">
        <v>0</v>
      </c>
      <c r="M340" s="127">
        <v>0</v>
      </c>
      <c r="N340" s="71">
        <v>0</v>
      </c>
      <c r="O340" s="71">
        <v>0</v>
      </c>
      <c r="P340" s="73" t="s">
        <v>221</v>
      </c>
      <c r="Q340" s="143">
        <f t="shared" si="33"/>
        <v>0</v>
      </c>
      <c r="R340" s="73">
        <f t="shared" si="34"/>
        <v>0</v>
      </c>
    </row>
    <row r="341" spans="1:18" x14ac:dyDescent="0.25">
      <c r="A341" s="41" t="s">
        <v>519</v>
      </c>
      <c r="B341" s="62" t="s">
        <v>520</v>
      </c>
      <c r="C341" s="43" t="s">
        <v>683</v>
      </c>
      <c r="D341" s="71">
        <v>0</v>
      </c>
      <c r="E341" s="71">
        <v>0</v>
      </c>
      <c r="F341" s="71">
        <v>0</v>
      </c>
      <c r="G341" s="127">
        <v>0</v>
      </c>
      <c r="H341" s="71">
        <v>0</v>
      </c>
      <c r="I341" s="127">
        <v>0</v>
      </c>
      <c r="J341" s="71">
        <v>0</v>
      </c>
      <c r="K341" s="127">
        <v>0</v>
      </c>
      <c r="L341" s="71">
        <v>0</v>
      </c>
      <c r="M341" s="127">
        <v>0</v>
      </c>
      <c r="N341" s="71">
        <v>0</v>
      </c>
      <c r="O341" s="71">
        <v>0</v>
      </c>
      <c r="P341" s="73" t="s">
        <v>221</v>
      </c>
      <c r="Q341" s="143">
        <f t="shared" si="33"/>
        <v>0</v>
      </c>
      <c r="R341" s="73">
        <f t="shared" si="34"/>
        <v>0</v>
      </c>
    </row>
    <row r="342" spans="1:18" ht="31.5" x14ac:dyDescent="0.25">
      <c r="A342" s="41" t="s">
        <v>521</v>
      </c>
      <c r="B342" s="48" t="s">
        <v>522</v>
      </c>
      <c r="C342" s="43" t="s">
        <v>683</v>
      </c>
      <c r="D342" s="71">
        <v>507.68587030000072</v>
      </c>
      <c r="E342" s="71">
        <v>509.57082580999941</v>
      </c>
      <c r="F342" s="71">
        <v>469.71696751796856</v>
      </c>
      <c r="G342" s="127">
        <v>441.09773199999972</v>
      </c>
      <c r="H342" s="71">
        <v>461.33804506724982</v>
      </c>
      <c r="I342" s="127">
        <v>437.9107710000003</v>
      </c>
      <c r="J342" s="71">
        <v>443.24548099999993</v>
      </c>
      <c r="K342" s="127">
        <v>426.70723199999975</v>
      </c>
      <c r="L342" s="71">
        <v>434.55844550553411</v>
      </c>
      <c r="M342" s="127">
        <v>426.70723199999975</v>
      </c>
      <c r="N342" s="71">
        <v>430.6837707823538</v>
      </c>
      <c r="O342" s="71">
        <v>427.35362750305012</v>
      </c>
      <c r="P342" s="73" t="s">
        <v>221</v>
      </c>
      <c r="Q342" s="143">
        <f t="shared" si="33"/>
        <v>1732.4229669999995</v>
      </c>
      <c r="R342" s="73">
        <f t="shared" si="34"/>
        <v>2197.1793698581878</v>
      </c>
    </row>
    <row r="343" spans="1:18" ht="31.5" x14ac:dyDescent="0.25">
      <c r="A343" s="41" t="s">
        <v>523</v>
      </c>
      <c r="B343" s="48" t="s">
        <v>684</v>
      </c>
      <c r="C343" s="43" t="s">
        <v>479</v>
      </c>
      <c r="D343" s="71">
        <v>89.990750000000006</v>
      </c>
      <c r="E343" s="71">
        <v>100.70100000000001</v>
      </c>
      <c r="F343" s="71">
        <v>97.251987184864191</v>
      </c>
      <c r="G343" s="127">
        <v>88.370487863445518</v>
      </c>
      <c r="H343" s="71">
        <v>100.72646900960208</v>
      </c>
      <c r="I343" s="127">
        <v>89.165822254216508</v>
      </c>
      <c r="J343" s="71">
        <v>101.4920736784823</v>
      </c>
      <c r="K343" s="127">
        <v>89.879148832250237</v>
      </c>
      <c r="L343" s="71">
        <v>101.96054099330327</v>
      </c>
      <c r="M343" s="127">
        <v>89.879148832250237</v>
      </c>
      <c r="N343" s="71">
        <v>102.03172049155788</v>
      </c>
      <c r="O343" s="71">
        <v>102.03172049155788</v>
      </c>
      <c r="P343" s="73" t="s">
        <v>221</v>
      </c>
      <c r="Q343" s="143">
        <f t="shared" si="33"/>
        <v>357.29460778216247</v>
      </c>
      <c r="R343" s="73">
        <f t="shared" si="34"/>
        <v>508.24252466450332</v>
      </c>
    </row>
    <row r="344" spans="1:18" ht="47.25" x14ac:dyDescent="0.25">
      <c r="A344" s="41" t="s">
        <v>524</v>
      </c>
      <c r="B344" s="47" t="s">
        <v>525</v>
      </c>
      <c r="C344" s="43" t="s">
        <v>479</v>
      </c>
      <c r="D344" s="71">
        <v>0</v>
      </c>
      <c r="E344" s="71">
        <v>0</v>
      </c>
      <c r="F344" s="71">
        <v>0</v>
      </c>
      <c r="G344" s="127">
        <v>0</v>
      </c>
      <c r="H344" s="71">
        <v>0</v>
      </c>
      <c r="I344" s="127">
        <v>0</v>
      </c>
      <c r="J344" s="71">
        <v>0</v>
      </c>
      <c r="K344" s="127">
        <v>0</v>
      </c>
      <c r="L344" s="71">
        <v>0</v>
      </c>
      <c r="M344" s="127">
        <v>0</v>
      </c>
      <c r="N344" s="71">
        <v>0</v>
      </c>
      <c r="O344" s="71">
        <v>0</v>
      </c>
      <c r="P344" s="73" t="s">
        <v>221</v>
      </c>
      <c r="Q344" s="143">
        <f t="shared" si="33"/>
        <v>0</v>
      </c>
      <c r="R344" s="73">
        <f t="shared" si="34"/>
        <v>0</v>
      </c>
    </row>
    <row r="345" spans="1:18" x14ac:dyDescent="0.25">
      <c r="A345" s="41" t="s">
        <v>526</v>
      </c>
      <c r="B345" s="62" t="s">
        <v>518</v>
      </c>
      <c r="C345" s="43" t="s">
        <v>479</v>
      </c>
      <c r="D345" s="71">
        <v>0</v>
      </c>
      <c r="E345" s="71">
        <v>0</v>
      </c>
      <c r="F345" s="71">
        <v>0</v>
      </c>
      <c r="G345" s="127">
        <v>0</v>
      </c>
      <c r="H345" s="71">
        <v>0</v>
      </c>
      <c r="I345" s="127">
        <v>0</v>
      </c>
      <c r="J345" s="71">
        <v>0</v>
      </c>
      <c r="K345" s="127">
        <v>0</v>
      </c>
      <c r="L345" s="71">
        <v>0</v>
      </c>
      <c r="M345" s="127">
        <v>0</v>
      </c>
      <c r="N345" s="71">
        <v>0</v>
      </c>
      <c r="O345" s="71">
        <v>0</v>
      </c>
      <c r="P345" s="73" t="s">
        <v>221</v>
      </c>
      <c r="Q345" s="143">
        <f t="shared" si="33"/>
        <v>0</v>
      </c>
      <c r="R345" s="73">
        <f t="shared" si="34"/>
        <v>0</v>
      </c>
    </row>
    <row r="346" spans="1:18" x14ac:dyDescent="0.25">
      <c r="A346" s="41" t="s">
        <v>527</v>
      </c>
      <c r="B346" s="62" t="s">
        <v>520</v>
      </c>
      <c r="C346" s="43" t="s">
        <v>479</v>
      </c>
      <c r="D346" s="71">
        <v>0</v>
      </c>
      <c r="E346" s="71">
        <v>0</v>
      </c>
      <c r="F346" s="71">
        <v>0</v>
      </c>
      <c r="G346" s="127">
        <v>0</v>
      </c>
      <c r="H346" s="71">
        <v>0</v>
      </c>
      <c r="I346" s="127">
        <v>0</v>
      </c>
      <c r="J346" s="71">
        <v>0</v>
      </c>
      <c r="K346" s="127">
        <v>0</v>
      </c>
      <c r="L346" s="71">
        <v>0</v>
      </c>
      <c r="M346" s="127">
        <v>0</v>
      </c>
      <c r="N346" s="71">
        <v>0</v>
      </c>
      <c r="O346" s="71">
        <v>0</v>
      </c>
      <c r="P346" s="73" t="s">
        <v>221</v>
      </c>
      <c r="Q346" s="143">
        <f t="shared" si="33"/>
        <v>0</v>
      </c>
      <c r="R346" s="73">
        <f t="shared" si="34"/>
        <v>0</v>
      </c>
    </row>
    <row r="347" spans="1:18" ht="31.5" x14ac:dyDescent="0.25">
      <c r="A347" s="41" t="s">
        <v>528</v>
      </c>
      <c r="B347" s="48" t="s">
        <v>529</v>
      </c>
      <c r="C347" s="43" t="s">
        <v>530</v>
      </c>
      <c r="D347" s="71">
        <v>216055</v>
      </c>
      <c r="E347" s="71">
        <v>234552.14</v>
      </c>
      <c r="F347" s="71">
        <v>230615.9632</v>
      </c>
      <c r="G347" s="127">
        <v>302610</v>
      </c>
      <c r="H347" s="71">
        <v>231001.36319999999</v>
      </c>
      <c r="I347" s="127">
        <v>329664</v>
      </c>
      <c r="J347" s="71">
        <v>231306.9632</v>
      </c>
      <c r="K347" s="127">
        <v>330371</v>
      </c>
      <c r="L347" s="71">
        <v>231693.8132</v>
      </c>
      <c r="M347" s="127">
        <v>331079.51623774512</v>
      </c>
      <c r="N347" s="71">
        <v>232022.91320000001</v>
      </c>
      <c r="O347" s="71">
        <v>232352.48065663385</v>
      </c>
      <c r="P347" s="73" t="s">
        <v>221</v>
      </c>
      <c r="Q347" s="143">
        <f t="shared" ref="Q347" si="35">M347</f>
        <v>331079.51623774512</v>
      </c>
      <c r="R347" s="73">
        <f t="shared" ref="R347" si="36">O347</f>
        <v>232352.48065663385</v>
      </c>
    </row>
    <row r="348" spans="1:18" ht="47.25" x14ac:dyDescent="0.25">
      <c r="A348" s="41" t="s">
        <v>531</v>
      </c>
      <c r="B348" s="48" t="s">
        <v>685</v>
      </c>
      <c r="C348" s="43" t="s">
        <v>666</v>
      </c>
      <c r="D348" s="71">
        <v>6529.4365097331611</v>
      </c>
      <c r="E348" s="71">
        <f>E27-E61-E62-E55</f>
        <v>7623.1238291021727</v>
      </c>
      <c r="F348" s="71">
        <f>F27-F61-F62-F55</f>
        <v>7316.8547581985304</v>
      </c>
      <c r="G348" s="127">
        <v>7694.7724179673478</v>
      </c>
      <c r="H348" s="71">
        <f>H27-H61-H62-H55</f>
        <v>7658.9741300825044</v>
      </c>
      <c r="I348" s="127">
        <v>8047.981104306903</v>
      </c>
      <c r="J348" s="71">
        <f>J27-J61-J62-J55</f>
        <v>7982.6401156545662</v>
      </c>
      <c r="K348" s="127">
        <v>8417.6127168143285</v>
      </c>
      <c r="L348" s="71">
        <f>L27-L61-L62-L55</f>
        <v>8257.5756373931181</v>
      </c>
      <c r="M348" s="127">
        <v>8638.8353502192313</v>
      </c>
      <c r="N348" s="71">
        <f>N27-N61-N62-N55</f>
        <v>8511.4880799184048</v>
      </c>
      <c r="O348" s="71">
        <f>O27-O61-O62-O55</f>
        <v>8765.0443888767823</v>
      </c>
      <c r="P348" s="73" t="s">
        <v>221</v>
      </c>
      <c r="Q348" s="143">
        <f t="shared" si="33"/>
        <v>32799.201589307813</v>
      </c>
      <c r="R348" s="73">
        <f t="shared" si="34"/>
        <v>41175.722351925375</v>
      </c>
    </row>
    <row r="349" spans="1:18" x14ac:dyDescent="0.25">
      <c r="A349" s="41" t="s">
        <v>532</v>
      </c>
      <c r="B349" s="46" t="s">
        <v>533</v>
      </c>
      <c r="C349" s="43" t="s">
        <v>221</v>
      </c>
      <c r="D349" s="71" t="s">
        <v>221</v>
      </c>
      <c r="E349" s="71" t="s">
        <v>221</v>
      </c>
      <c r="F349" s="71" t="s">
        <v>221</v>
      </c>
      <c r="G349" s="127" t="s">
        <v>221</v>
      </c>
      <c r="H349" s="71" t="s">
        <v>221</v>
      </c>
      <c r="I349" s="127" t="s">
        <v>221</v>
      </c>
      <c r="J349" s="71" t="s">
        <v>221</v>
      </c>
      <c r="K349" s="127" t="s">
        <v>221</v>
      </c>
      <c r="L349" s="71" t="s">
        <v>221</v>
      </c>
      <c r="M349" s="127" t="s">
        <v>221</v>
      </c>
      <c r="N349" s="71" t="s">
        <v>221</v>
      </c>
      <c r="O349" s="71" t="s">
        <v>221</v>
      </c>
      <c r="P349" s="73" t="s">
        <v>221</v>
      </c>
      <c r="Q349" s="143" t="str">
        <f t="shared" si="33"/>
        <v>-</v>
      </c>
      <c r="R349" s="73" t="str">
        <f t="shared" si="34"/>
        <v>-</v>
      </c>
    </row>
    <row r="350" spans="1:18" x14ac:dyDescent="0.25">
      <c r="A350" s="41" t="s">
        <v>534</v>
      </c>
      <c r="B350" s="48" t="s">
        <v>535</v>
      </c>
      <c r="C350" s="43" t="s">
        <v>683</v>
      </c>
      <c r="D350" s="71" t="s">
        <v>221</v>
      </c>
      <c r="E350" s="71" t="s">
        <v>221</v>
      </c>
      <c r="F350" s="71" t="s">
        <v>221</v>
      </c>
      <c r="G350" s="127" t="s">
        <v>221</v>
      </c>
      <c r="H350" s="71" t="s">
        <v>221</v>
      </c>
      <c r="I350" s="127" t="s">
        <v>221</v>
      </c>
      <c r="J350" s="71" t="s">
        <v>221</v>
      </c>
      <c r="K350" s="127" t="s">
        <v>221</v>
      </c>
      <c r="L350" s="71" t="s">
        <v>221</v>
      </c>
      <c r="M350" s="127" t="s">
        <v>221</v>
      </c>
      <c r="N350" s="71" t="s">
        <v>221</v>
      </c>
      <c r="O350" s="71" t="s">
        <v>221</v>
      </c>
      <c r="P350" s="73" t="s">
        <v>221</v>
      </c>
      <c r="Q350" s="143" t="str">
        <f t="shared" si="33"/>
        <v>-</v>
      </c>
      <c r="R350" s="73" t="str">
        <f t="shared" si="34"/>
        <v>-</v>
      </c>
    </row>
    <row r="351" spans="1:18" x14ac:dyDescent="0.25">
      <c r="A351" s="41" t="s">
        <v>536</v>
      </c>
      <c r="B351" s="48" t="s">
        <v>537</v>
      </c>
      <c r="C351" s="43" t="s">
        <v>482</v>
      </c>
      <c r="D351" s="71" t="s">
        <v>221</v>
      </c>
      <c r="E351" s="71" t="s">
        <v>221</v>
      </c>
      <c r="F351" s="71" t="s">
        <v>221</v>
      </c>
      <c r="G351" s="127" t="s">
        <v>221</v>
      </c>
      <c r="H351" s="71" t="s">
        <v>221</v>
      </c>
      <c r="I351" s="127" t="s">
        <v>221</v>
      </c>
      <c r="J351" s="71" t="s">
        <v>221</v>
      </c>
      <c r="K351" s="127" t="s">
        <v>221</v>
      </c>
      <c r="L351" s="71" t="s">
        <v>221</v>
      </c>
      <c r="M351" s="127" t="s">
        <v>221</v>
      </c>
      <c r="N351" s="71" t="s">
        <v>221</v>
      </c>
      <c r="O351" s="71" t="s">
        <v>221</v>
      </c>
      <c r="P351" s="73" t="s">
        <v>221</v>
      </c>
      <c r="Q351" s="143" t="str">
        <f t="shared" si="33"/>
        <v>-</v>
      </c>
      <c r="R351" s="73" t="str">
        <f t="shared" si="34"/>
        <v>-</v>
      </c>
    </row>
    <row r="352" spans="1:18" ht="63" x14ac:dyDescent="0.25">
      <c r="A352" s="41" t="s">
        <v>538</v>
      </c>
      <c r="B352" s="48" t="s">
        <v>686</v>
      </c>
      <c r="C352" s="43" t="s">
        <v>666</v>
      </c>
      <c r="D352" s="71" t="s">
        <v>221</v>
      </c>
      <c r="E352" s="71" t="s">
        <v>221</v>
      </c>
      <c r="F352" s="71" t="s">
        <v>221</v>
      </c>
      <c r="G352" s="127" t="s">
        <v>221</v>
      </c>
      <c r="H352" s="71" t="s">
        <v>221</v>
      </c>
      <c r="I352" s="127" t="s">
        <v>221</v>
      </c>
      <c r="J352" s="71" t="s">
        <v>221</v>
      </c>
      <c r="K352" s="127" t="s">
        <v>221</v>
      </c>
      <c r="L352" s="71" t="s">
        <v>221</v>
      </c>
      <c r="M352" s="127" t="s">
        <v>221</v>
      </c>
      <c r="N352" s="71" t="s">
        <v>221</v>
      </c>
      <c r="O352" s="71" t="s">
        <v>221</v>
      </c>
      <c r="P352" s="73" t="s">
        <v>221</v>
      </c>
      <c r="Q352" s="143" t="str">
        <f t="shared" si="33"/>
        <v>-</v>
      </c>
      <c r="R352" s="73" t="str">
        <f t="shared" si="34"/>
        <v>-</v>
      </c>
    </row>
    <row r="353" spans="1:18" ht="47.25" x14ac:dyDescent="0.25">
      <c r="A353" s="41" t="s">
        <v>539</v>
      </c>
      <c r="B353" s="48" t="s">
        <v>540</v>
      </c>
      <c r="C353" s="43" t="s">
        <v>666</v>
      </c>
      <c r="D353" s="71" t="s">
        <v>221</v>
      </c>
      <c r="E353" s="71" t="s">
        <v>221</v>
      </c>
      <c r="F353" s="71" t="s">
        <v>221</v>
      </c>
      <c r="G353" s="127" t="s">
        <v>221</v>
      </c>
      <c r="H353" s="71" t="s">
        <v>221</v>
      </c>
      <c r="I353" s="127" t="s">
        <v>221</v>
      </c>
      <c r="J353" s="71" t="s">
        <v>221</v>
      </c>
      <c r="K353" s="127" t="s">
        <v>221</v>
      </c>
      <c r="L353" s="71" t="s">
        <v>221</v>
      </c>
      <c r="M353" s="127" t="s">
        <v>221</v>
      </c>
      <c r="N353" s="71" t="s">
        <v>221</v>
      </c>
      <c r="O353" s="71" t="s">
        <v>221</v>
      </c>
      <c r="P353" s="73" t="s">
        <v>221</v>
      </c>
      <c r="Q353" s="143" t="str">
        <f t="shared" si="33"/>
        <v>-</v>
      </c>
      <c r="R353" s="73" t="str">
        <f t="shared" si="34"/>
        <v>-</v>
      </c>
    </row>
    <row r="354" spans="1:18" ht="31.5" x14ac:dyDescent="0.25">
      <c r="A354" s="41" t="s">
        <v>541</v>
      </c>
      <c r="B354" s="46" t="s">
        <v>542</v>
      </c>
      <c r="C354" s="65" t="s">
        <v>221</v>
      </c>
      <c r="D354" s="71" t="s">
        <v>221</v>
      </c>
      <c r="E354" s="71" t="s">
        <v>221</v>
      </c>
      <c r="F354" s="71" t="s">
        <v>221</v>
      </c>
      <c r="G354" s="127" t="s">
        <v>221</v>
      </c>
      <c r="H354" s="71" t="s">
        <v>221</v>
      </c>
      <c r="I354" s="127" t="s">
        <v>221</v>
      </c>
      <c r="J354" s="71" t="s">
        <v>221</v>
      </c>
      <c r="K354" s="127" t="s">
        <v>221</v>
      </c>
      <c r="L354" s="71" t="s">
        <v>221</v>
      </c>
      <c r="M354" s="127" t="s">
        <v>221</v>
      </c>
      <c r="N354" s="71" t="s">
        <v>221</v>
      </c>
      <c r="O354" s="71" t="s">
        <v>221</v>
      </c>
      <c r="P354" s="73" t="s">
        <v>221</v>
      </c>
      <c r="Q354" s="143" t="str">
        <f t="shared" si="33"/>
        <v>-</v>
      </c>
      <c r="R354" s="73" t="str">
        <f t="shared" si="34"/>
        <v>-</v>
      </c>
    </row>
    <row r="355" spans="1:18" ht="31.5" x14ac:dyDescent="0.25">
      <c r="A355" s="41" t="s">
        <v>543</v>
      </c>
      <c r="B355" s="48" t="s">
        <v>544</v>
      </c>
      <c r="C355" s="43" t="s">
        <v>479</v>
      </c>
      <c r="D355" s="71" t="s">
        <v>221</v>
      </c>
      <c r="E355" s="71" t="s">
        <v>221</v>
      </c>
      <c r="F355" s="71" t="s">
        <v>221</v>
      </c>
      <c r="G355" s="127" t="s">
        <v>221</v>
      </c>
      <c r="H355" s="71" t="s">
        <v>221</v>
      </c>
      <c r="I355" s="127" t="s">
        <v>221</v>
      </c>
      <c r="J355" s="71" t="s">
        <v>221</v>
      </c>
      <c r="K355" s="127" t="s">
        <v>221</v>
      </c>
      <c r="L355" s="71" t="s">
        <v>221</v>
      </c>
      <c r="M355" s="127" t="s">
        <v>221</v>
      </c>
      <c r="N355" s="71" t="s">
        <v>221</v>
      </c>
      <c r="O355" s="71" t="s">
        <v>221</v>
      </c>
      <c r="P355" s="73" t="s">
        <v>221</v>
      </c>
      <c r="Q355" s="143" t="str">
        <f t="shared" si="33"/>
        <v>-</v>
      </c>
      <c r="R355" s="73" t="str">
        <f t="shared" si="34"/>
        <v>-</v>
      </c>
    </row>
    <row r="356" spans="1:18" ht="63" x14ac:dyDescent="0.25">
      <c r="A356" s="41" t="s">
        <v>545</v>
      </c>
      <c r="B356" s="47" t="s">
        <v>546</v>
      </c>
      <c r="C356" s="43" t="s">
        <v>479</v>
      </c>
      <c r="D356" s="71" t="s">
        <v>221</v>
      </c>
      <c r="E356" s="71" t="s">
        <v>221</v>
      </c>
      <c r="F356" s="71" t="s">
        <v>221</v>
      </c>
      <c r="G356" s="127" t="s">
        <v>221</v>
      </c>
      <c r="H356" s="71" t="s">
        <v>221</v>
      </c>
      <c r="I356" s="127" t="s">
        <v>221</v>
      </c>
      <c r="J356" s="71" t="s">
        <v>221</v>
      </c>
      <c r="K356" s="127" t="s">
        <v>221</v>
      </c>
      <c r="L356" s="71" t="s">
        <v>221</v>
      </c>
      <c r="M356" s="127" t="s">
        <v>221</v>
      </c>
      <c r="N356" s="71" t="s">
        <v>221</v>
      </c>
      <c r="O356" s="71" t="s">
        <v>221</v>
      </c>
      <c r="P356" s="73" t="s">
        <v>221</v>
      </c>
      <c r="Q356" s="143" t="str">
        <f t="shared" si="33"/>
        <v>-</v>
      </c>
      <c r="R356" s="73" t="str">
        <f t="shared" si="34"/>
        <v>-</v>
      </c>
    </row>
    <row r="357" spans="1:18" ht="78.75" x14ac:dyDescent="0.25">
      <c r="A357" s="41" t="s">
        <v>547</v>
      </c>
      <c r="B357" s="47" t="s">
        <v>548</v>
      </c>
      <c r="C357" s="43" t="s">
        <v>479</v>
      </c>
      <c r="D357" s="71" t="s">
        <v>221</v>
      </c>
      <c r="E357" s="71" t="s">
        <v>221</v>
      </c>
      <c r="F357" s="71" t="s">
        <v>221</v>
      </c>
      <c r="G357" s="127" t="s">
        <v>221</v>
      </c>
      <c r="H357" s="71" t="s">
        <v>221</v>
      </c>
      <c r="I357" s="127" t="s">
        <v>221</v>
      </c>
      <c r="J357" s="71" t="s">
        <v>221</v>
      </c>
      <c r="K357" s="127" t="s">
        <v>221</v>
      </c>
      <c r="L357" s="71" t="s">
        <v>221</v>
      </c>
      <c r="M357" s="127" t="s">
        <v>221</v>
      </c>
      <c r="N357" s="71" t="s">
        <v>221</v>
      </c>
      <c r="O357" s="71" t="s">
        <v>221</v>
      </c>
      <c r="P357" s="73" t="s">
        <v>221</v>
      </c>
      <c r="Q357" s="143" t="str">
        <f t="shared" si="33"/>
        <v>-</v>
      </c>
      <c r="R357" s="73" t="str">
        <f t="shared" si="34"/>
        <v>-</v>
      </c>
    </row>
    <row r="358" spans="1:18" ht="31.5" x14ac:dyDescent="0.25">
      <c r="A358" s="41" t="s">
        <v>549</v>
      </c>
      <c r="B358" s="47" t="s">
        <v>550</v>
      </c>
      <c r="C358" s="43" t="s">
        <v>479</v>
      </c>
      <c r="D358" s="71" t="s">
        <v>221</v>
      </c>
      <c r="E358" s="71" t="s">
        <v>221</v>
      </c>
      <c r="F358" s="71" t="s">
        <v>221</v>
      </c>
      <c r="G358" s="127" t="s">
        <v>221</v>
      </c>
      <c r="H358" s="71" t="s">
        <v>221</v>
      </c>
      <c r="I358" s="127" t="s">
        <v>221</v>
      </c>
      <c r="J358" s="71" t="s">
        <v>221</v>
      </c>
      <c r="K358" s="127" t="s">
        <v>221</v>
      </c>
      <c r="L358" s="71" t="s">
        <v>221</v>
      </c>
      <c r="M358" s="127" t="s">
        <v>221</v>
      </c>
      <c r="N358" s="71" t="s">
        <v>221</v>
      </c>
      <c r="O358" s="71" t="s">
        <v>221</v>
      </c>
      <c r="P358" s="73" t="s">
        <v>221</v>
      </c>
      <c r="Q358" s="143" t="str">
        <f t="shared" si="33"/>
        <v>-</v>
      </c>
      <c r="R358" s="73" t="str">
        <f t="shared" si="34"/>
        <v>-</v>
      </c>
    </row>
    <row r="359" spans="1:18" ht="31.5" x14ac:dyDescent="0.25">
      <c r="A359" s="41" t="s">
        <v>551</v>
      </c>
      <c r="B359" s="48" t="s">
        <v>552</v>
      </c>
      <c r="C359" s="43" t="s">
        <v>683</v>
      </c>
      <c r="D359" s="71" t="s">
        <v>221</v>
      </c>
      <c r="E359" s="71" t="s">
        <v>221</v>
      </c>
      <c r="F359" s="71" t="s">
        <v>221</v>
      </c>
      <c r="G359" s="127" t="s">
        <v>221</v>
      </c>
      <c r="H359" s="71" t="s">
        <v>221</v>
      </c>
      <c r="I359" s="127" t="s">
        <v>221</v>
      </c>
      <c r="J359" s="71" t="s">
        <v>221</v>
      </c>
      <c r="K359" s="127" t="s">
        <v>221</v>
      </c>
      <c r="L359" s="71" t="s">
        <v>221</v>
      </c>
      <c r="M359" s="127" t="s">
        <v>221</v>
      </c>
      <c r="N359" s="71" t="s">
        <v>221</v>
      </c>
      <c r="O359" s="71" t="s">
        <v>221</v>
      </c>
      <c r="P359" s="73" t="s">
        <v>221</v>
      </c>
      <c r="Q359" s="143" t="str">
        <f t="shared" si="33"/>
        <v>-</v>
      </c>
      <c r="R359" s="73" t="str">
        <f t="shared" si="34"/>
        <v>-</v>
      </c>
    </row>
    <row r="360" spans="1:18" ht="47.25" x14ac:dyDescent="0.25">
      <c r="A360" s="41" t="s">
        <v>553</v>
      </c>
      <c r="B360" s="47" t="s">
        <v>554</v>
      </c>
      <c r="C360" s="43" t="s">
        <v>683</v>
      </c>
      <c r="D360" s="71" t="s">
        <v>221</v>
      </c>
      <c r="E360" s="71" t="s">
        <v>221</v>
      </c>
      <c r="F360" s="71" t="s">
        <v>221</v>
      </c>
      <c r="G360" s="127" t="s">
        <v>221</v>
      </c>
      <c r="H360" s="71" t="s">
        <v>221</v>
      </c>
      <c r="I360" s="127" t="s">
        <v>221</v>
      </c>
      <c r="J360" s="71" t="s">
        <v>221</v>
      </c>
      <c r="K360" s="127" t="s">
        <v>221</v>
      </c>
      <c r="L360" s="71" t="s">
        <v>221</v>
      </c>
      <c r="M360" s="127" t="s">
        <v>221</v>
      </c>
      <c r="N360" s="71" t="s">
        <v>221</v>
      </c>
      <c r="O360" s="71" t="s">
        <v>221</v>
      </c>
      <c r="P360" s="73" t="s">
        <v>221</v>
      </c>
      <c r="Q360" s="143" t="str">
        <f t="shared" si="33"/>
        <v>-</v>
      </c>
      <c r="R360" s="73" t="str">
        <f t="shared" si="34"/>
        <v>-</v>
      </c>
    </row>
    <row r="361" spans="1:18" ht="31.5" x14ac:dyDescent="0.25">
      <c r="A361" s="41" t="s">
        <v>555</v>
      </c>
      <c r="B361" s="47" t="s">
        <v>556</v>
      </c>
      <c r="C361" s="43" t="s">
        <v>683</v>
      </c>
      <c r="D361" s="71" t="s">
        <v>221</v>
      </c>
      <c r="E361" s="71" t="s">
        <v>221</v>
      </c>
      <c r="F361" s="71" t="s">
        <v>221</v>
      </c>
      <c r="G361" s="127" t="s">
        <v>221</v>
      </c>
      <c r="H361" s="71" t="s">
        <v>221</v>
      </c>
      <c r="I361" s="127" t="s">
        <v>221</v>
      </c>
      <c r="J361" s="71" t="s">
        <v>221</v>
      </c>
      <c r="K361" s="127" t="s">
        <v>221</v>
      </c>
      <c r="L361" s="71" t="s">
        <v>221</v>
      </c>
      <c r="M361" s="127" t="s">
        <v>221</v>
      </c>
      <c r="N361" s="71" t="s">
        <v>221</v>
      </c>
      <c r="O361" s="71" t="s">
        <v>221</v>
      </c>
      <c r="P361" s="73" t="s">
        <v>221</v>
      </c>
      <c r="Q361" s="143" t="str">
        <f t="shared" si="33"/>
        <v>-</v>
      </c>
      <c r="R361" s="73" t="str">
        <f t="shared" si="34"/>
        <v>-</v>
      </c>
    </row>
    <row r="362" spans="1:18" ht="31.5" x14ac:dyDescent="0.25">
      <c r="A362" s="41" t="s">
        <v>557</v>
      </c>
      <c r="B362" s="48" t="s">
        <v>558</v>
      </c>
      <c r="C362" s="43" t="s">
        <v>666</v>
      </c>
      <c r="D362" s="71" t="s">
        <v>221</v>
      </c>
      <c r="E362" s="71" t="s">
        <v>221</v>
      </c>
      <c r="F362" s="71" t="s">
        <v>221</v>
      </c>
      <c r="G362" s="127" t="s">
        <v>221</v>
      </c>
      <c r="H362" s="71" t="s">
        <v>221</v>
      </c>
      <c r="I362" s="127" t="s">
        <v>221</v>
      </c>
      <c r="J362" s="71" t="s">
        <v>221</v>
      </c>
      <c r="K362" s="127" t="s">
        <v>221</v>
      </c>
      <c r="L362" s="71" t="s">
        <v>221</v>
      </c>
      <c r="M362" s="127" t="s">
        <v>221</v>
      </c>
      <c r="N362" s="71" t="s">
        <v>221</v>
      </c>
      <c r="O362" s="71" t="s">
        <v>221</v>
      </c>
      <c r="P362" s="73" t="s">
        <v>221</v>
      </c>
      <c r="Q362" s="143" t="str">
        <f t="shared" si="33"/>
        <v>-</v>
      </c>
      <c r="R362" s="73" t="str">
        <f t="shared" si="34"/>
        <v>-</v>
      </c>
    </row>
    <row r="363" spans="1:18" x14ac:dyDescent="0.25">
      <c r="A363" s="41" t="s">
        <v>559</v>
      </c>
      <c r="B363" s="47" t="s">
        <v>687</v>
      </c>
      <c r="C363" s="43" t="s">
        <v>666</v>
      </c>
      <c r="D363" s="71" t="s">
        <v>221</v>
      </c>
      <c r="E363" s="71" t="s">
        <v>221</v>
      </c>
      <c r="F363" s="71" t="s">
        <v>221</v>
      </c>
      <c r="G363" s="127" t="s">
        <v>221</v>
      </c>
      <c r="H363" s="71" t="s">
        <v>221</v>
      </c>
      <c r="I363" s="127" t="s">
        <v>221</v>
      </c>
      <c r="J363" s="71" t="s">
        <v>221</v>
      </c>
      <c r="K363" s="127" t="s">
        <v>221</v>
      </c>
      <c r="L363" s="71" t="s">
        <v>221</v>
      </c>
      <c r="M363" s="127" t="s">
        <v>221</v>
      </c>
      <c r="N363" s="71" t="s">
        <v>221</v>
      </c>
      <c r="O363" s="71" t="s">
        <v>221</v>
      </c>
      <c r="P363" s="73" t="s">
        <v>221</v>
      </c>
      <c r="Q363" s="143" t="str">
        <f t="shared" si="33"/>
        <v>-</v>
      </c>
      <c r="R363" s="73" t="str">
        <f t="shared" si="34"/>
        <v>-</v>
      </c>
    </row>
    <row r="364" spans="1:18" x14ac:dyDescent="0.25">
      <c r="A364" s="41" t="s">
        <v>560</v>
      </c>
      <c r="B364" s="47" t="s">
        <v>44</v>
      </c>
      <c r="C364" s="43" t="s">
        <v>666</v>
      </c>
      <c r="D364" s="71" t="s">
        <v>221</v>
      </c>
      <c r="E364" s="71" t="s">
        <v>221</v>
      </c>
      <c r="F364" s="71" t="s">
        <v>221</v>
      </c>
      <c r="G364" s="127" t="s">
        <v>221</v>
      </c>
      <c r="H364" s="71" t="s">
        <v>221</v>
      </c>
      <c r="I364" s="127" t="s">
        <v>221</v>
      </c>
      <c r="J364" s="71" t="s">
        <v>221</v>
      </c>
      <c r="K364" s="127" t="s">
        <v>221</v>
      </c>
      <c r="L364" s="71" t="s">
        <v>221</v>
      </c>
      <c r="M364" s="127" t="s">
        <v>221</v>
      </c>
      <c r="N364" s="71" t="s">
        <v>221</v>
      </c>
      <c r="O364" s="71" t="s">
        <v>221</v>
      </c>
      <c r="P364" s="73" t="s">
        <v>221</v>
      </c>
      <c r="Q364" s="143" t="str">
        <f t="shared" si="33"/>
        <v>-</v>
      </c>
      <c r="R364" s="73" t="str">
        <f t="shared" si="34"/>
        <v>-</v>
      </c>
    </row>
    <row r="365" spans="1:18" ht="16.5" thickBot="1" x14ac:dyDescent="0.3">
      <c r="A365" s="55" t="s">
        <v>561</v>
      </c>
      <c r="B365" s="66" t="s">
        <v>562</v>
      </c>
      <c r="C365" s="57" t="s">
        <v>563</v>
      </c>
      <c r="D365" s="67">
        <v>2415.3000000000002</v>
      </c>
      <c r="E365" s="67">
        <v>2318.375</v>
      </c>
      <c r="F365" s="67">
        <v>2299.125</v>
      </c>
      <c r="G365" s="67">
        <v>2425</v>
      </c>
      <c r="H365" s="67">
        <v>2295.0500000000002</v>
      </c>
      <c r="I365" s="67">
        <v>2420</v>
      </c>
      <c r="J365" s="67">
        <v>2291.0500000000002</v>
      </c>
      <c r="K365" s="67">
        <v>2415</v>
      </c>
      <c r="L365" s="67">
        <v>2287.0500000000002</v>
      </c>
      <c r="M365" s="67">
        <v>2410.0103305785124</v>
      </c>
      <c r="N365" s="67">
        <v>2283.0500000000002</v>
      </c>
      <c r="O365" s="67">
        <v>2279.0569959117643</v>
      </c>
      <c r="P365" s="68" t="s">
        <v>221</v>
      </c>
      <c r="Q365" s="153">
        <f t="shared" ref="Q365" si="37">M365</f>
        <v>2410.0103305785124</v>
      </c>
      <c r="R365" s="68">
        <f t="shared" ref="R365" si="38">O365</f>
        <v>2279.0569959117643</v>
      </c>
    </row>
    <row r="366" spans="1:18" s="21" customFormat="1" x14ac:dyDescent="0.25">
      <c r="A366" s="22"/>
      <c r="B366" s="23"/>
      <c r="C366" s="24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ht="19.5" thickBot="1" x14ac:dyDescent="0.35">
      <c r="A367" s="190" t="s">
        <v>564</v>
      </c>
      <c r="B367" s="190"/>
      <c r="C367" s="190"/>
      <c r="D367" s="190"/>
      <c r="E367" s="190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</row>
    <row r="368" spans="1:18" ht="36.75" customHeight="1" x14ac:dyDescent="0.25">
      <c r="A368" s="166" t="s">
        <v>7</v>
      </c>
      <c r="B368" s="168" t="s">
        <v>8</v>
      </c>
      <c r="C368" s="170" t="s">
        <v>9</v>
      </c>
      <c r="D368" s="139" t="str">
        <f>D17</f>
        <v>2020 год</v>
      </c>
      <c r="E368" s="140" t="str">
        <f t="shared" ref="E368:P368" si="39">E17</f>
        <v>2021 год</v>
      </c>
      <c r="F368" s="140" t="str">
        <f t="shared" si="39"/>
        <v>2022 год</v>
      </c>
      <c r="G368" s="177" t="str">
        <f t="shared" si="39"/>
        <v>2023 год</v>
      </c>
      <c r="H368" s="177">
        <f t="shared" si="39"/>
        <v>0</v>
      </c>
      <c r="I368" s="177" t="str">
        <f t="shared" si="39"/>
        <v>2024 год</v>
      </c>
      <c r="J368" s="177">
        <f t="shared" si="39"/>
        <v>0</v>
      </c>
      <c r="K368" s="177" t="str">
        <f t="shared" si="39"/>
        <v>2025 год</v>
      </c>
      <c r="L368" s="177">
        <f t="shared" si="39"/>
        <v>0</v>
      </c>
      <c r="M368" s="177" t="str">
        <f t="shared" si="39"/>
        <v>2026 год</v>
      </c>
      <c r="N368" s="177">
        <f t="shared" si="39"/>
        <v>0</v>
      </c>
      <c r="O368" s="177" t="str">
        <f t="shared" si="39"/>
        <v>2027 год</v>
      </c>
      <c r="P368" s="177">
        <f t="shared" si="39"/>
        <v>0</v>
      </c>
      <c r="Q368" s="168" t="s">
        <v>13</v>
      </c>
      <c r="R368" s="170"/>
    </row>
    <row r="369" spans="1:18" ht="48" thickBot="1" x14ac:dyDescent="0.3">
      <c r="A369" s="167"/>
      <c r="B369" s="169"/>
      <c r="C369" s="171"/>
      <c r="D369" s="4" t="str">
        <f>D18</f>
        <v>Факт</v>
      </c>
      <c r="E369" s="141" t="str">
        <f t="shared" ref="E369:P369" si="40">E18</f>
        <v>Факт</v>
      </c>
      <c r="F369" s="141" t="str">
        <f t="shared" si="40"/>
        <v>Прогноз</v>
      </c>
      <c r="G369" s="141" t="str">
        <f t="shared" si="40"/>
        <v>Утвержденный план</v>
      </c>
      <c r="H369" s="141" t="str">
        <f t="shared" si="40"/>
        <v>Предложение по корректировке утвержденного плана</v>
      </c>
      <c r="I369" s="141" t="str">
        <f t="shared" si="40"/>
        <v>Утвержденный план</v>
      </c>
      <c r="J369" s="141" t="str">
        <f t="shared" si="40"/>
        <v>Предложение по корректировке утвержденного плана</v>
      </c>
      <c r="K369" s="141" t="str">
        <f t="shared" si="40"/>
        <v>Утвержденный план</v>
      </c>
      <c r="L369" s="141" t="str">
        <f t="shared" si="40"/>
        <v>Предложение по корректировке утвержденного плана</v>
      </c>
      <c r="M369" s="141" t="str">
        <f t="shared" si="40"/>
        <v>Утвержденный план</v>
      </c>
      <c r="N369" s="141" t="str">
        <f t="shared" si="40"/>
        <v>Предложение по корректировке утвержденного плана</v>
      </c>
      <c r="O369" s="141" t="str">
        <f t="shared" si="40"/>
        <v>План</v>
      </c>
      <c r="P369" s="141" t="str">
        <f t="shared" si="40"/>
        <v>Предложение по корректировке утвержденного плана</v>
      </c>
      <c r="Q369" s="5" t="s">
        <v>15</v>
      </c>
      <c r="R369" s="6" t="s">
        <v>16</v>
      </c>
    </row>
    <row r="370" spans="1:18" ht="16.5" thickBot="1" x14ac:dyDescent="0.3">
      <c r="A370" s="7">
        <v>1</v>
      </c>
      <c r="B370" s="8">
        <v>2</v>
      </c>
      <c r="C370" s="9">
        <v>3</v>
      </c>
      <c r="D370" s="10">
        <v>12</v>
      </c>
      <c r="E370" s="10">
        <v>14</v>
      </c>
      <c r="F370" s="10">
        <v>16</v>
      </c>
      <c r="G370" s="10">
        <v>17</v>
      </c>
      <c r="H370" s="10">
        <v>18</v>
      </c>
      <c r="I370" s="10">
        <v>19</v>
      </c>
      <c r="J370" s="10">
        <v>20</v>
      </c>
      <c r="K370" s="10">
        <v>21</v>
      </c>
      <c r="L370" s="10">
        <v>22</v>
      </c>
      <c r="M370" s="10">
        <v>23</v>
      </c>
      <c r="N370" s="10">
        <v>24</v>
      </c>
      <c r="O370" s="10">
        <v>23</v>
      </c>
      <c r="P370" s="10">
        <v>24</v>
      </c>
      <c r="Q370" s="8">
        <v>25</v>
      </c>
      <c r="R370" s="9">
        <v>26</v>
      </c>
    </row>
    <row r="371" spans="1:18" ht="31.5" customHeight="1" x14ac:dyDescent="0.25">
      <c r="A371" s="178" t="s">
        <v>565</v>
      </c>
      <c r="B371" s="179"/>
      <c r="C371" s="26" t="s">
        <v>19</v>
      </c>
      <c r="D371" s="157">
        <v>3356.7664629999999</v>
      </c>
      <c r="E371" s="157">
        <v>3877.6912899999998</v>
      </c>
      <c r="F371" s="157">
        <v>3833.662875</v>
      </c>
      <c r="G371" s="125">
        <v>3576</v>
      </c>
      <c r="H371" s="157">
        <v>3575.9999999999995</v>
      </c>
      <c r="I371" s="125">
        <v>3000</v>
      </c>
      <c r="J371" s="157">
        <v>3000</v>
      </c>
      <c r="K371" s="125">
        <v>2760.0000119999995</v>
      </c>
      <c r="L371" s="157">
        <v>2760.0000120000004</v>
      </c>
      <c r="M371" s="125">
        <v>2760.0000120000004</v>
      </c>
      <c r="N371" s="157">
        <v>2760.0000120000004</v>
      </c>
      <c r="O371" s="157">
        <v>2999.9999999999995</v>
      </c>
      <c r="P371" s="157" t="s">
        <v>221</v>
      </c>
      <c r="Q371" s="27">
        <f t="shared" ref="Q371:Q434" si="41">IFERROR(G371+I371+K371+M371,"-")</f>
        <v>12096.000024000001</v>
      </c>
      <c r="R371" s="28">
        <f t="shared" ref="R371:R434" si="42">IFERROR(H371+J371+L371+N371+O371,"-")</f>
        <v>15096.000024000001</v>
      </c>
    </row>
    <row r="372" spans="1:18" x14ac:dyDescent="0.25">
      <c r="A372" s="29" t="s">
        <v>18</v>
      </c>
      <c r="B372" s="30" t="s">
        <v>566</v>
      </c>
      <c r="C372" s="31" t="s">
        <v>19</v>
      </c>
      <c r="D372" s="158">
        <v>3356.7664629999999</v>
      </c>
      <c r="E372" s="158">
        <v>3594.1447749999998</v>
      </c>
      <c r="F372" s="158">
        <v>3033.662875</v>
      </c>
      <c r="G372" s="114">
        <v>3420.41903</v>
      </c>
      <c r="H372" s="158">
        <v>3134.6789409999997</v>
      </c>
      <c r="I372" s="114">
        <v>3000</v>
      </c>
      <c r="J372" s="158">
        <v>2875.7530379999998</v>
      </c>
      <c r="K372" s="114">
        <v>2760.0000119999995</v>
      </c>
      <c r="L372" s="158">
        <v>2760.0000120000004</v>
      </c>
      <c r="M372" s="114">
        <v>2760.0000120000004</v>
      </c>
      <c r="N372" s="158">
        <v>2760.0000120000004</v>
      </c>
      <c r="O372" s="158">
        <v>2843.5701529999997</v>
      </c>
      <c r="P372" s="158" t="s">
        <v>221</v>
      </c>
      <c r="Q372" s="32">
        <f t="shared" si="41"/>
        <v>11940.419054</v>
      </c>
      <c r="R372" s="33">
        <f t="shared" si="42"/>
        <v>14374.002155999999</v>
      </c>
    </row>
    <row r="373" spans="1:18" x14ac:dyDescent="0.25">
      <c r="A373" s="11" t="s">
        <v>20</v>
      </c>
      <c r="B373" s="13" t="s">
        <v>567</v>
      </c>
      <c r="C373" s="12" t="s">
        <v>19</v>
      </c>
      <c r="D373" s="119">
        <v>1372.426046</v>
      </c>
      <c r="E373" s="119">
        <v>1371.2188660000002</v>
      </c>
      <c r="F373" s="119">
        <v>615.55665199999999</v>
      </c>
      <c r="G373" s="116">
        <v>1070.68659</v>
      </c>
      <c r="H373" s="119">
        <v>500.63250099999999</v>
      </c>
      <c r="I373" s="116">
        <v>626.51843000000008</v>
      </c>
      <c r="J373" s="119">
        <v>228.35146799999998</v>
      </c>
      <c r="K373" s="116">
        <v>389.04879999999997</v>
      </c>
      <c r="L373" s="119">
        <v>59.4848</v>
      </c>
      <c r="M373" s="116">
        <v>190.40652299999999</v>
      </c>
      <c r="N373" s="119">
        <v>99.27152000000001</v>
      </c>
      <c r="O373" s="119">
        <v>181.92231799999999</v>
      </c>
      <c r="P373" s="119" t="s">
        <v>221</v>
      </c>
      <c r="Q373" s="19">
        <f t="shared" si="41"/>
        <v>2276.660343</v>
      </c>
      <c r="R373" s="20">
        <f t="shared" si="42"/>
        <v>1069.662607</v>
      </c>
    </row>
    <row r="374" spans="1:18" ht="31.5" x14ac:dyDescent="0.25">
      <c r="A374" s="11" t="s">
        <v>21</v>
      </c>
      <c r="B374" s="14" t="s">
        <v>568</v>
      </c>
      <c r="C374" s="12" t="s">
        <v>19</v>
      </c>
      <c r="D374" s="119">
        <v>1357.648144</v>
      </c>
      <c r="E374" s="119">
        <v>1337.67121</v>
      </c>
      <c r="F374" s="119">
        <v>554.44604800000002</v>
      </c>
      <c r="G374" s="116">
        <v>1070.68659</v>
      </c>
      <c r="H374" s="119">
        <v>500.63250099999999</v>
      </c>
      <c r="I374" s="116">
        <v>626.51843000000008</v>
      </c>
      <c r="J374" s="119">
        <v>228.35146799999998</v>
      </c>
      <c r="K374" s="116">
        <v>389.04879999999997</v>
      </c>
      <c r="L374" s="119">
        <v>59.4848</v>
      </c>
      <c r="M374" s="116">
        <v>190.40652299999999</v>
      </c>
      <c r="N374" s="119">
        <v>99.27152000000001</v>
      </c>
      <c r="O374" s="119">
        <v>181.92231799999999</v>
      </c>
      <c r="P374" s="119" t="s">
        <v>221</v>
      </c>
      <c r="Q374" s="19">
        <f t="shared" si="41"/>
        <v>2276.660343</v>
      </c>
      <c r="R374" s="20">
        <f t="shared" si="42"/>
        <v>1069.662607</v>
      </c>
    </row>
    <row r="375" spans="1:18" ht="31.5" x14ac:dyDescent="0.25">
      <c r="A375" s="11" t="s">
        <v>569</v>
      </c>
      <c r="B375" s="15" t="s">
        <v>570</v>
      </c>
      <c r="C375" s="12" t="s">
        <v>19</v>
      </c>
      <c r="D375" s="119">
        <v>0</v>
      </c>
      <c r="E375" s="119">
        <v>0</v>
      </c>
      <c r="F375" s="119">
        <v>0</v>
      </c>
      <c r="G375" s="116">
        <v>0</v>
      </c>
      <c r="H375" s="119">
        <v>0</v>
      </c>
      <c r="I375" s="116">
        <v>0</v>
      </c>
      <c r="J375" s="119">
        <v>0</v>
      </c>
      <c r="K375" s="116">
        <v>0</v>
      </c>
      <c r="L375" s="119">
        <v>0</v>
      </c>
      <c r="M375" s="116">
        <v>0</v>
      </c>
      <c r="N375" s="119">
        <v>0</v>
      </c>
      <c r="O375" s="119">
        <v>0</v>
      </c>
      <c r="P375" s="119" t="s">
        <v>221</v>
      </c>
      <c r="Q375" s="19">
        <f t="shared" si="41"/>
        <v>0</v>
      </c>
      <c r="R375" s="20">
        <f t="shared" si="42"/>
        <v>0</v>
      </c>
    </row>
    <row r="376" spans="1:18" ht="31.5" x14ac:dyDescent="0.25">
      <c r="A376" s="11" t="s">
        <v>571</v>
      </c>
      <c r="B376" s="16" t="s">
        <v>22</v>
      </c>
      <c r="C376" s="12" t="s">
        <v>19</v>
      </c>
      <c r="D376" s="119">
        <v>0</v>
      </c>
      <c r="E376" s="119">
        <v>0</v>
      </c>
      <c r="F376" s="119">
        <v>0</v>
      </c>
      <c r="G376" s="116">
        <v>0</v>
      </c>
      <c r="H376" s="119">
        <v>0</v>
      </c>
      <c r="I376" s="116">
        <v>0</v>
      </c>
      <c r="J376" s="119">
        <v>0</v>
      </c>
      <c r="K376" s="116">
        <v>0</v>
      </c>
      <c r="L376" s="119">
        <v>0</v>
      </c>
      <c r="M376" s="116">
        <v>0</v>
      </c>
      <c r="N376" s="119">
        <v>0</v>
      </c>
      <c r="O376" s="119">
        <v>0</v>
      </c>
      <c r="P376" s="119" t="s">
        <v>221</v>
      </c>
      <c r="Q376" s="19">
        <f t="shared" si="41"/>
        <v>0</v>
      </c>
      <c r="R376" s="20">
        <f t="shared" si="42"/>
        <v>0</v>
      </c>
    </row>
    <row r="377" spans="1:18" ht="47.25" x14ac:dyDescent="0.25">
      <c r="A377" s="11" t="s">
        <v>572</v>
      </c>
      <c r="B377" s="16" t="s">
        <v>24</v>
      </c>
      <c r="C377" s="12" t="s">
        <v>19</v>
      </c>
      <c r="D377" s="119">
        <v>0</v>
      </c>
      <c r="E377" s="119">
        <v>0</v>
      </c>
      <c r="F377" s="119">
        <v>0</v>
      </c>
      <c r="G377" s="116">
        <v>0</v>
      </c>
      <c r="H377" s="119">
        <v>0</v>
      </c>
      <c r="I377" s="116">
        <v>0</v>
      </c>
      <c r="J377" s="119">
        <v>0</v>
      </c>
      <c r="K377" s="116">
        <v>0</v>
      </c>
      <c r="L377" s="119">
        <v>0</v>
      </c>
      <c r="M377" s="116">
        <v>0</v>
      </c>
      <c r="N377" s="119">
        <v>0</v>
      </c>
      <c r="O377" s="119">
        <v>0</v>
      </c>
      <c r="P377" s="119" t="s">
        <v>221</v>
      </c>
      <c r="Q377" s="19">
        <f t="shared" si="41"/>
        <v>0</v>
      </c>
      <c r="R377" s="20">
        <f t="shared" si="42"/>
        <v>0</v>
      </c>
    </row>
    <row r="378" spans="1:18" ht="47.25" x14ac:dyDescent="0.25">
      <c r="A378" s="11" t="s">
        <v>573</v>
      </c>
      <c r="B378" s="16" t="s">
        <v>26</v>
      </c>
      <c r="C378" s="12" t="s">
        <v>19</v>
      </c>
      <c r="D378" s="119">
        <v>0</v>
      </c>
      <c r="E378" s="119">
        <v>0</v>
      </c>
      <c r="F378" s="119">
        <v>0</v>
      </c>
      <c r="G378" s="116">
        <v>0</v>
      </c>
      <c r="H378" s="119">
        <v>0</v>
      </c>
      <c r="I378" s="116">
        <v>0</v>
      </c>
      <c r="J378" s="119">
        <v>0</v>
      </c>
      <c r="K378" s="116">
        <v>0</v>
      </c>
      <c r="L378" s="119">
        <v>0</v>
      </c>
      <c r="M378" s="116">
        <v>0</v>
      </c>
      <c r="N378" s="119">
        <v>0</v>
      </c>
      <c r="O378" s="119">
        <v>0</v>
      </c>
      <c r="P378" s="119" t="s">
        <v>221</v>
      </c>
      <c r="Q378" s="19">
        <f t="shared" si="41"/>
        <v>0</v>
      </c>
      <c r="R378" s="20">
        <f t="shared" si="42"/>
        <v>0</v>
      </c>
    </row>
    <row r="379" spans="1:18" ht="31.5" x14ac:dyDescent="0.25">
      <c r="A379" s="11" t="s">
        <v>574</v>
      </c>
      <c r="B379" s="15" t="s">
        <v>575</v>
      </c>
      <c r="C379" s="12" t="s">
        <v>19</v>
      </c>
      <c r="D379" s="119">
        <v>0</v>
      </c>
      <c r="E379" s="119">
        <v>0</v>
      </c>
      <c r="F379" s="119">
        <v>0</v>
      </c>
      <c r="G379" s="116">
        <v>0</v>
      </c>
      <c r="H379" s="119">
        <v>0</v>
      </c>
      <c r="I379" s="116">
        <v>0</v>
      </c>
      <c r="J379" s="119">
        <v>0</v>
      </c>
      <c r="K379" s="116">
        <v>0</v>
      </c>
      <c r="L379" s="119">
        <v>0</v>
      </c>
      <c r="M379" s="116">
        <v>0</v>
      </c>
      <c r="N379" s="119">
        <v>0</v>
      </c>
      <c r="O379" s="119">
        <v>0</v>
      </c>
      <c r="P379" s="119" t="s">
        <v>221</v>
      </c>
      <c r="Q379" s="19">
        <f t="shared" si="41"/>
        <v>0</v>
      </c>
      <c r="R379" s="20">
        <f t="shared" si="42"/>
        <v>0</v>
      </c>
    </row>
    <row r="380" spans="1:18" x14ac:dyDescent="0.25">
      <c r="A380" s="11" t="s">
        <v>576</v>
      </c>
      <c r="B380" s="15" t="s">
        <v>577</v>
      </c>
      <c r="C380" s="12" t="s">
        <v>19</v>
      </c>
      <c r="D380" s="72">
        <v>386.14839499999999</v>
      </c>
      <c r="E380" s="119">
        <v>1044.1164390000001</v>
      </c>
      <c r="F380" s="119">
        <v>407.64607000000001</v>
      </c>
      <c r="G380" s="116">
        <v>1070.68659</v>
      </c>
      <c r="H380" s="119">
        <v>500.63250099999999</v>
      </c>
      <c r="I380" s="116">
        <v>626.51843000000008</v>
      </c>
      <c r="J380" s="119">
        <v>228.35146799999998</v>
      </c>
      <c r="K380" s="116">
        <v>389.04879999999997</v>
      </c>
      <c r="L380" s="119">
        <v>59.4848</v>
      </c>
      <c r="M380" s="116">
        <v>190.40652299999999</v>
      </c>
      <c r="N380" s="119">
        <v>99.27152000000001</v>
      </c>
      <c r="O380" s="119">
        <v>181.92231799999999</v>
      </c>
      <c r="P380" s="72" t="s">
        <v>221</v>
      </c>
      <c r="Q380" s="19">
        <f t="shared" si="41"/>
        <v>2276.660343</v>
      </c>
      <c r="R380" s="20">
        <f t="shared" si="42"/>
        <v>1069.662607</v>
      </c>
    </row>
    <row r="381" spans="1:18" ht="31.5" x14ac:dyDescent="0.25">
      <c r="A381" s="11" t="s">
        <v>578</v>
      </c>
      <c r="B381" s="15" t="s">
        <v>579</v>
      </c>
      <c r="C381" s="12" t="s">
        <v>19</v>
      </c>
      <c r="D381" s="119">
        <v>0</v>
      </c>
      <c r="E381" s="119">
        <v>0</v>
      </c>
      <c r="F381" s="119">
        <v>0</v>
      </c>
      <c r="G381" s="116">
        <v>0</v>
      </c>
      <c r="H381" s="119">
        <v>0</v>
      </c>
      <c r="I381" s="116">
        <v>0</v>
      </c>
      <c r="J381" s="119">
        <v>0</v>
      </c>
      <c r="K381" s="116">
        <v>0</v>
      </c>
      <c r="L381" s="119">
        <v>0</v>
      </c>
      <c r="M381" s="116">
        <v>0</v>
      </c>
      <c r="N381" s="119">
        <v>0</v>
      </c>
      <c r="O381" s="119">
        <v>0</v>
      </c>
      <c r="P381" s="119" t="s">
        <v>221</v>
      </c>
      <c r="Q381" s="19">
        <f t="shared" si="41"/>
        <v>0</v>
      </c>
      <c r="R381" s="20">
        <f t="shared" si="42"/>
        <v>0</v>
      </c>
    </row>
    <row r="382" spans="1:18" x14ac:dyDescent="0.25">
      <c r="A382" s="11" t="s">
        <v>580</v>
      </c>
      <c r="B382" s="15" t="s">
        <v>581</v>
      </c>
      <c r="C382" s="12" t="s">
        <v>19</v>
      </c>
      <c r="D382" s="119">
        <v>971.49974899999995</v>
      </c>
      <c r="E382" s="119">
        <v>293.55477099999996</v>
      </c>
      <c r="F382" s="119">
        <v>146.79997800000001</v>
      </c>
      <c r="G382" s="116">
        <v>0</v>
      </c>
      <c r="H382" s="119">
        <v>0</v>
      </c>
      <c r="I382" s="116">
        <v>0</v>
      </c>
      <c r="J382" s="119">
        <v>0</v>
      </c>
      <c r="K382" s="116">
        <v>0</v>
      </c>
      <c r="L382" s="119">
        <v>0</v>
      </c>
      <c r="M382" s="116">
        <v>0</v>
      </c>
      <c r="N382" s="119">
        <v>0</v>
      </c>
      <c r="O382" s="119">
        <v>0</v>
      </c>
      <c r="P382" s="119" t="s">
        <v>221</v>
      </c>
      <c r="Q382" s="19">
        <f t="shared" si="41"/>
        <v>0</v>
      </c>
      <c r="R382" s="20">
        <f t="shared" si="42"/>
        <v>0</v>
      </c>
    </row>
    <row r="383" spans="1:18" ht="31.5" x14ac:dyDescent="0.25">
      <c r="A383" s="11" t="s">
        <v>582</v>
      </c>
      <c r="B383" s="16" t="s">
        <v>583</v>
      </c>
      <c r="C383" s="12" t="s">
        <v>19</v>
      </c>
      <c r="D383" s="119">
        <v>0</v>
      </c>
      <c r="E383" s="119">
        <v>0</v>
      </c>
      <c r="F383" s="119">
        <v>0</v>
      </c>
      <c r="G383" s="116">
        <v>0</v>
      </c>
      <c r="H383" s="119">
        <v>0</v>
      </c>
      <c r="I383" s="116">
        <v>0</v>
      </c>
      <c r="J383" s="119">
        <v>0</v>
      </c>
      <c r="K383" s="116">
        <v>0</v>
      </c>
      <c r="L383" s="119">
        <v>0</v>
      </c>
      <c r="M383" s="116">
        <v>0</v>
      </c>
      <c r="N383" s="119">
        <v>0</v>
      </c>
      <c r="O383" s="119">
        <v>0</v>
      </c>
      <c r="P383" s="119" t="s">
        <v>221</v>
      </c>
      <c r="Q383" s="19">
        <f t="shared" si="41"/>
        <v>0</v>
      </c>
      <c r="R383" s="20">
        <f t="shared" si="42"/>
        <v>0</v>
      </c>
    </row>
    <row r="384" spans="1:18" x14ac:dyDescent="0.25">
      <c r="A384" s="11" t="s">
        <v>584</v>
      </c>
      <c r="B384" s="16" t="s">
        <v>585</v>
      </c>
      <c r="C384" s="12" t="s">
        <v>19</v>
      </c>
      <c r="D384" s="119">
        <v>0</v>
      </c>
      <c r="E384" s="119">
        <v>0</v>
      </c>
      <c r="F384" s="119">
        <v>0</v>
      </c>
      <c r="G384" s="116">
        <v>0</v>
      </c>
      <c r="H384" s="119">
        <v>0</v>
      </c>
      <c r="I384" s="116">
        <v>0</v>
      </c>
      <c r="J384" s="119">
        <v>0</v>
      </c>
      <c r="K384" s="116">
        <v>0</v>
      </c>
      <c r="L384" s="119">
        <v>0</v>
      </c>
      <c r="M384" s="116">
        <v>0</v>
      </c>
      <c r="N384" s="119">
        <v>0</v>
      </c>
      <c r="O384" s="119">
        <v>0</v>
      </c>
      <c r="P384" s="119" t="s">
        <v>221</v>
      </c>
      <c r="Q384" s="19">
        <f t="shared" si="41"/>
        <v>0</v>
      </c>
      <c r="R384" s="20">
        <f t="shared" si="42"/>
        <v>0</v>
      </c>
    </row>
    <row r="385" spans="1:18" x14ac:dyDescent="0.25">
      <c r="A385" s="11" t="s">
        <v>586</v>
      </c>
      <c r="B385" s="16" t="s">
        <v>587</v>
      </c>
      <c r="C385" s="12" t="s">
        <v>19</v>
      </c>
      <c r="D385" s="72">
        <v>971.49974899999995</v>
      </c>
      <c r="E385" s="119">
        <v>293.55477099999996</v>
      </c>
      <c r="F385" s="119">
        <v>146.79997800000001</v>
      </c>
      <c r="G385" s="116">
        <v>0</v>
      </c>
      <c r="H385" s="119">
        <v>0</v>
      </c>
      <c r="I385" s="116">
        <v>0</v>
      </c>
      <c r="J385" s="119">
        <v>0</v>
      </c>
      <c r="K385" s="116">
        <v>0</v>
      </c>
      <c r="L385" s="119">
        <v>0</v>
      </c>
      <c r="M385" s="116">
        <v>0</v>
      </c>
      <c r="N385" s="119">
        <v>0</v>
      </c>
      <c r="O385" s="119">
        <v>0</v>
      </c>
      <c r="P385" s="72" t="s">
        <v>221</v>
      </c>
      <c r="Q385" s="19">
        <f t="shared" si="41"/>
        <v>0</v>
      </c>
      <c r="R385" s="20">
        <f t="shared" si="42"/>
        <v>0</v>
      </c>
    </row>
    <row r="386" spans="1:18" x14ac:dyDescent="0.25">
      <c r="A386" s="11" t="s">
        <v>588</v>
      </c>
      <c r="B386" s="16" t="s">
        <v>585</v>
      </c>
      <c r="C386" s="12" t="s">
        <v>19</v>
      </c>
      <c r="D386" s="72">
        <v>0</v>
      </c>
      <c r="E386" s="119">
        <v>0</v>
      </c>
      <c r="F386" s="119">
        <v>0</v>
      </c>
      <c r="G386" s="116">
        <v>0</v>
      </c>
      <c r="H386" s="119">
        <v>0</v>
      </c>
      <c r="I386" s="116">
        <v>0</v>
      </c>
      <c r="J386" s="119">
        <v>0</v>
      </c>
      <c r="K386" s="116">
        <v>0</v>
      </c>
      <c r="L386" s="119">
        <v>0</v>
      </c>
      <c r="M386" s="116">
        <v>0</v>
      </c>
      <c r="N386" s="119">
        <v>0</v>
      </c>
      <c r="O386" s="119">
        <v>0</v>
      </c>
      <c r="P386" s="72" t="s">
        <v>221</v>
      </c>
      <c r="Q386" s="19">
        <f t="shared" si="41"/>
        <v>0</v>
      </c>
      <c r="R386" s="20">
        <f t="shared" si="42"/>
        <v>0</v>
      </c>
    </row>
    <row r="387" spans="1:18" x14ac:dyDescent="0.25">
      <c r="A387" s="11" t="s">
        <v>589</v>
      </c>
      <c r="B387" s="15" t="s">
        <v>590</v>
      </c>
      <c r="C387" s="12" t="s">
        <v>19</v>
      </c>
      <c r="D387" s="119">
        <v>0</v>
      </c>
      <c r="E387" s="119">
        <v>0</v>
      </c>
      <c r="F387" s="119">
        <v>0</v>
      </c>
      <c r="G387" s="116">
        <v>0</v>
      </c>
      <c r="H387" s="119">
        <v>0</v>
      </c>
      <c r="I387" s="116">
        <v>0</v>
      </c>
      <c r="J387" s="119">
        <v>0</v>
      </c>
      <c r="K387" s="116">
        <v>0</v>
      </c>
      <c r="L387" s="119">
        <v>0</v>
      </c>
      <c r="M387" s="116">
        <v>0</v>
      </c>
      <c r="N387" s="119">
        <v>0</v>
      </c>
      <c r="O387" s="119">
        <v>0</v>
      </c>
      <c r="P387" s="119" t="s">
        <v>221</v>
      </c>
      <c r="Q387" s="19">
        <f t="shared" si="41"/>
        <v>0</v>
      </c>
      <c r="R387" s="20">
        <f t="shared" si="42"/>
        <v>0</v>
      </c>
    </row>
    <row r="388" spans="1:18" x14ac:dyDescent="0.25">
      <c r="A388" s="11" t="s">
        <v>591</v>
      </c>
      <c r="B388" s="15" t="s">
        <v>405</v>
      </c>
      <c r="C388" s="12" t="s">
        <v>19</v>
      </c>
      <c r="D388" s="119">
        <v>0</v>
      </c>
      <c r="E388" s="119">
        <v>0</v>
      </c>
      <c r="F388" s="119">
        <v>0</v>
      </c>
      <c r="G388" s="116">
        <v>0</v>
      </c>
      <c r="H388" s="119">
        <v>0</v>
      </c>
      <c r="I388" s="116">
        <v>0</v>
      </c>
      <c r="J388" s="119">
        <v>0</v>
      </c>
      <c r="K388" s="116">
        <v>0</v>
      </c>
      <c r="L388" s="119">
        <v>0</v>
      </c>
      <c r="M388" s="116">
        <v>0</v>
      </c>
      <c r="N388" s="119">
        <v>0</v>
      </c>
      <c r="O388" s="119">
        <v>0</v>
      </c>
      <c r="P388" s="119" t="s">
        <v>221</v>
      </c>
      <c r="Q388" s="19">
        <f t="shared" si="41"/>
        <v>0</v>
      </c>
      <c r="R388" s="20">
        <f t="shared" si="42"/>
        <v>0</v>
      </c>
    </row>
    <row r="389" spans="1:18" ht="31.5" x14ac:dyDescent="0.25">
      <c r="A389" s="11" t="s">
        <v>592</v>
      </c>
      <c r="B389" s="15" t="s">
        <v>593</v>
      </c>
      <c r="C389" s="12" t="s">
        <v>19</v>
      </c>
      <c r="D389" s="119">
        <v>0</v>
      </c>
      <c r="E389" s="119">
        <v>0</v>
      </c>
      <c r="F389" s="119">
        <v>0</v>
      </c>
      <c r="G389" s="116">
        <v>0</v>
      </c>
      <c r="H389" s="119">
        <v>0</v>
      </c>
      <c r="I389" s="116">
        <v>0</v>
      </c>
      <c r="J389" s="119">
        <v>0</v>
      </c>
      <c r="K389" s="116">
        <v>0</v>
      </c>
      <c r="L389" s="119">
        <v>0</v>
      </c>
      <c r="M389" s="116">
        <v>0</v>
      </c>
      <c r="N389" s="119">
        <v>0</v>
      </c>
      <c r="O389" s="119">
        <v>0</v>
      </c>
      <c r="P389" s="119" t="s">
        <v>221</v>
      </c>
      <c r="Q389" s="19">
        <f t="shared" si="41"/>
        <v>0</v>
      </c>
      <c r="R389" s="20">
        <f t="shared" si="42"/>
        <v>0</v>
      </c>
    </row>
    <row r="390" spans="1:18" x14ac:dyDescent="0.25">
      <c r="A390" s="11" t="s">
        <v>594</v>
      </c>
      <c r="B390" s="16" t="s">
        <v>595</v>
      </c>
      <c r="C390" s="12" t="s">
        <v>19</v>
      </c>
      <c r="D390" s="119">
        <v>0</v>
      </c>
      <c r="E390" s="119">
        <v>0</v>
      </c>
      <c r="F390" s="119">
        <v>0</v>
      </c>
      <c r="G390" s="116">
        <v>0</v>
      </c>
      <c r="H390" s="119">
        <v>0</v>
      </c>
      <c r="I390" s="116">
        <v>0</v>
      </c>
      <c r="J390" s="119">
        <v>0</v>
      </c>
      <c r="K390" s="116">
        <v>0</v>
      </c>
      <c r="L390" s="119">
        <v>0</v>
      </c>
      <c r="M390" s="116">
        <v>0</v>
      </c>
      <c r="N390" s="119">
        <v>0</v>
      </c>
      <c r="O390" s="119">
        <v>0</v>
      </c>
      <c r="P390" s="119" t="s">
        <v>221</v>
      </c>
      <c r="Q390" s="19">
        <f t="shared" si="41"/>
        <v>0</v>
      </c>
      <c r="R390" s="20">
        <f t="shared" si="42"/>
        <v>0</v>
      </c>
    </row>
    <row r="391" spans="1:18" x14ac:dyDescent="0.25">
      <c r="A391" s="11" t="s">
        <v>596</v>
      </c>
      <c r="B391" s="34" t="s">
        <v>44</v>
      </c>
      <c r="C391" s="12" t="s">
        <v>19</v>
      </c>
      <c r="D391" s="119">
        <v>0</v>
      </c>
      <c r="E391" s="119">
        <v>0</v>
      </c>
      <c r="F391" s="119">
        <v>0</v>
      </c>
      <c r="G391" s="116">
        <v>0</v>
      </c>
      <c r="H391" s="119">
        <v>0</v>
      </c>
      <c r="I391" s="116">
        <v>0</v>
      </c>
      <c r="J391" s="119">
        <v>0</v>
      </c>
      <c r="K391" s="116">
        <v>0</v>
      </c>
      <c r="L391" s="119">
        <v>0</v>
      </c>
      <c r="M391" s="116">
        <v>0</v>
      </c>
      <c r="N391" s="119">
        <v>0</v>
      </c>
      <c r="O391" s="119">
        <v>0</v>
      </c>
      <c r="P391" s="119" t="s">
        <v>221</v>
      </c>
      <c r="Q391" s="19">
        <f t="shared" si="41"/>
        <v>0</v>
      </c>
      <c r="R391" s="20">
        <f t="shared" si="42"/>
        <v>0</v>
      </c>
    </row>
    <row r="392" spans="1:18" ht="31.5" x14ac:dyDescent="0.25">
      <c r="A392" s="11" t="s">
        <v>23</v>
      </c>
      <c r="B392" s="14" t="s">
        <v>597</v>
      </c>
      <c r="C392" s="12" t="s">
        <v>19</v>
      </c>
      <c r="D392" s="119">
        <v>0</v>
      </c>
      <c r="E392" s="119">
        <v>0</v>
      </c>
      <c r="F392" s="119">
        <v>0</v>
      </c>
      <c r="G392" s="116">
        <v>0</v>
      </c>
      <c r="H392" s="119">
        <v>0</v>
      </c>
      <c r="I392" s="116">
        <v>0</v>
      </c>
      <c r="J392" s="119">
        <v>0</v>
      </c>
      <c r="K392" s="116">
        <v>0</v>
      </c>
      <c r="L392" s="119">
        <v>0</v>
      </c>
      <c r="M392" s="116">
        <v>0</v>
      </c>
      <c r="N392" s="119">
        <v>0</v>
      </c>
      <c r="O392" s="119">
        <v>0</v>
      </c>
      <c r="P392" s="119" t="s">
        <v>221</v>
      </c>
      <c r="Q392" s="19">
        <f t="shared" si="41"/>
        <v>0</v>
      </c>
      <c r="R392" s="20">
        <f t="shared" si="42"/>
        <v>0</v>
      </c>
    </row>
    <row r="393" spans="1:18" ht="31.5" x14ac:dyDescent="0.25">
      <c r="A393" s="11" t="s">
        <v>598</v>
      </c>
      <c r="B393" s="15" t="s">
        <v>22</v>
      </c>
      <c r="C393" s="12" t="s">
        <v>19</v>
      </c>
      <c r="D393" s="119">
        <v>0</v>
      </c>
      <c r="E393" s="119">
        <v>0</v>
      </c>
      <c r="F393" s="119">
        <v>0</v>
      </c>
      <c r="G393" s="116">
        <v>0</v>
      </c>
      <c r="H393" s="119">
        <v>0</v>
      </c>
      <c r="I393" s="116">
        <v>0</v>
      </c>
      <c r="J393" s="119">
        <v>0</v>
      </c>
      <c r="K393" s="116">
        <v>0</v>
      </c>
      <c r="L393" s="119">
        <v>0</v>
      </c>
      <c r="M393" s="116">
        <v>0</v>
      </c>
      <c r="N393" s="119">
        <v>0</v>
      </c>
      <c r="O393" s="119">
        <v>0</v>
      </c>
      <c r="P393" s="119" t="s">
        <v>221</v>
      </c>
      <c r="Q393" s="19">
        <f t="shared" si="41"/>
        <v>0</v>
      </c>
      <c r="R393" s="20">
        <f t="shared" si="42"/>
        <v>0</v>
      </c>
    </row>
    <row r="394" spans="1:18" ht="31.5" x14ac:dyDescent="0.25">
      <c r="A394" s="11" t="s">
        <v>599</v>
      </c>
      <c r="B394" s="15" t="s">
        <v>24</v>
      </c>
      <c r="C394" s="12" t="s">
        <v>19</v>
      </c>
      <c r="D394" s="119">
        <v>0</v>
      </c>
      <c r="E394" s="119">
        <v>0</v>
      </c>
      <c r="F394" s="119">
        <v>0</v>
      </c>
      <c r="G394" s="116">
        <v>0</v>
      </c>
      <c r="H394" s="119">
        <v>0</v>
      </c>
      <c r="I394" s="116">
        <v>0</v>
      </c>
      <c r="J394" s="119">
        <v>0</v>
      </c>
      <c r="K394" s="116">
        <v>0</v>
      </c>
      <c r="L394" s="119">
        <v>0</v>
      </c>
      <c r="M394" s="116">
        <v>0</v>
      </c>
      <c r="N394" s="119">
        <v>0</v>
      </c>
      <c r="O394" s="119">
        <v>0</v>
      </c>
      <c r="P394" s="119" t="s">
        <v>221</v>
      </c>
      <c r="Q394" s="19">
        <f t="shared" si="41"/>
        <v>0</v>
      </c>
      <c r="R394" s="20">
        <f t="shared" si="42"/>
        <v>0</v>
      </c>
    </row>
    <row r="395" spans="1:18" ht="47.25" x14ac:dyDescent="0.25">
      <c r="A395" s="11" t="s">
        <v>600</v>
      </c>
      <c r="B395" s="15" t="s">
        <v>26</v>
      </c>
      <c r="C395" s="12" t="s">
        <v>19</v>
      </c>
      <c r="D395" s="119">
        <v>0</v>
      </c>
      <c r="E395" s="119">
        <v>0</v>
      </c>
      <c r="F395" s="119">
        <v>0</v>
      </c>
      <c r="G395" s="116">
        <v>0</v>
      </c>
      <c r="H395" s="119">
        <v>0</v>
      </c>
      <c r="I395" s="116">
        <v>0</v>
      </c>
      <c r="J395" s="119">
        <v>0</v>
      </c>
      <c r="K395" s="116">
        <v>0</v>
      </c>
      <c r="L395" s="119">
        <v>0</v>
      </c>
      <c r="M395" s="116">
        <v>0</v>
      </c>
      <c r="N395" s="119">
        <v>0</v>
      </c>
      <c r="O395" s="119">
        <v>0</v>
      </c>
      <c r="P395" s="119" t="s">
        <v>221</v>
      </c>
      <c r="Q395" s="19">
        <f t="shared" si="41"/>
        <v>0</v>
      </c>
      <c r="R395" s="20">
        <f t="shared" si="42"/>
        <v>0</v>
      </c>
    </row>
    <row r="396" spans="1:18" x14ac:dyDescent="0.25">
      <c r="A396" s="11" t="s">
        <v>25</v>
      </c>
      <c r="B396" s="14" t="s">
        <v>601</v>
      </c>
      <c r="C396" s="12" t="s">
        <v>19</v>
      </c>
      <c r="D396" s="72">
        <v>14.777901999999999</v>
      </c>
      <c r="E396" s="119">
        <v>33.547656000000003</v>
      </c>
      <c r="F396" s="119">
        <v>61.110604000000002</v>
      </c>
      <c r="G396" s="116">
        <v>0</v>
      </c>
      <c r="H396" s="119">
        <v>0</v>
      </c>
      <c r="I396" s="116">
        <v>0</v>
      </c>
      <c r="J396" s="119">
        <v>0</v>
      </c>
      <c r="K396" s="116">
        <v>0</v>
      </c>
      <c r="L396" s="119">
        <v>0</v>
      </c>
      <c r="M396" s="116">
        <v>0</v>
      </c>
      <c r="N396" s="119">
        <v>0</v>
      </c>
      <c r="O396" s="119">
        <v>0</v>
      </c>
      <c r="P396" s="72" t="s">
        <v>221</v>
      </c>
      <c r="Q396" s="19">
        <f t="shared" si="41"/>
        <v>0</v>
      </c>
      <c r="R396" s="20">
        <f t="shared" si="42"/>
        <v>0</v>
      </c>
    </row>
    <row r="397" spans="1:18" x14ac:dyDescent="0.25">
      <c r="A397" s="11" t="s">
        <v>27</v>
      </c>
      <c r="B397" s="13" t="s">
        <v>602</v>
      </c>
      <c r="C397" s="12" t="s">
        <v>19</v>
      </c>
      <c r="D397" s="119">
        <v>1441.96722</v>
      </c>
      <c r="E397" s="119">
        <v>1597.5329999999999</v>
      </c>
      <c r="F397" s="119">
        <v>1792.35394</v>
      </c>
      <c r="G397" s="116">
        <v>1753.73244</v>
      </c>
      <c r="H397" s="119">
        <v>2038.0464399999998</v>
      </c>
      <c r="I397" s="116">
        <v>1873.4815700000001</v>
      </c>
      <c r="J397" s="119">
        <v>2147.40157</v>
      </c>
      <c r="K397" s="116">
        <v>1910.9512099999999</v>
      </c>
      <c r="L397" s="119">
        <v>2240.51521</v>
      </c>
      <c r="M397" s="116">
        <v>2109.5934870000001</v>
      </c>
      <c r="N397" s="119">
        <v>2200.7284900000004</v>
      </c>
      <c r="O397" s="119">
        <v>2161.6478349999998</v>
      </c>
      <c r="P397" s="119" t="s">
        <v>221</v>
      </c>
      <c r="Q397" s="19">
        <f t="shared" si="41"/>
        <v>7647.758707</v>
      </c>
      <c r="R397" s="20">
        <f t="shared" si="42"/>
        <v>10788.339544999999</v>
      </c>
    </row>
    <row r="398" spans="1:18" ht="31.5" x14ac:dyDescent="0.25">
      <c r="A398" s="11" t="s">
        <v>603</v>
      </c>
      <c r="B398" s="14" t="s">
        <v>604</v>
      </c>
      <c r="C398" s="12" t="s">
        <v>19</v>
      </c>
      <c r="D398" s="119">
        <v>1441.96722</v>
      </c>
      <c r="E398" s="119">
        <v>1597.5329999999999</v>
      </c>
      <c r="F398" s="119">
        <v>1792.35394</v>
      </c>
      <c r="G398" s="116">
        <v>1753.73244</v>
      </c>
      <c r="H398" s="119">
        <v>2038.0464399999998</v>
      </c>
      <c r="I398" s="116">
        <v>1873.4815700000001</v>
      </c>
      <c r="J398" s="119">
        <v>2147.40157</v>
      </c>
      <c r="K398" s="116">
        <v>1910.9512099999999</v>
      </c>
      <c r="L398" s="119">
        <v>2240.51521</v>
      </c>
      <c r="M398" s="116">
        <v>2109.5934870000001</v>
      </c>
      <c r="N398" s="119">
        <v>2200.7284900000004</v>
      </c>
      <c r="O398" s="119">
        <v>2161.6478349999998</v>
      </c>
      <c r="P398" s="119" t="s">
        <v>221</v>
      </c>
      <c r="Q398" s="19">
        <f t="shared" si="41"/>
        <v>7647.758707</v>
      </c>
      <c r="R398" s="20">
        <f t="shared" si="42"/>
        <v>10788.339544999999</v>
      </c>
    </row>
    <row r="399" spans="1:18" ht="31.5" x14ac:dyDescent="0.25">
      <c r="A399" s="11" t="s">
        <v>605</v>
      </c>
      <c r="B399" s="15" t="s">
        <v>606</v>
      </c>
      <c r="C399" s="12" t="s">
        <v>19</v>
      </c>
      <c r="D399" s="119">
        <v>0</v>
      </c>
      <c r="E399" s="119">
        <v>0</v>
      </c>
      <c r="F399" s="119">
        <v>0</v>
      </c>
      <c r="G399" s="116">
        <v>0</v>
      </c>
      <c r="H399" s="119">
        <v>0</v>
      </c>
      <c r="I399" s="116">
        <v>0</v>
      </c>
      <c r="J399" s="119">
        <v>0</v>
      </c>
      <c r="K399" s="116">
        <v>0</v>
      </c>
      <c r="L399" s="119">
        <v>0</v>
      </c>
      <c r="M399" s="116">
        <v>0</v>
      </c>
      <c r="N399" s="119">
        <v>0</v>
      </c>
      <c r="O399" s="119">
        <v>0</v>
      </c>
      <c r="P399" s="119" t="s">
        <v>221</v>
      </c>
      <c r="Q399" s="19">
        <f t="shared" si="41"/>
        <v>0</v>
      </c>
      <c r="R399" s="20">
        <f t="shared" si="42"/>
        <v>0</v>
      </c>
    </row>
    <row r="400" spans="1:18" ht="31.5" x14ac:dyDescent="0.25">
      <c r="A400" s="11" t="s">
        <v>607</v>
      </c>
      <c r="B400" s="15" t="s">
        <v>22</v>
      </c>
      <c r="C400" s="12" t="s">
        <v>19</v>
      </c>
      <c r="D400" s="119">
        <v>0</v>
      </c>
      <c r="E400" s="119">
        <v>0</v>
      </c>
      <c r="F400" s="119">
        <v>0</v>
      </c>
      <c r="G400" s="116">
        <v>0</v>
      </c>
      <c r="H400" s="119">
        <v>0</v>
      </c>
      <c r="I400" s="116">
        <v>0</v>
      </c>
      <c r="J400" s="119">
        <v>0</v>
      </c>
      <c r="K400" s="116">
        <v>0</v>
      </c>
      <c r="L400" s="119">
        <v>0</v>
      </c>
      <c r="M400" s="116">
        <v>0</v>
      </c>
      <c r="N400" s="119">
        <v>0</v>
      </c>
      <c r="O400" s="119">
        <v>0</v>
      </c>
      <c r="P400" s="119" t="s">
        <v>221</v>
      </c>
      <c r="Q400" s="19">
        <f t="shared" si="41"/>
        <v>0</v>
      </c>
      <c r="R400" s="20">
        <f t="shared" si="42"/>
        <v>0</v>
      </c>
    </row>
    <row r="401" spans="1:18" ht="31.5" x14ac:dyDescent="0.25">
      <c r="A401" s="11" t="s">
        <v>608</v>
      </c>
      <c r="B401" s="15" t="s">
        <v>24</v>
      </c>
      <c r="C401" s="12" t="s">
        <v>19</v>
      </c>
      <c r="D401" s="119">
        <v>0</v>
      </c>
      <c r="E401" s="119">
        <v>0</v>
      </c>
      <c r="F401" s="119">
        <v>0</v>
      </c>
      <c r="G401" s="116">
        <v>0</v>
      </c>
      <c r="H401" s="119">
        <v>0</v>
      </c>
      <c r="I401" s="116">
        <v>0</v>
      </c>
      <c r="J401" s="119">
        <v>0</v>
      </c>
      <c r="K401" s="116">
        <v>0</v>
      </c>
      <c r="L401" s="119">
        <v>0</v>
      </c>
      <c r="M401" s="116">
        <v>0</v>
      </c>
      <c r="N401" s="119">
        <v>0</v>
      </c>
      <c r="O401" s="119">
        <v>0</v>
      </c>
      <c r="P401" s="119" t="s">
        <v>221</v>
      </c>
      <c r="Q401" s="19">
        <f t="shared" si="41"/>
        <v>0</v>
      </c>
      <c r="R401" s="20">
        <f t="shared" si="42"/>
        <v>0</v>
      </c>
    </row>
    <row r="402" spans="1:18" ht="47.25" x14ac:dyDescent="0.25">
      <c r="A402" s="11" t="s">
        <v>609</v>
      </c>
      <c r="B402" s="15" t="s">
        <v>26</v>
      </c>
      <c r="C402" s="12" t="s">
        <v>19</v>
      </c>
      <c r="D402" s="119">
        <v>0</v>
      </c>
      <c r="E402" s="119">
        <v>0</v>
      </c>
      <c r="F402" s="119">
        <v>0</v>
      </c>
      <c r="G402" s="116">
        <v>0</v>
      </c>
      <c r="H402" s="119">
        <v>0</v>
      </c>
      <c r="I402" s="116">
        <v>0</v>
      </c>
      <c r="J402" s="119">
        <v>0</v>
      </c>
      <c r="K402" s="116">
        <v>0</v>
      </c>
      <c r="L402" s="119">
        <v>0</v>
      </c>
      <c r="M402" s="116">
        <v>0</v>
      </c>
      <c r="N402" s="119">
        <v>0</v>
      </c>
      <c r="O402" s="119">
        <v>0</v>
      </c>
      <c r="P402" s="119" t="s">
        <v>221</v>
      </c>
      <c r="Q402" s="19">
        <f t="shared" si="41"/>
        <v>0</v>
      </c>
      <c r="R402" s="20">
        <f t="shared" si="42"/>
        <v>0</v>
      </c>
    </row>
    <row r="403" spans="1:18" ht="31.5" x14ac:dyDescent="0.25">
      <c r="A403" s="11" t="s">
        <v>610</v>
      </c>
      <c r="B403" s="15" t="s">
        <v>391</v>
      </c>
      <c r="C403" s="12" t="s">
        <v>19</v>
      </c>
      <c r="D403" s="119">
        <v>0</v>
      </c>
      <c r="E403" s="119">
        <v>0</v>
      </c>
      <c r="F403" s="119">
        <v>0</v>
      </c>
      <c r="G403" s="116">
        <v>0</v>
      </c>
      <c r="H403" s="119">
        <v>0</v>
      </c>
      <c r="I403" s="116">
        <v>0</v>
      </c>
      <c r="J403" s="119">
        <v>0</v>
      </c>
      <c r="K403" s="116">
        <v>0</v>
      </c>
      <c r="L403" s="119">
        <v>0</v>
      </c>
      <c r="M403" s="116">
        <v>0</v>
      </c>
      <c r="N403" s="119">
        <v>0</v>
      </c>
      <c r="O403" s="119">
        <v>0</v>
      </c>
      <c r="P403" s="119" t="s">
        <v>221</v>
      </c>
      <c r="Q403" s="19">
        <f t="shared" si="41"/>
        <v>0</v>
      </c>
      <c r="R403" s="20">
        <f t="shared" si="42"/>
        <v>0</v>
      </c>
    </row>
    <row r="404" spans="1:18" x14ac:dyDescent="0.25">
      <c r="A404" s="11" t="s">
        <v>611</v>
      </c>
      <c r="B404" s="15" t="s">
        <v>394</v>
      </c>
      <c r="C404" s="12" t="s">
        <v>19</v>
      </c>
      <c r="D404" s="72">
        <v>1441.96722</v>
      </c>
      <c r="E404" s="119">
        <v>1597.5329999999999</v>
      </c>
      <c r="F404" s="119">
        <v>1792.35394</v>
      </c>
      <c r="G404" s="116">
        <v>1753.73244</v>
      </c>
      <c r="H404" s="119">
        <v>2038.0464399999998</v>
      </c>
      <c r="I404" s="116">
        <v>1873.4815700000001</v>
      </c>
      <c r="J404" s="119">
        <v>2147.40157</v>
      </c>
      <c r="K404" s="116">
        <v>1910.9512099999999</v>
      </c>
      <c r="L404" s="119">
        <v>2240.51521</v>
      </c>
      <c r="M404" s="116">
        <v>2109.5934870000001</v>
      </c>
      <c r="N404" s="119">
        <v>2200.7284900000004</v>
      </c>
      <c r="O404" s="119">
        <v>2161.6478349999998</v>
      </c>
      <c r="P404" s="72" t="s">
        <v>221</v>
      </c>
      <c r="Q404" s="19">
        <f t="shared" si="41"/>
        <v>7647.758707</v>
      </c>
      <c r="R404" s="20">
        <f t="shared" si="42"/>
        <v>10788.339544999999</v>
      </c>
    </row>
    <row r="405" spans="1:18" ht="31.5" x14ac:dyDescent="0.25">
      <c r="A405" s="11" t="s">
        <v>612</v>
      </c>
      <c r="B405" s="15" t="s">
        <v>397</v>
      </c>
      <c r="C405" s="12" t="s">
        <v>19</v>
      </c>
      <c r="D405" s="119">
        <v>0</v>
      </c>
      <c r="E405" s="119">
        <v>0</v>
      </c>
      <c r="F405" s="119">
        <v>0</v>
      </c>
      <c r="G405" s="116">
        <v>0</v>
      </c>
      <c r="H405" s="119">
        <v>0</v>
      </c>
      <c r="I405" s="116">
        <v>0</v>
      </c>
      <c r="J405" s="119">
        <v>0</v>
      </c>
      <c r="K405" s="116">
        <v>0</v>
      </c>
      <c r="L405" s="119">
        <v>0</v>
      </c>
      <c r="M405" s="116">
        <v>0</v>
      </c>
      <c r="N405" s="119">
        <v>0</v>
      </c>
      <c r="O405" s="119">
        <v>0</v>
      </c>
      <c r="P405" s="119" t="s">
        <v>221</v>
      </c>
      <c r="Q405" s="19">
        <f t="shared" si="41"/>
        <v>0</v>
      </c>
      <c r="R405" s="20">
        <f t="shared" si="42"/>
        <v>0</v>
      </c>
    </row>
    <row r="406" spans="1:18" x14ac:dyDescent="0.25">
      <c r="A406" s="11" t="s">
        <v>613</v>
      </c>
      <c r="B406" s="15" t="s">
        <v>402</v>
      </c>
      <c r="C406" s="12" t="s">
        <v>19</v>
      </c>
      <c r="D406" s="119">
        <v>0</v>
      </c>
      <c r="E406" s="119">
        <v>0</v>
      </c>
      <c r="F406" s="119">
        <v>0</v>
      </c>
      <c r="G406" s="116">
        <v>0</v>
      </c>
      <c r="H406" s="119">
        <v>0</v>
      </c>
      <c r="I406" s="116">
        <v>0</v>
      </c>
      <c r="J406" s="119">
        <v>0</v>
      </c>
      <c r="K406" s="116">
        <v>0</v>
      </c>
      <c r="L406" s="119">
        <v>0</v>
      </c>
      <c r="M406" s="116">
        <v>0</v>
      </c>
      <c r="N406" s="119">
        <v>0</v>
      </c>
      <c r="O406" s="119">
        <v>0</v>
      </c>
      <c r="P406" s="119" t="s">
        <v>221</v>
      </c>
      <c r="Q406" s="19">
        <f t="shared" si="41"/>
        <v>0</v>
      </c>
      <c r="R406" s="20">
        <f t="shared" si="42"/>
        <v>0</v>
      </c>
    </row>
    <row r="407" spans="1:18" x14ac:dyDescent="0.25">
      <c r="A407" s="11" t="s">
        <v>614</v>
      </c>
      <c r="B407" s="15" t="s">
        <v>405</v>
      </c>
      <c r="C407" s="12" t="s">
        <v>19</v>
      </c>
      <c r="D407" s="119">
        <v>0</v>
      </c>
      <c r="E407" s="119">
        <v>0</v>
      </c>
      <c r="F407" s="119">
        <v>0</v>
      </c>
      <c r="G407" s="116">
        <v>0</v>
      </c>
      <c r="H407" s="119">
        <v>0</v>
      </c>
      <c r="I407" s="116">
        <v>0</v>
      </c>
      <c r="J407" s="119">
        <v>0</v>
      </c>
      <c r="K407" s="116">
        <v>0</v>
      </c>
      <c r="L407" s="119">
        <v>0</v>
      </c>
      <c r="M407" s="116">
        <v>0</v>
      </c>
      <c r="N407" s="119">
        <v>0</v>
      </c>
      <c r="O407" s="119">
        <v>0</v>
      </c>
      <c r="P407" s="119" t="s">
        <v>221</v>
      </c>
      <c r="Q407" s="19">
        <f t="shared" si="41"/>
        <v>0</v>
      </c>
      <c r="R407" s="20">
        <f t="shared" si="42"/>
        <v>0</v>
      </c>
    </row>
    <row r="408" spans="1:18" ht="31.5" x14ac:dyDescent="0.25">
      <c r="A408" s="11" t="s">
        <v>615</v>
      </c>
      <c r="B408" s="15" t="s">
        <v>408</v>
      </c>
      <c r="C408" s="12" t="s">
        <v>19</v>
      </c>
      <c r="D408" s="119">
        <v>0</v>
      </c>
      <c r="E408" s="119">
        <v>0</v>
      </c>
      <c r="F408" s="119">
        <v>0</v>
      </c>
      <c r="G408" s="116">
        <v>0</v>
      </c>
      <c r="H408" s="119">
        <v>0</v>
      </c>
      <c r="I408" s="116">
        <v>0</v>
      </c>
      <c r="J408" s="119">
        <v>0</v>
      </c>
      <c r="K408" s="116">
        <v>0</v>
      </c>
      <c r="L408" s="119">
        <v>0</v>
      </c>
      <c r="M408" s="116">
        <v>0</v>
      </c>
      <c r="N408" s="119">
        <v>0</v>
      </c>
      <c r="O408" s="119">
        <v>0</v>
      </c>
      <c r="P408" s="119" t="s">
        <v>221</v>
      </c>
      <c r="Q408" s="19">
        <f t="shared" si="41"/>
        <v>0</v>
      </c>
      <c r="R408" s="20">
        <f t="shared" si="42"/>
        <v>0</v>
      </c>
    </row>
    <row r="409" spans="1:18" x14ac:dyDescent="0.25">
      <c r="A409" s="11" t="s">
        <v>616</v>
      </c>
      <c r="B409" s="16" t="s">
        <v>595</v>
      </c>
      <c r="C409" s="12" t="s">
        <v>19</v>
      </c>
      <c r="D409" s="119">
        <v>0</v>
      </c>
      <c r="E409" s="119">
        <v>0</v>
      </c>
      <c r="F409" s="119">
        <v>0</v>
      </c>
      <c r="G409" s="116">
        <v>0</v>
      </c>
      <c r="H409" s="119">
        <v>0</v>
      </c>
      <c r="I409" s="116">
        <v>0</v>
      </c>
      <c r="J409" s="119">
        <v>0</v>
      </c>
      <c r="K409" s="116">
        <v>0</v>
      </c>
      <c r="L409" s="119">
        <v>0</v>
      </c>
      <c r="M409" s="116">
        <v>0</v>
      </c>
      <c r="N409" s="119">
        <v>0</v>
      </c>
      <c r="O409" s="119">
        <v>0</v>
      </c>
      <c r="P409" s="119" t="s">
        <v>221</v>
      </c>
      <c r="Q409" s="19">
        <f t="shared" si="41"/>
        <v>0</v>
      </c>
      <c r="R409" s="20">
        <f t="shared" si="42"/>
        <v>0</v>
      </c>
    </row>
    <row r="410" spans="1:18" x14ac:dyDescent="0.25">
      <c r="A410" s="11" t="s">
        <v>617</v>
      </c>
      <c r="B410" s="34" t="s">
        <v>44</v>
      </c>
      <c r="C410" s="12" t="s">
        <v>19</v>
      </c>
      <c r="D410" s="119">
        <v>0</v>
      </c>
      <c r="E410" s="119">
        <v>0</v>
      </c>
      <c r="F410" s="119">
        <v>0</v>
      </c>
      <c r="G410" s="116">
        <v>0</v>
      </c>
      <c r="H410" s="119">
        <v>0</v>
      </c>
      <c r="I410" s="116">
        <v>0</v>
      </c>
      <c r="J410" s="119">
        <v>0</v>
      </c>
      <c r="K410" s="116">
        <v>0</v>
      </c>
      <c r="L410" s="119">
        <v>0</v>
      </c>
      <c r="M410" s="116">
        <v>0</v>
      </c>
      <c r="N410" s="119">
        <v>0</v>
      </c>
      <c r="O410" s="119">
        <v>0</v>
      </c>
      <c r="P410" s="119" t="s">
        <v>221</v>
      </c>
      <c r="Q410" s="19">
        <f t="shared" si="41"/>
        <v>0</v>
      </c>
      <c r="R410" s="20">
        <f t="shared" si="42"/>
        <v>0</v>
      </c>
    </row>
    <row r="411" spans="1:18" x14ac:dyDescent="0.25">
      <c r="A411" s="11" t="s">
        <v>618</v>
      </c>
      <c r="B411" s="14" t="s">
        <v>619</v>
      </c>
      <c r="C411" s="12" t="s">
        <v>19</v>
      </c>
      <c r="D411" s="119">
        <v>0</v>
      </c>
      <c r="E411" s="119">
        <v>0</v>
      </c>
      <c r="F411" s="119">
        <v>0</v>
      </c>
      <c r="G411" s="116">
        <v>0</v>
      </c>
      <c r="H411" s="119">
        <v>0</v>
      </c>
      <c r="I411" s="116">
        <v>0</v>
      </c>
      <c r="J411" s="119">
        <v>0</v>
      </c>
      <c r="K411" s="116">
        <v>0</v>
      </c>
      <c r="L411" s="119">
        <v>0</v>
      </c>
      <c r="M411" s="116">
        <v>0</v>
      </c>
      <c r="N411" s="119">
        <v>0</v>
      </c>
      <c r="O411" s="119">
        <v>0</v>
      </c>
      <c r="P411" s="119" t="s">
        <v>221</v>
      </c>
      <c r="Q411" s="19">
        <f t="shared" si="41"/>
        <v>0</v>
      </c>
      <c r="R411" s="20">
        <f t="shared" si="42"/>
        <v>0</v>
      </c>
    </row>
    <row r="412" spans="1:18" ht="31.5" x14ac:dyDescent="0.25">
      <c r="A412" s="11" t="s">
        <v>620</v>
      </c>
      <c r="B412" s="14" t="s">
        <v>621</v>
      </c>
      <c r="C412" s="12" t="s">
        <v>19</v>
      </c>
      <c r="D412" s="116">
        <v>0</v>
      </c>
      <c r="E412" s="116">
        <v>0</v>
      </c>
      <c r="F412" s="116">
        <v>0</v>
      </c>
      <c r="G412" s="116">
        <v>0</v>
      </c>
      <c r="H412" s="116">
        <v>0</v>
      </c>
      <c r="I412" s="116">
        <v>0</v>
      </c>
      <c r="J412" s="116">
        <v>0</v>
      </c>
      <c r="K412" s="116">
        <v>0</v>
      </c>
      <c r="L412" s="116">
        <v>0</v>
      </c>
      <c r="M412" s="116">
        <v>0</v>
      </c>
      <c r="N412" s="116">
        <v>0</v>
      </c>
      <c r="O412" s="116">
        <v>0</v>
      </c>
      <c r="P412" s="116" t="s">
        <v>221</v>
      </c>
      <c r="Q412" s="19">
        <f t="shared" si="41"/>
        <v>0</v>
      </c>
      <c r="R412" s="20">
        <f t="shared" si="42"/>
        <v>0</v>
      </c>
    </row>
    <row r="413" spans="1:18" ht="31.5" x14ac:dyDescent="0.25">
      <c r="A413" s="11" t="s">
        <v>622</v>
      </c>
      <c r="B413" s="15" t="s">
        <v>606</v>
      </c>
      <c r="C413" s="12" t="s">
        <v>19</v>
      </c>
      <c r="D413" s="116">
        <v>0</v>
      </c>
      <c r="E413" s="116">
        <v>0</v>
      </c>
      <c r="F413" s="116">
        <v>0</v>
      </c>
      <c r="G413" s="116">
        <v>0</v>
      </c>
      <c r="H413" s="116">
        <v>0</v>
      </c>
      <c r="I413" s="116">
        <v>0</v>
      </c>
      <c r="J413" s="116">
        <v>0</v>
      </c>
      <c r="K413" s="116">
        <v>0</v>
      </c>
      <c r="L413" s="116">
        <v>0</v>
      </c>
      <c r="M413" s="116">
        <v>0</v>
      </c>
      <c r="N413" s="116">
        <v>0</v>
      </c>
      <c r="O413" s="116">
        <v>0</v>
      </c>
      <c r="P413" s="116" t="s">
        <v>221</v>
      </c>
      <c r="Q413" s="19">
        <f t="shared" si="41"/>
        <v>0</v>
      </c>
      <c r="R413" s="20">
        <f t="shared" si="42"/>
        <v>0</v>
      </c>
    </row>
    <row r="414" spans="1:18" ht="31.5" x14ac:dyDescent="0.25">
      <c r="A414" s="11" t="s">
        <v>623</v>
      </c>
      <c r="B414" s="15" t="s">
        <v>22</v>
      </c>
      <c r="C414" s="12" t="s">
        <v>19</v>
      </c>
      <c r="D414" s="119">
        <v>0</v>
      </c>
      <c r="E414" s="119">
        <v>0</v>
      </c>
      <c r="F414" s="119">
        <v>0</v>
      </c>
      <c r="G414" s="116">
        <v>0</v>
      </c>
      <c r="H414" s="119">
        <v>0</v>
      </c>
      <c r="I414" s="116">
        <v>0</v>
      </c>
      <c r="J414" s="119">
        <v>0</v>
      </c>
      <c r="K414" s="116">
        <v>0</v>
      </c>
      <c r="L414" s="119">
        <v>0</v>
      </c>
      <c r="M414" s="116">
        <v>0</v>
      </c>
      <c r="N414" s="119">
        <v>0</v>
      </c>
      <c r="O414" s="119">
        <v>0</v>
      </c>
      <c r="P414" s="119" t="s">
        <v>221</v>
      </c>
      <c r="Q414" s="19">
        <f t="shared" si="41"/>
        <v>0</v>
      </c>
      <c r="R414" s="20">
        <f t="shared" si="42"/>
        <v>0</v>
      </c>
    </row>
    <row r="415" spans="1:18" ht="31.5" x14ac:dyDescent="0.25">
      <c r="A415" s="11" t="s">
        <v>624</v>
      </c>
      <c r="B415" s="15" t="s">
        <v>24</v>
      </c>
      <c r="C415" s="12" t="s">
        <v>19</v>
      </c>
      <c r="D415" s="119">
        <v>0</v>
      </c>
      <c r="E415" s="119">
        <v>0</v>
      </c>
      <c r="F415" s="119">
        <v>0</v>
      </c>
      <c r="G415" s="116">
        <v>0</v>
      </c>
      <c r="H415" s="119">
        <v>0</v>
      </c>
      <c r="I415" s="116">
        <v>0</v>
      </c>
      <c r="J415" s="119">
        <v>0</v>
      </c>
      <c r="K415" s="116">
        <v>0</v>
      </c>
      <c r="L415" s="119">
        <v>0</v>
      </c>
      <c r="M415" s="116">
        <v>0</v>
      </c>
      <c r="N415" s="119">
        <v>0</v>
      </c>
      <c r="O415" s="119">
        <v>0</v>
      </c>
      <c r="P415" s="119" t="s">
        <v>221</v>
      </c>
      <c r="Q415" s="19">
        <f t="shared" si="41"/>
        <v>0</v>
      </c>
      <c r="R415" s="20">
        <f t="shared" si="42"/>
        <v>0</v>
      </c>
    </row>
    <row r="416" spans="1:18" ht="47.25" x14ac:dyDescent="0.25">
      <c r="A416" s="11" t="s">
        <v>625</v>
      </c>
      <c r="B416" s="15" t="s">
        <v>26</v>
      </c>
      <c r="C416" s="12" t="s">
        <v>19</v>
      </c>
      <c r="D416" s="119">
        <v>0</v>
      </c>
      <c r="E416" s="119">
        <v>0</v>
      </c>
      <c r="F416" s="119">
        <v>0</v>
      </c>
      <c r="G416" s="116">
        <v>0</v>
      </c>
      <c r="H416" s="119">
        <v>0</v>
      </c>
      <c r="I416" s="116">
        <v>0</v>
      </c>
      <c r="J416" s="119">
        <v>0</v>
      </c>
      <c r="K416" s="116">
        <v>0</v>
      </c>
      <c r="L416" s="119">
        <v>0</v>
      </c>
      <c r="M416" s="116">
        <v>0</v>
      </c>
      <c r="N416" s="119">
        <v>0</v>
      </c>
      <c r="O416" s="119">
        <v>0</v>
      </c>
      <c r="P416" s="119" t="s">
        <v>221</v>
      </c>
      <c r="Q416" s="19">
        <f t="shared" si="41"/>
        <v>0</v>
      </c>
      <c r="R416" s="20">
        <f t="shared" si="42"/>
        <v>0</v>
      </c>
    </row>
    <row r="417" spans="1:18" ht="31.5" x14ac:dyDescent="0.25">
      <c r="A417" s="11" t="s">
        <v>626</v>
      </c>
      <c r="B417" s="15" t="s">
        <v>391</v>
      </c>
      <c r="C417" s="12" t="s">
        <v>19</v>
      </c>
      <c r="D417" s="119">
        <v>0</v>
      </c>
      <c r="E417" s="119">
        <v>0</v>
      </c>
      <c r="F417" s="119">
        <v>0</v>
      </c>
      <c r="G417" s="116">
        <v>0</v>
      </c>
      <c r="H417" s="119">
        <v>0</v>
      </c>
      <c r="I417" s="116">
        <v>0</v>
      </c>
      <c r="J417" s="119">
        <v>0</v>
      </c>
      <c r="K417" s="116">
        <v>0</v>
      </c>
      <c r="L417" s="119">
        <v>0</v>
      </c>
      <c r="M417" s="116">
        <v>0</v>
      </c>
      <c r="N417" s="119">
        <v>0</v>
      </c>
      <c r="O417" s="119">
        <v>0</v>
      </c>
      <c r="P417" s="119" t="s">
        <v>221</v>
      </c>
      <c r="Q417" s="19">
        <f t="shared" si="41"/>
        <v>0</v>
      </c>
      <c r="R417" s="20">
        <f t="shared" si="42"/>
        <v>0</v>
      </c>
    </row>
    <row r="418" spans="1:18" x14ac:dyDescent="0.25">
      <c r="A418" s="11" t="s">
        <v>627</v>
      </c>
      <c r="B418" s="15" t="s">
        <v>394</v>
      </c>
      <c r="C418" s="12" t="s">
        <v>19</v>
      </c>
      <c r="D418" s="119">
        <v>0</v>
      </c>
      <c r="E418" s="119">
        <v>0</v>
      </c>
      <c r="F418" s="119">
        <v>0</v>
      </c>
      <c r="G418" s="116">
        <v>0</v>
      </c>
      <c r="H418" s="119">
        <v>0</v>
      </c>
      <c r="I418" s="116">
        <v>0</v>
      </c>
      <c r="J418" s="119">
        <v>0</v>
      </c>
      <c r="K418" s="116">
        <v>0</v>
      </c>
      <c r="L418" s="119">
        <v>0</v>
      </c>
      <c r="M418" s="116">
        <v>0</v>
      </c>
      <c r="N418" s="119">
        <v>0</v>
      </c>
      <c r="O418" s="119">
        <v>0</v>
      </c>
      <c r="P418" s="119" t="s">
        <v>221</v>
      </c>
      <c r="Q418" s="19">
        <f t="shared" si="41"/>
        <v>0</v>
      </c>
      <c r="R418" s="20">
        <f t="shared" si="42"/>
        <v>0</v>
      </c>
    </row>
    <row r="419" spans="1:18" ht="31.5" x14ac:dyDescent="0.25">
      <c r="A419" s="11" t="s">
        <v>628</v>
      </c>
      <c r="B419" s="15" t="s">
        <v>397</v>
      </c>
      <c r="C419" s="12" t="s">
        <v>19</v>
      </c>
      <c r="D419" s="119">
        <v>0</v>
      </c>
      <c r="E419" s="119">
        <v>0</v>
      </c>
      <c r="F419" s="119">
        <v>0</v>
      </c>
      <c r="G419" s="116">
        <v>0</v>
      </c>
      <c r="H419" s="119">
        <v>0</v>
      </c>
      <c r="I419" s="116">
        <v>0</v>
      </c>
      <c r="J419" s="119">
        <v>0</v>
      </c>
      <c r="K419" s="116">
        <v>0</v>
      </c>
      <c r="L419" s="119">
        <v>0</v>
      </c>
      <c r="M419" s="116">
        <v>0</v>
      </c>
      <c r="N419" s="119">
        <v>0</v>
      </c>
      <c r="O419" s="119">
        <v>0</v>
      </c>
      <c r="P419" s="119" t="s">
        <v>221</v>
      </c>
      <c r="Q419" s="19">
        <f t="shared" si="41"/>
        <v>0</v>
      </c>
      <c r="R419" s="20">
        <f t="shared" si="42"/>
        <v>0</v>
      </c>
    </row>
    <row r="420" spans="1:18" x14ac:dyDescent="0.25">
      <c r="A420" s="11" t="s">
        <v>629</v>
      </c>
      <c r="B420" s="15" t="s">
        <v>402</v>
      </c>
      <c r="C420" s="12" t="s">
        <v>19</v>
      </c>
      <c r="D420" s="119">
        <v>0</v>
      </c>
      <c r="E420" s="119">
        <v>0</v>
      </c>
      <c r="F420" s="119">
        <v>0</v>
      </c>
      <c r="G420" s="116">
        <v>0</v>
      </c>
      <c r="H420" s="119">
        <v>0</v>
      </c>
      <c r="I420" s="116">
        <v>0</v>
      </c>
      <c r="J420" s="119">
        <v>0</v>
      </c>
      <c r="K420" s="116">
        <v>0</v>
      </c>
      <c r="L420" s="119">
        <v>0</v>
      </c>
      <c r="M420" s="116">
        <v>0</v>
      </c>
      <c r="N420" s="119">
        <v>0</v>
      </c>
      <c r="O420" s="119">
        <v>0</v>
      </c>
      <c r="P420" s="119" t="s">
        <v>221</v>
      </c>
      <c r="Q420" s="19">
        <f t="shared" si="41"/>
        <v>0</v>
      </c>
      <c r="R420" s="20">
        <f t="shared" si="42"/>
        <v>0</v>
      </c>
    </row>
    <row r="421" spans="1:18" x14ac:dyDescent="0.25">
      <c r="A421" s="11" t="s">
        <v>630</v>
      </c>
      <c r="B421" s="15" t="s">
        <v>405</v>
      </c>
      <c r="C421" s="12" t="s">
        <v>19</v>
      </c>
      <c r="D421" s="119">
        <v>0</v>
      </c>
      <c r="E421" s="119">
        <v>0</v>
      </c>
      <c r="F421" s="119">
        <v>0</v>
      </c>
      <c r="G421" s="116">
        <v>0</v>
      </c>
      <c r="H421" s="119">
        <v>0</v>
      </c>
      <c r="I421" s="116">
        <v>0</v>
      </c>
      <c r="J421" s="119">
        <v>0</v>
      </c>
      <c r="K421" s="116">
        <v>0</v>
      </c>
      <c r="L421" s="119">
        <v>0</v>
      </c>
      <c r="M421" s="116">
        <v>0</v>
      </c>
      <c r="N421" s="119">
        <v>0</v>
      </c>
      <c r="O421" s="119">
        <v>0</v>
      </c>
      <c r="P421" s="119" t="s">
        <v>221</v>
      </c>
      <c r="Q421" s="19">
        <f t="shared" si="41"/>
        <v>0</v>
      </c>
      <c r="R421" s="20">
        <f t="shared" si="42"/>
        <v>0</v>
      </c>
    </row>
    <row r="422" spans="1:18" ht="31.5" x14ac:dyDescent="0.25">
      <c r="A422" s="11" t="s">
        <v>631</v>
      </c>
      <c r="B422" s="15" t="s">
        <v>408</v>
      </c>
      <c r="C422" s="12" t="s">
        <v>19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16" t="s">
        <v>221</v>
      </c>
      <c r="Q422" s="19">
        <f t="shared" si="41"/>
        <v>0</v>
      </c>
      <c r="R422" s="20">
        <f t="shared" si="42"/>
        <v>0</v>
      </c>
    </row>
    <row r="423" spans="1:18" x14ac:dyDescent="0.25">
      <c r="A423" s="11" t="s">
        <v>632</v>
      </c>
      <c r="B423" s="34" t="s">
        <v>595</v>
      </c>
      <c r="C423" s="12" t="s">
        <v>19</v>
      </c>
      <c r="D423" s="119">
        <v>0</v>
      </c>
      <c r="E423" s="119">
        <v>0</v>
      </c>
      <c r="F423" s="119">
        <v>0</v>
      </c>
      <c r="G423" s="116">
        <v>0</v>
      </c>
      <c r="H423" s="119">
        <v>0</v>
      </c>
      <c r="I423" s="116">
        <v>0</v>
      </c>
      <c r="J423" s="119">
        <v>0</v>
      </c>
      <c r="K423" s="116">
        <v>0</v>
      </c>
      <c r="L423" s="119">
        <v>0</v>
      </c>
      <c r="M423" s="116">
        <v>0</v>
      </c>
      <c r="N423" s="119">
        <v>0</v>
      </c>
      <c r="O423" s="119">
        <v>0</v>
      </c>
      <c r="P423" s="119" t="s">
        <v>221</v>
      </c>
      <c r="Q423" s="19">
        <f t="shared" si="41"/>
        <v>0</v>
      </c>
      <c r="R423" s="20">
        <f t="shared" si="42"/>
        <v>0</v>
      </c>
    </row>
    <row r="424" spans="1:18" x14ac:dyDescent="0.25">
      <c r="A424" s="11" t="s">
        <v>633</v>
      </c>
      <c r="B424" s="34" t="s">
        <v>44</v>
      </c>
      <c r="C424" s="12" t="s">
        <v>19</v>
      </c>
      <c r="D424" s="119">
        <v>0</v>
      </c>
      <c r="E424" s="119">
        <v>0</v>
      </c>
      <c r="F424" s="119">
        <v>0</v>
      </c>
      <c r="G424" s="116">
        <v>0</v>
      </c>
      <c r="H424" s="119">
        <v>0</v>
      </c>
      <c r="I424" s="116">
        <v>0</v>
      </c>
      <c r="J424" s="119">
        <v>0</v>
      </c>
      <c r="K424" s="116">
        <v>0</v>
      </c>
      <c r="L424" s="119">
        <v>0</v>
      </c>
      <c r="M424" s="116">
        <v>0</v>
      </c>
      <c r="N424" s="119">
        <v>0</v>
      </c>
      <c r="O424" s="119">
        <v>0</v>
      </c>
      <c r="P424" s="119" t="s">
        <v>221</v>
      </c>
      <c r="Q424" s="19">
        <f t="shared" si="41"/>
        <v>0</v>
      </c>
      <c r="R424" s="20">
        <f t="shared" si="42"/>
        <v>0</v>
      </c>
    </row>
    <row r="425" spans="1:18" x14ac:dyDescent="0.25">
      <c r="A425" s="11" t="s">
        <v>29</v>
      </c>
      <c r="B425" s="13" t="s">
        <v>634</v>
      </c>
      <c r="C425" s="12" t="s">
        <v>19</v>
      </c>
      <c r="D425" s="72">
        <v>542.373197</v>
      </c>
      <c r="E425" s="119">
        <v>625.39290899999992</v>
      </c>
      <c r="F425" s="119">
        <v>625.75228300000003</v>
      </c>
      <c r="G425" s="116">
        <v>596</v>
      </c>
      <c r="H425" s="119">
        <v>596</v>
      </c>
      <c r="I425" s="116">
        <v>500</v>
      </c>
      <c r="J425" s="119">
        <v>500.00000000000006</v>
      </c>
      <c r="K425" s="116">
        <v>460.00000199999999</v>
      </c>
      <c r="L425" s="119">
        <v>460.00000199999999</v>
      </c>
      <c r="M425" s="116">
        <v>460.00000199999999</v>
      </c>
      <c r="N425" s="119">
        <v>460.00000199999999</v>
      </c>
      <c r="O425" s="119">
        <v>500</v>
      </c>
      <c r="P425" s="72" t="s">
        <v>221</v>
      </c>
      <c r="Q425" s="19">
        <f t="shared" si="41"/>
        <v>2016.000004</v>
      </c>
      <c r="R425" s="20">
        <f t="shared" si="42"/>
        <v>2516.000004</v>
      </c>
    </row>
    <row r="426" spans="1:18" x14ac:dyDescent="0.25">
      <c r="A426" s="11" t="s">
        <v>31</v>
      </c>
      <c r="B426" s="13" t="s">
        <v>635</v>
      </c>
      <c r="C426" s="12" t="s">
        <v>19</v>
      </c>
      <c r="D426" s="119">
        <v>0</v>
      </c>
      <c r="E426" s="119">
        <v>0</v>
      </c>
      <c r="F426" s="119">
        <v>0</v>
      </c>
      <c r="G426" s="116">
        <v>0</v>
      </c>
      <c r="H426" s="119">
        <v>0</v>
      </c>
      <c r="I426" s="116">
        <v>0</v>
      </c>
      <c r="J426" s="119">
        <v>0</v>
      </c>
      <c r="K426" s="116">
        <v>0</v>
      </c>
      <c r="L426" s="119">
        <v>0</v>
      </c>
      <c r="M426" s="116">
        <v>0</v>
      </c>
      <c r="N426" s="119">
        <v>0</v>
      </c>
      <c r="O426" s="119">
        <v>0</v>
      </c>
      <c r="P426" s="119" t="s">
        <v>221</v>
      </c>
      <c r="Q426" s="19">
        <f t="shared" si="41"/>
        <v>0</v>
      </c>
      <c r="R426" s="20">
        <f t="shared" si="42"/>
        <v>0</v>
      </c>
    </row>
    <row r="427" spans="1:18" x14ac:dyDescent="0.25">
      <c r="A427" s="11" t="s">
        <v>636</v>
      </c>
      <c r="B427" s="14" t="s">
        <v>637</v>
      </c>
      <c r="C427" s="12" t="s">
        <v>19</v>
      </c>
      <c r="D427" s="119">
        <v>0</v>
      </c>
      <c r="E427" s="119">
        <v>0</v>
      </c>
      <c r="F427" s="119">
        <v>0</v>
      </c>
      <c r="G427" s="116">
        <v>0</v>
      </c>
      <c r="H427" s="119">
        <v>0</v>
      </c>
      <c r="I427" s="116">
        <v>0</v>
      </c>
      <c r="J427" s="119">
        <v>0</v>
      </c>
      <c r="K427" s="116">
        <v>0</v>
      </c>
      <c r="L427" s="119">
        <v>0</v>
      </c>
      <c r="M427" s="116">
        <v>0</v>
      </c>
      <c r="N427" s="119">
        <v>0</v>
      </c>
      <c r="O427" s="119">
        <v>0</v>
      </c>
      <c r="P427" s="119" t="s">
        <v>221</v>
      </c>
      <c r="Q427" s="19">
        <f t="shared" si="41"/>
        <v>0</v>
      </c>
      <c r="R427" s="20">
        <f t="shared" si="42"/>
        <v>0</v>
      </c>
    </row>
    <row r="428" spans="1:18" x14ac:dyDescent="0.25">
      <c r="A428" s="11" t="s">
        <v>638</v>
      </c>
      <c r="B428" s="14" t="s">
        <v>639</v>
      </c>
      <c r="C428" s="12" t="s">
        <v>19</v>
      </c>
      <c r="D428" s="119">
        <v>0</v>
      </c>
      <c r="E428" s="119">
        <v>0</v>
      </c>
      <c r="F428" s="119">
        <v>0</v>
      </c>
      <c r="G428" s="116">
        <v>0</v>
      </c>
      <c r="H428" s="119">
        <v>0</v>
      </c>
      <c r="I428" s="116">
        <v>0</v>
      </c>
      <c r="J428" s="119">
        <v>0</v>
      </c>
      <c r="K428" s="116">
        <v>0</v>
      </c>
      <c r="L428" s="119">
        <v>0</v>
      </c>
      <c r="M428" s="116">
        <v>0</v>
      </c>
      <c r="N428" s="119">
        <v>0</v>
      </c>
      <c r="O428" s="119">
        <v>0</v>
      </c>
      <c r="P428" s="119" t="s">
        <v>221</v>
      </c>
      <c r="Q428" s="19">
        <f t="shared" si="41"/>
        <v>0</v>
      </c>
      <c r="R428" s="20">
        <f t="shared" si="42"/>
        <v>0</v>
      </c>
    </row>
    <row r="429" spans="1:18" x14ac:dyDescent="0.25">
      <c r="A429" s="29" t="s">
        <v>47</v>
      </c>
      <c r="B429" s="30" t="s">
        <v>640</v>
      </c>
      <c r="C429" s="31" t="s">
        <v>19</v>
      </c>
      <c r="D429" s="114">
        <v>0</v>
      </c>
      <c r="E429" s="114">
        <v>283.546515</v>
      </c>
      <c r="F429" s="114">
        <v>800</v>
      </c>
      <c r="G429" s="114">
        <v>155.58097000000001</v>
      </c>
      <c r="H429" s="114">
        <v>441.32105899999999</v>
      </c>
      <c r="I429" s="114">
        <v>0</v>
      </c>
      <c r="J429" s="114">
        <v>124.246962</v>
      </c>
      <c r="K429" s="114">
        <v>0</v>
      </c>
      <c r="L429" s="114">
        <v>0</v>
      </c>
      <c r="M429" s="114">
        <v>0</v>
      </c>
      <c r="N429" s="114">
        <v>0</v>
      </c>
      <c r="O429" s="114">
        <v>156.429847</v>
      </c>
      <c r="P429" s="114" t="s">
        <v>221</v>
      </c>
      <c r="Q429" s="32">
        <f t="shared" si="41"/>
        <v>155.58097000000001</v>
      </c>
      <c r="R429" s="33">
        <f t="shared" si="42"/>
        <v>721.99786800000004</v>
      </c>
    </row>
    <row r="430" spans="1:18" x14ac:dyDescent="0.25">
      <c r="A430" s="11" t="s">
        <v>49</v>
      </c>
      <c r="B430" s="13" t="s">
        <v>641</v>
      </c>
      <c r="C430" s="12" t="s">
        <v>19</v>
      </c>
      <c r="D430" s="72">
        <v>0</v>
      </c>
      <c r="E430" s="119">
        <v>283.546515</v>
      </c>
      <c r="F430" s="119">
        <v>800</v>
      </c>
      <c r="G430" s="116">
        <v>155.58097000000001</v>
      </c>
      <c r="H430" s="119">
        <v>441.32105899999999</v>
      </c>
      <c r="I430" s="116">
        <v>0</v>
      </c>
      <c r="J430" s="119">
        <v>124.246962</v>
      </c>
      <c r="K430" s="116">
        <v>0</v>
      </c>
      <c r="L430" s="119">
        <v>0</v>
      </c>
      <c r="M430" s="116">
        <v>0</v>
      </c>
      <c r="N430" s="119">
        <v>0</v>
      </c>
      <c r="O430" s="119">
        <v>156.429847</v>
      </c>
      <c r="P430" s="72" t="s">
        <v>221</v>
      </c>
      <c r="Q430" s="19">
        <f t="shared" si="41"/>
        <v>155.58097000000001</v>
      </c>
      <c r="R430" s="20">
        <f t="shared" si="42"/>
        <v>721.99786800000004</v>
      </c>
    </row>
    <row r="431" spans="1:18" x14ac:dyDescent="0.25">
      <c r="A431" s="11" t="s">
        <v>53</v>
      </c>
      <c r="B431" s="13" t="s">
        <v>642</v>
      </c>
      <c r="C431" s="12" t="s">
        <v>19</v>
      </c>
      <c r="D431" s="119">
        <v>0</v>
      </c>
      <c r="E431" s="119">
        <v>0</v>
      </c>
      <c r="F431" s="119">
        <v>0</v>
      </c>
      <c r="G431" s="116">
        <v>0</v>
      </c>
      <c r="H431" s="119">
        <v>0</v>
      </c>
      <c r="I431" s="116">
        <v>0</v>
      </c>
      <c r="J431" s="119">
        <v>0</v>
      </c>
      <c r="K431" s="116">
        <v>0</v>
      </c>
      <c r="L431" s="119">
        <v>0</v>
      </c>
      <c r="M431" s="116">
        <v>0</v>
      </c>
      <c r="N431" s="119">
        <v>0</v>
      </c>
      <c r="O431" s="119">
        <v>0</v>
      </c>
      <c r="P431" s="119" t="s">
        <v>221</v>
      </c>
      <c r="Q431" s="19">
        <f t="shared" si="41"/>
        <v>0</v>
      </c>
      <c r="R431" s="20">
        <f t="shared" si="42"/>
        <v>0</v>
      </c>
    </row>
    <row r="432" spans="1:18" x14ac:dyDescent="0.25">
      <c r="A432" s="11" t="s">
        <v>54</v>
      </c>
      <c r="B432" s="13" t="s">
        <v>643</v>
      </c>
      <c r="C432" s="12" t="s">
        <v>19</v>
      </c>
      <c r="D432" s="119">
        <v>0</v>
      </c>
      <c r="E432" s="119">
        <v>0</v>
      </c>
      <c r="F432" s="119">
        <v>0</v>
      </c>
      <c r="G432" s="116">
        <v>0</v>
      </c>
      <c r="H432" s="119">
        <v>0</v>
      </c>
      <c r="I432" s="116">
        <v>0</v>
      </c>
      <c r="J432" s="119">
        <v>0</v>
      </c>
      <c r="K432" s="116">
        <v>0</v>
      </c>
      <c r="L432" s="119">
        <v>0</v>
      </c>
      <c r="M432" s="116">
        <v>0</v>
      </c>
      <c r="N432" s="119">
        <v>0</v>
      </c>
      <c r="O432" s="119">
        <v>0</v>
      </c>
      <c r="P432" s="119" t="s">
        <v>221</v>
      </c>
      <c r="Q432" s="19">
        <f t="shared" si="41"/>
        <v>0</v>
      </c>
      <c r="R432" s="20">
        <f t="shared" si="42"/>
        <v>0</v>
      </c>
    </row>
    <row r="433" spans="1:18" x14ac:dyDescent="0.25">
      <c r="A433" s="11" t="s">
        <v>55</v>
      </c>
      <c r="B433" s="13" t="s">
        <v>644</v>
      </c>
      <c r="C433" s="12" t="s">
        <v>19</v>
      </c>
      <c r="D433" s="119">
        <v>0</v>
      </c>
      <c r="E433" s="119">
        <v>0</v>
      </c>
      <c r="F433" s="119">
        <v>0</v>
      </c>
      <c r="G433" s="116">
        <v>0</v>
      </c>
      <c r="H433" s="119">
        <v>0</v>
      </c>
      <c r="I433" s="116">
        <v>0</v>
      </c>
      <c r="J433" s="119">
        <v>0</v>
      </c>
      <c r="K433" s="116">
        <v>0</v>
      </c>
      <c r="L433" s="119">
        <v>0</v>
      </c>
      <c r="M433" s="116">
        <v>0</v>
      </c>
      <c r="N433" s="119">
        <v>0</v>
      </c>
      <c r="O433" s="119">
        <v>0</v>
      </c>
      <c r="P433" s="119" t="s">
        <v>221</v>
      </c>
      <c r="Q433" s="19">
        <f t="shared" si="41"/>
        <v>0</v>
      </c>
      <c r="R433" s="20">
        <f t="shared" si="42"/>
        <v>0</v>
      </c>
    </row>
    <row r="434" spans="1:18" x14ac:dyDescent="0.25">
      <c r="A434" s="11" t="s">
        <v>56</v>
      </c>
      <c r="B434" s="13" t="s">
        <v>645</v>
      </c>
      <c r="C434" s="12" t="s">
        <v>19</v>
      </c>
      <c r="D434" s="116">
        <v>0</v>
      </c>
      <c r="E434" s="116">
        <v>0</v>
      </c>
      <c r="F434" s="116">
        <v>0</v>
      </c>
      <c r="G434" s="116">
        <v>0</v>
      </c>
      <c r="H434" s="116">
        <v>0</v>
      </c>
      <c r="I434" s="116">
        <v>0</v>
      </c>
      <c r="J434" s="116">
        <v>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16" t="s">
        <v>221</v>
      </c>
      <c r="Q434" s="19">
        <f t="shared" si="41"/>
        <v>0</v>
      </c>
      <c r="R434" s="20">
        <f t="shared" si="42"/>
        <v>0</v>
      </c>
    </row>
    <row r="435" spans="1:18" x14ac:dyDescent="0.25">
      <c r="A435" s="11" t="s">
        <v>95</v>
      </c>
      <c r="B435" s="14" t="s">
        <v>300</v>
      </c>
      <c r="C435" s="12" t="s">
        <v>19</v>
      </c>
      <c r="D435" s="72">
        <v>0</v>
      </c>
      <c r="E435" s="119">
        <v>0</v>
      </c>
      <c r="F435" s="119">
        <v>0</v>
      </c>
      <c r="G435" s="116">
        <v>0</v>
      </c>
      <c r="H435" s="119">
        <v>0</v>
      </c>
      <c r="I435" s="116">
        <v>0</v>
      </c>
      <c r="J435" s="119">
        <v>0</v>
      </c>
      <c r="K435" s="116">
        <v>0</v>
      </c>
      <c r="L435" s="119">
        <v>0</v>
      </c>
      <c r="M435" s="116">
        <v>0</v>
      </c>
      <c r="N435" s="119">
        <v>0</v>
      </c>
      <c r="O435" s="119">
        <v>0</v>
      </c>
      <c r="P435" s="72" t="s">
        <v>221</v>
      </c>
      <c r="Q435" s="19">
        <f t="shared" ref="Q435:Q440" si="43">IFERROR(G435+I435+K435+M435,"-")</f>
        <v>0</v>
      </c>
      <c r="R435" s="20">
        <f t="shared" ref="R435:R440" si="44">IFERROR(H435+J435+L435+N435+O435,"-")</f>
        <v>0</v>
      </c>
    </row>
    <row r="436" spans="1:18" ht="31.5" x14ac:dyDescent="0.25">
      <c r="A436" s="11" t="s">
        <v>646</v>
      </c>
      <c r="B436" s="15" t="s">
        <v>647</v>
      </c>
      <c r="C436" s="12" t="s">
        <v>19</v>
      </c>
      <c r="D436" s="119">
        <v>0</v>
      </c>
      <c r="E436" s="119">
        <v>0</v>
      </c>
      <c r="F436" s="119">
        <v>0</v>
      </c>
      <c r="G436" s="116">
        <v>0</v>
      </c>
      <c r="H436" s="119">
        <v>0</v>
      </c>
      <c r="I436" s="116">
        <v>0</v>
      </c>
      <c r="J436" s="119">
        <v>0</v>
      </c>
      <c r="K436" s="116">
        <v>0</v>
      </c>
      <c r="L436" s="119">
        <v>0</v>
      </c>
      <c r="M436" s="116">
        <v>0</v>
      </c>
      <c r="N436" s="119">
        <v>0</v>
      </c>
      <c r="O436" s="119">
        <v>0</v>
      </c>
      <c r="P436" s="119" t="s">
        <v>221</v>
      </c>
      <c r="Q436" s="19">
        <f t="shared" si="43"/>
        <v>0</v>
      </c>
      <c r="R436" s="20">
        <f t="shared" si="44"/>
        <v>0</v>
      </c>
    </row>
    <row r="437" spans="1:18" ht="31.5" x14ac:dyDescent="0.25">
      <c r="A437" s="11" t="s">
        <v>97</v>
      </c>
      <c r="B437" s="14" t="s">
        <v>302</v>
      </c>
      <c r="C437" s="12" t="s">
        <v>19</v>
      </c>
      <c r="D437" s="72">
        <v>0</v>
      </c>
      <c r="E437" s="119">
        <v>0</v>
      </c>
      <c r="F437" s="119">
        <v>0</v>
      </c>
      <c r="G437" s="116">
        <v>0</v>
      </c>
      <c r="H437" s="119">
        <v>0</v>
      </c>
      <c r="I437" s="116">
        <v>0</v>
      </c>
      <c r="J437" s="119">
        <v>0</v>
      </c>
      <c r="K437" s="116">
        <v>0</v>
      </c>
      <c r="L437" s="119">
        <v>0</v>
      </c>
      <c r="M437" s="116">
        <v>0</v>
      </c>
      <c r="N437" s="119">
        <v>0</v>
      </c>
      <c r="O437" s="119">
        <v>0</v>
      </c>
      <c r="P437" s="72" t="s">
        <v>221</v>
      </c>
      <c r="Q437" s="19">
        <f t="shared" si="43"/>
        <v>0</v>
      </c>
      <c r="R437" s="20">
        <f t="shared" si="44"/>
        <v>0</v>
      </c>
    </row>
    <row r="438" spans="1:18" ht="47.25" x14ac:dyDescent="0.25">
      <c r="A438" s="11" t="s">
        <v>648</v>
      </c>
      <c r="B438" s="15" t="s">
        <v>649</v>
      </c>
      <c r="C438" s="12" t="s">
        <v>19</v>
      </c>
      <c r="D438" s="119">
        <v>0</v>
      </c>
      <c r="E438" s="119">
        <v>0</v>
      </c>
      <c r="F438" s="119">
        <v>0</v>
      </c>
      <c r="G438" s="116">
        <v>0</v>
      </c>
      <c r="H438" s="119">
        <v>0</v>
      </c>
      <c r="I438" s="116">
        <v>0</v>
      </c>
      <c r="J438" s="119">
        <v>0</v>
      </c>
      <c r="K438" s="116">
        <v>0</v>
      </c>
      <c r="L438" s="119">
        <v>0</v>
      </c>
      <c r="M438" s="116">
        <v>0</v>
      </c>
      <c r="N438" s="119">
        <v>0</v>
      </c>
      <c r="O438" s="119">
        <v>0</v>
      </c>
      <c r="P438" s="119" t="s">
        <v>221</v>
      </c>
      <c r="Q438" s="19">
        <f t="shared" si="43"/>
        <v>0</v>
      </c>
      <c r="R438" s="20">
        <f t="shared" si="44"/>
        <v>0</v>
      </c>
    </row>
    <row r="439" spans="1:18" x14ac:dyDescent="0.25">
      <c r="A439" s="11" t="s">
        <v>57</v>
      </c>
      <c r="B439" s="13" t="s">
        <v>650</v>
      </c>
      <c r="C439" s="12" t="s">
        <v>19</v>
      </c>
      <c r="D439" s="119">
        <v>0</v>
      </c>
      <c r="E439" s="119">
        <v>0</v>
      </c>
      <c r="F439" s="119">
        <v>0</v>
      </c>
      <c r="G439" s="116">
        <v>0</v>
      </c>
      <c r="H439" s="119">
        <v>0</v>
      </c>
      <c r="I439" s="116">
        <v>0</v>
      </c>
      <c r="J439" s="119">
        <v>0</v>
      </c>
      <c r="K439" s="116">
        <v>0</v>
      </c>
      <c r="L439" s="119">
        <v>0</v>
      </c>
      <c r="M439" s="116">
        <v>0</v>
      </c>
      <c r="N439" s="119">
        <v>0</v>
      </c>
      <c r="O439" s="119">
        <v>0</v>
      </c>
      <c r="P439" s="119" t="s">
        <v>221</v>
      </c>
      <c r="Q439" s="19">
        <f t="shared" si="43"/>
        <v>0</v>
      </c>
      <c r="R439" s="20">
        <f t="shared" si="44"/>
        <v>0</v>
      </c>
    </row>
    <row r="440" spans="1:18" ht="16.5" thickBot="1" x14ac:dyDescent="0.3">
      <c r="A440" s="17" t="s">
        <v>58</v>
      </c>
      <c r="B440" s="35" t="s">
        <v>651</v>
      </c>
      <c r="C440" s="18" t="s">
        <v>19</v>
      </c>
      <c r="D440" s="136">
        <v>0</v>
      </c>
      <c r="E440" s="137">
        <v>0</v>
      </c>
      <c r="F440" s="137">
        <v>0</v>
      </c>
      <c r="G440" s="117">
        <v>0</v>
      </c>
      <c r="H440" s="137">
        <v>0</v>
      </c>
      <c r="I440" s="117">
        <v>0</v>
      </c>
      <c r="J440" s="137">
        <v>0</v>
      </c>
      <c r="K440" s="117">
        <v>0</v>
      </c>
      <c r="L440" s="137">
        <v>0</v>
      </c>
      <c r="M440" s="117">
        <v>0</v>
      </c>
      <c r="N440" s="137">
        <v>0</v>
      </c>
      <c r="O440" s="137">
        <v>0</v>
      </c>
      <c r="P440" s="138" t="s">
        <v>221</v>
      </c>
      <c r="Q440" s="36">
        <f t="shared" si="43"/>
        <v>0</v>
      </c>
      <c r="R440" s="37">
        <f t="shared" si="44"/>
        <v>0</v>
      </c>
    </row>
    <row r="441" spans="1:18" x14ac:dyDescent="0.25">
      <c r="A441" s="86" t="s">
        <v>115</v>
      </c>
      <c r="B441" s="87" t="s">
        <v>108</v>
      </c>
      <c r="C441" s="88"/>
      <c r="D441" s="135"/>
      <c r="E441" s="135"/>
      <c r="F441" s="135"/>
      <c r="G441" s="134"/>
      <c r="H441" s="135"/>
      <c r="I441" s="134"/>
      <c r="J441" s="135"/>
      <c r="K441" s="134"/>
      <c r="L441" s="135"/>
      <c r="M441" s="134"/>
      <c r="N441" s="135"/>
      <c r="O441" s="135"/>
      <c r="P441" s="135"/>
      <c r="Q441" s="120"/>
      <c r="R441" s="121"/>
    </row>
    <row r="442" spans="1:18" ht="63" x14ac:dyDescent="0.25">
      <c r="A442" s="89" t="s">
        <v>652</v>
      </c>
      <c r="B442" s="90" t="s">
        <v>653</v>
      </c>
      <c r="C442" s="91" t="s">
        <v>19</v>
      </c>
      <c r="D442" s="132">
        <v>458.01702899999998</v>
      </c>
      <c r="E442" s="132">
        <v>508.10367200000002</v>
      </c>
      <c r="F442" s="132">
        <v>907.00322499999993</v>
      </c>
      <c r="G442" s="96">
        <v>554.29573900000003</v>
      </c>
      <c r="H442" s="132">
        <v>771.84092299999998</v>
      </c>
      <c r="I442" s="96">
        <v>733.19519600000001</v>
      </c>
      <c r="J442" s="132">
        <v>821.07997900000009</v>
      </c>
      <c r="K442" s="96">
        <v>459.36271899999997</v>
      </c>
      <c r="L442" s="132">
        <v>786.44610499999999</v>
      </c>
      <c r="M442" s="96">
        <v>459.36271899999997</v>
      </c>
      <c r="N442" s="132">
        <v>771.82049199999994</v>
      </c>
      <c r="O442" s="132">
        <v>786.44610499999999</v>
      </c>
      <c r="P442" s="132" t="s">
        <v>221</v>
      </c>
      <c r="Q442" s="97">
        <f t="shared" ref="Q442:Q445" si="45">IFERROR(G442+I442+K442+M442,"-")</f>
        <v>2206.2163730000002</v>
      </c>
      <c r="R442" s="98">
        <f t="shared" ref="R442:R445" si="46">IFERROR(H442+J442+L442+N442+O442,"-")</f>
        <v>3937.6336039999997</v>
      </c>
    </row>
    <row r="443" spans="1:18" ht="31.5" x14ac:dyDescent="0.25">
      <c r="A443" s="92" t="s">
        <v>118</v>
      </c>
      <c r="B443" s="93" t="s">
        <v>654</v>
      </c>
      <c r="C443" s="94" t="s">
        <v>19</v>
      </c>
      <c r="D443" s="109">
        <v>81.920005000000003</v>
      </c>
      <c r="E443" s="109">
        <v>178.52261900000002</v>
      </c>
      <c r="F443" s="109">
        <v>299.60801700000002</v>
      </c>
      <c r="G443" s="99">
        <v>325.86028199999998</v>
      </c>
      <c r="H443" s="109">
        <v>94.816817999999998</v>
      </c>
      <c r="I443" s="99">
        <v>466.71896800000002</v>
      </c>
      <c r="J443" s="109">
        <v>132.805194</v>
      </c>
      <c r="K443" s="99">
        <v>358.318397</v>
      </c>
      <c r="L443" s="109">
        <v>29.4848</v>
      </c>
      <c r="M443" s="99">
        <v>358.318397</v>
      </c>
      <c r="N443" s="109">
        <v>81.249144999999999</v>
      </c>
      <c r="O443" s="109">
        <v>29.4848</v>
      </c>
      <c r="P443" s="109" t="s">
        <v>221</v>
      </c>
      <c r="Q443" s="100">
        <f t="shared" si="45"/>
        <v>1509.216044</v>
      </c>
      <c r="R443" s="101">
        <f t="shared" si="46"/>
        <v>367.840757</v>
      </c>
    </row>
    <row r="444" spans="1:18" ht="31.5" x14ac:dyDescent="0.25">
      <c r="A444" s="92" t="s">
        <v>119</v>
      </c>
      <c r="B444" s="93" t="s">
        <v>655</v>
      </c>
      <c r="C444" s="94" t="s">
        <v>19</v>
      </c>
      <c r="D444" s="109">
        <v>376.09702399999998</v>
      </c>
      <c r="E444" s="109">
        <v>329.581053</v>
      </c>
      <c r="F444" s="109">
        <v>271.150082</v>
      </c>
      <c r="G444" s="99">
        <v>72.854486999999992</v>
      </c>
      <c r="H444" s="109">
        <v>397.500182</v>
      </c>
      <c r="I444" s="99">
        <v>266.47622799999999</v>
      </c>
      <c r="J444" s="109">
        <v>564.02782300000001</v>
      </c>
      <c r="K444" s="99">
        <v>101.04432199999999</v>
      </c>
      <c r="L444" s="109">
        <v>756.96130500000004</v>
      </c>
      <c r="M444" s="99">
        <v>101.04432199999999</v>
      </c>
      <c r="N444" s="109">
        <v>690.57134699999995</v>
      </c>
      <c r="O444" s="109">
        <v>756.96130500000004</v>
      </c>
      <c r="P444" s="109" t="s">
        <v>221</v>
      </c>
      <c r="Q444" s="100">
        <f t="shared" si="45"/>
        <v>541.41935899999999</v>
      </c>
      <c r="R444" s="101">
        <f t="shared" si="46"/>
        <v>3166.0219619999998</v>
      </c>
    </row>
    <row r="445" spans="1:18" x14ac:dyDescent="0.25">
      <c r="A445" s="92" t="s">
        <v>120</v>
      </c>
      <c r="B445" s="93" t="s">
        <v>656</v>
      </c>
      <c r="C445" s="94" t="s">
        <v>19</v>
      </c>
      <c r="D445" s="109">
        <v>0</v>
      </c>
      <c r="E445" s="109">
        <v>0</v>
      </c>
      <c r="F445" s="109">
        <v>336.24512599999997</v>
      </c>
      <c r="G445" s="99">
        <v>155.58097000000001</v>
      </c>
      <c r="H445" s="109">
        <v>279.52392300000002</v>
      </c>
      <c r="I445" s="99">
        <v>0</v>
      </c>
      <c r="J445" s="109">
        <v>124.246962</v>
      </c>
      <c r="K445" s="99">
        <v>0</v>
      </c>
      <c r="L445" s="109">
        <v>0</v>
      </c>
      <c r="M445" s="99">
        <v>0</v>
      </c>
      <c r="N445" s="109">
        <v>0</v>
      </c>
      <c r="O445" s="109">
        <v>0</v>
      </c>
      <c r="P445" s="109" t="s">
        <v>221</v>
      </c>
      <c r="Q445" s="101">
        <f t="shared" si="45"/>
        <v>155.58097000000001</v>
      </c>
      <c r="R445" s="101">
        <f t="shared" si="46"/>
        <v>403.77088500000002</v>
      </c>
    </row>
    <row r="446" spans="1:18" ht="47.25" x14ac:dyDescent="0.25">
      <c r="A446" s="89" t="s">
        <v>121</v>
      </c>
      <c r="B446" s="90" t="s">
        <v>657</v>
      </c>
      <c r="C446" s="95"/>
      <c r="D446" s="108"/>
      <c r="E446" s="108"/>
      <c r="F446" s="108"/>
      <c r="G446" s="96"/>
      <c r="H446" s="108"/>
      <c r="I446" s="96"/>
      <c r="J446" s="108"/>
      <c r="K446" s="96"/>
      <c r="L446" s="108"/>
      <c r="M446" s="96"/>
      <c r="N446" s="108"/>
      <c r="O446" s="108"/>
      <c r="P446" s="108"/>
      <c r="Q446" s="97"/>
      <c r="R446" s="98"/>
    </row>
    <row r="447" spans="1:18" ht="31.5" x14ac:dyDescent="0.25">
      <c r="A447" s="92" t="s">
        <v>658</v>
      </c>
      <c r="B447" s="93" t="s">
        <v>659</v>
      </c>
      <c r="C447" s="94" t="s">
        <v>19</v>
      </c>
      <c r="D447" s="108">
        <v>1254.1491335706155</v>
      </c>
      <c r="E447" s="108">
        <v>872.54113826599951</v>
      </c>
      <c r="F447" s="108">
        <v>569.33923820771031</v>
      </c>
      <c r="G447" s="99">
        <v>657.15458589342461</v>
      </c>
      <c r="H447" s="108">
        <v>569.33923820771031</v>
      </c>
      <c r="I447" s="99">
        <v>744.7478050648532</v>
      </c>
      <c r="J447" s="108">
        <v>657.15458589342461</v>
      </c>
      <c r="K447" s="99">
        <v>815.09919326485317</v>
      </c>
      <c r="L447" s="108">
        <v>744.7478050648532</v>
      </c>
      <c r="M447" s="99">
        <v>883.02250386485321</v>
      </c>
      <c r="N447" s="108">
        <v>815.09919326485317</v>
      </c>
      <c r="O447" s="108">
        <v>883.02250386485321</v>
      </c>
      <c r="P447" s="109" t="s">
        <v>221</v>
      </c>
      <c r="Q447" s="100">
        <f t="shared" ref="Q447:Q449" si="47">IFERROR(G447+I447+K447+M447,"-")</f>
        <v>3100.0240880879842</v>
      </c>
      <c r="R447" s="101">
        <f t="shared" ref="R447:R449" si="48">IFERROR(H447+J447+L447+N447+O447,"-")</f>
        <v>3669.3633262956946</v>
      </c>
    </row>
    <row r="448" spans="1:18" ht="31.5" x14ac:dyDescent="0.25">
      <c r="A448" s="92" t="s">
        <v>660</v>
      </c>
      <c r="B448" s="93" t="s">
        <v>661</v>
      </c>
      <c r="C448" s="94" t="s">
        <v>19</v>
      </c>
      <c r="D448" s="108">
        <v>573.96648142938443</v>
      </c>
      <c r="E448" s="108">
        <v>1633.5790167340024</v>
      </c>
      <c r="F448" s="108">
        <v>2103.0955817922891</v>
      </c>
      <c r="G448" s="99">
        <v>2167.2644441065754</v>
      </c>
      <c r="H448" s="108">
        <v>2103.0955817922891</v>
      </c>
      <c r="I448" s="99">
        <v>1755.2521949351467</v>
      </c>
      <c r="J448" s="108">
        <v>2167.2644441065754</v>
      </c>
      <c r="K448" s="99">
        <v>1484.9008167351467</v>
      </c>
      <c r="L448" s="108">
        <v>1755.2521949351467</v>
      </c>
      <c r="M448" s="99">
        <v>1416.977506135147</v>
      </c>
      <c r="N448" s="108">
        <v>1484.9008167351467</v>
      </c>
      <c r="O448" s="108">
        <v>1416.977506135147</v>
      </c>
      <c r="P448" s="109" t="s">
        <v>221</v>
      </c>
      <c r="Q448" s="100">
        <f t="shared" si="47"/>
        <v>6824.3949619120158</v>
      </c>
      <c r="R448" s="101">
        <f t="shared" si="48"/>
        <v>8927.4905437043053</v>
      </c>
    </row>
    <row r="449" spans="1:18" ht="16.5" thickBot="1" x14ac:dyDescent="0.3">
      <c r="A449" s="102" t="s">
        <v>662</v>
      </c>
      <c r="B449" s="103" t="s">
        <v>663</v>
      </c>
      <c r="C449" s="104" t="s">
        <v>19</v>
      </c>
      <c r="D449" s="110">
        <v>0</v>
      </c>
      <c r="E449" s="110">
        <v>283.546515</v>
      </c>
      <c r="F449" s="110">
        <v>327.56518</v>
      </c>
      <c r="G449" s="105">
        <v>155.58097000000001</v>
      </c>
      <c r="H449" s="110">
        <v>327.56518</v>
      </c>
      <c r="I449" s="105">
        <v>0</v>
      </c>
      <c r="J449" s="110">
        <v>155.58097000000001</v>
      </c>
      <c r="K449" s="105">
        <v>0</v>
      </c>
      <c r="L449" s="110">
        <v>0</v>
      </c>
      <c r="M449" s="105">
        <v>0</v>
      </c>
      <c r="N449" s="110">
        <v>0</v>
      </c>
      <c r="O449" s="110">
        <v>0</v>
      </c>
      <c r="P449" s="133" t="s">
        <v>221</v>
      </c>
      <c r="Q449" s="106">
        <f t="shared" si="47"/>
        <v>155.58097000000001</v>
      </c>
      <c r="R449" s="107">
        <f t="shared" si="48"/>
        <v>483.14615000000003</v>
      </c>
    </row>
    <row r="451" spans="1:18" x14ac:dyDescent="0.25"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</row>
    <row r="452" spans="1:18" x14ac:dyDescent="0.25"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</row>
    <row r="453" spans="1:18" x14ac:dyDescent="0.25"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</row>
    <row r="454" spans="1:18" x14ac:dyDescent="0.25"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</row>
    <row r="455" spans="1:18" x14ac:dyDescent="0.25"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</row>
    <row r="456" spans="1:18" x14ac:dyDescent="0.25"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</row>
    <row r="457" spans="1:18" x14ac:dyDescent="0.25"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</row>
    <row r="458" spans="1:18" x14ac:dyDescent="0.25"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</row>
    <row r="459" spans="1:18" x14ac:dyDescent="0.25"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</row>
    <row r="460" spans="1:18" x14ac:dyDescent="0.25"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</row>
    <row r="461" spans="1:18" x14ac:dyDescent="0.25"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</row>
    <row r="462" spans="1:18" x14ac:dyDescent="0.25"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</row>
    <row r="463" spans="1:18" x14ac:dyDescent="0.25"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</row>
    <row r="464" spans="1:18" x14ac:dyDescent="0.25"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</row>
    <row r="465" spans="4:16" x14ac:dyDescent="0.25"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</row>
    <row r="466" spans="4:16" x14ac:dyDescent="0.25"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</row>
    <row r="467" spans="4:16" x14ac:dyDescent="0.25"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</row>
    <row r="468" spans="4:16" x14ac:dyDescent="0.25"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</row>
    <row r="469" spans="4:16" x14ac:dyDescent="0.25"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</row>
    <row r="470" spans="4:16" x14ac:dyDescent="0.25"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</row>
    <row r="471" spans="4:16" x14ac:dyDescent="0.25"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</row>
    <row r="472" spans="4:16" x14ac:dyDescent="0.25"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</row>
    <row r="473" spans="4:16" x14ac:dyDescent="0.25"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</row>
    <row r="474" spans="4:16" x14ac:dyDescent="0.25"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</row>
    <row r="475" spans="4:16" x14ac:dyDescent="0.25"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</row>
    <row r="476" spans="4:16" x14ac:dyDescent="0.25"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</row>
    <row r="477" spans="4:16" x14ac:dyDescent="0.25"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</row>
    <row r="478" spans="4:16" x14ac:dyDescent="0.25"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</row>
    <row r="479" spans="4:16" x14ac:dyDescent="0.25"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</row>
    <row r="480" spans="4:16" x14ac:dyDescent="0.25"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</row>
    <row r="481" spans="4:16" x14ac:dyDescent="0.25"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</row>
    <row r="482" spans="4:16" x14ac:dyDescent="0.25"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</row>
    <row r="483" spans="4:16" x14ac:dyDescent="0.25"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</row>
    <row r="484" spans="4:16" x14ac:dyDescent="0.25"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</row>
    <row r="485" spans="4:16" x14ac:dyDescent="0.25"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</row>
    <row r="486" spans="4:16" x14ac:dyDescent="0.25"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</row>
    <row r="487" spans="4:16" x14ac:dyDescent="0.25"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</row>
    <row r="488" spans="4:16" x14ac:dyDescent="0.25"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</row>
    <row r="489" spans="4:16" x14ac:dyDescent="0.25"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</row>
    <row r="490" spans="4:16" x14ac:dyDescent="0.25"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</row>
    <row r="491" spans="4:16" x14ac:dyDescent="0.25"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</row>
    <row r="492" spans="4:16" x14ac:dyDescent="0.25"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</row>
    <row r="493" spans="4:16" x14ac:dyDescent="0.25"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</row>
    <row r="494" spans="4:16" x14ac:dyDescent="0.25"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</row>
    <row r="495" spans="4:16" x14ac:dyDescent="0.25"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</row>
    <row r="496" spans="4:16" x14ac:dyDescent="0.25"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</row>
    <row r="497" spans="4:16" x14ac:dyDescent="0.25"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</row>
    <row r="498" spans="4:16" x14ac:dyDescent="0.25"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</row>
    <row r="499" spans="4:16" x14ac:dyDescent="0.25"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</row>
    <row r="500" spans="4:16" x14ac:dyDescent="0.25"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</row>
    <row r="501" spans="4:16" x14ac:dyDescent="0.25"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</row>
    <row r="502" spans="4:16" x14ac:dyDescent="0.25"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</row>
  </sheetData>
  <mergeCells count="33">
    <mergeCell ref="A371:B371"/>
    <mergeCell ref="A20:R20"/>
    <mergeCell ref="A164:R164"/>
    <mergeCell ref="A316:R316"/>
    <mergeCell ref="A367:Q367"/>
    <mergeCell ref="A368:A369"/>
    <mergeCell ref="B368:B369"/>
    <mergeCell ref="C368:C369"/>
    <mergeCell ref="G368:H368"/>
    <mergeCell ref="I368:J368"/>
    <mergeCell ref="Q368:R368"/>
    <mergeCell ref="Q17:R17"/>
    <mergeCell ref="K17:L17"/>
    <mergeCell ref="M17:N17"/>
    <mergeCell ref="K368:L368"/>
    <mergeCell ref="M368:N368"/>
    <mergeCell ref="O17:P17"/>
    <mergeCell ref="O368:P368"/>
    <mergeCell ref="A14:Q14"/>
    <mergeCell ref="A9:R9"/>
    <mergeCell ref="A11:R11"/>
    <mergeCell ref="A13:R13"/>
    <mergeCell ref="A16:R16"/>
    <mergeCell ref="G17:H17"/>
    <mergeCell ref="I17:J17"/>
    <mergeCell ref="A17:A18"/>
    <mergeCell ref="B17:B18"/>
    <mergeCell ref="C17:C18"/>
    <mergeCell ref="J2:R2"/>
    <mergeCell ref="J3:R3"/>
    <mergeCell ref="A4:R4"/>
    <mergeCell ref="A6:R6"/>
    <mergeCell ref="A7:R7"/>
  </mergeCells>
  <conditionalFormatting sqref="E95:O106 E21:O78">
    <cfRule type="cellIs" dxfId="0" priority="22" operator="lessThan">
      <formula>0</formula>
    </cfRule>
  </conditionalFormatting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KAE</vt:lpstr>
      <vt:lpstr>KAE!Область_печати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 Вадим Александрович</dc:creator>
  <cp:lastModifiedBy>Новик Вадим Александрович</cp:lastModifiedBy>
  <cp:lastPrinted>2018-11-02T13:45:44Z</cp:lastPrinted>
  <dcterms:created xsi:type="dcterms:W3CDTF">2017-10-15T13:13:47Z</dcterms:created>
  <dcterms:modified xsi:type="dcterms:W3CDTF">2022-03-29T06:51:41Z</dcterms:modified>
</cp:coreProperties>
</file>