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7500" windowHeight="6060" tabRatio="771" activeTab="0"/>
  </bookViews>
  <sheets>
    <sheet name="ГЗ за 1 кв." sheetId="1" r:id="rId1"/>
    <sheet name="ГЗ за 2 кв. 2015" sheetId="2" r:id="rId2"/>
    <sheet name="ГЗ за 3 кв. 2015 " sheetId="3" r:id="rId3"/>
    <sheet name="ГЗ за 4 кв. 2015 " sheetId="4" r:id="rId4"/>
  </sheets>
  <definedNames/>
  <calcPr fullCalcOnLoad="1"/>
</workbook>
</file>

<file path=xl/sharedStrings.xml><?xml version="1.0" encoding="utf-8"?>
<sst xmlns="http://schemas.openxmlformats.org/spreadsheetml/2006/main" count="371" uniqueCount="94">
  <si>
    <t>Калужский дом-интернат</t>
  </si>
  <si>
    <t>Тарусский дом-интернат</t>
  </si>
  <si>
    <t>Новослободский дом-интернат</t>
  </si>
  <si>
    <t>"Двуречье"</t>
  </si>
  <si>
    <t>Жиздринский ПНИ</t>
  </si>
  <si>
    <t>Кировский ПНИ</t>
  </si>
  <si>
    <t>Нагорновский ПНИ</t>
  </si>
  <si>
    <t>Медынский ПНИ</t>
  </si>
  <si>
    <t>Русинский СДИ</t>
  </si>
  <si>
    <t>Пол.-Зав. ДДИ</t>
  </si>
  <si>
    <t>Боровский дом-интернат</t>
  </si>
  <si>
    <t>Спас-Деменский дом-интернат</t>
  </si>
  <si>
    <t>Сухиничский дом-интернат</t>
  </si>
  <si>
    <t>Ильинский дом-интернат</t>
  </si>
  <si>
    <t>Мосальский дом-интернат</t>
  </si>
  <si>
    <t>Еленский дом-интернат</t>
  </si>
  <si>
    <t>Наименование критериев оценки и целевых показателей</t>
  </si>
  <si>
    <t>Соблюдение норматива жилой площади на одного проживающего</t>
  </si>
  <si>
    <t>Удовлетворенность потребителей гос. услуг качеством предоставляемых услуг</t>
  </si>
  <si>
    <t>Значение утвержденное ГЗ (%)</t>
  </si>
  <si>
    <t>Фактическое значение        (%)</t>
  </si>
  <si>
    <t>Фактическое значение             (%)</t>
  </si>
  <si>
    <t>Значение утвержденное ГЗ (кол-во человек)</t>
  </si>
  <si>
    <t>КРОК</t>
  </si>
  <si>
    <t>Количество обучающихся</t>
  </si>
  <si>
    <t>%             выполнения</t>
  </si>
  <si>
    <t>Наименование учреждения / наименование показателя</t>
  </si>
  <si>
    <r>
      <t xml:space="preserve">%             выполнения </t>
    </r>
    <r>
      <rPr>
        <sz val="12"/>
        <rFont val="Times New Roman Cyr"/>
        <family val="1"/>
      </rPr>
      <t>(i)</t>
    </r>
  </si>
  <si>
    <t>№</t>
  </si>
  <si>
    <t>БОМЖ</t>
  </si>
  <si>
    <t>социальное облсуживание в стационарных учреждениях граждан пожилого возраста и инвалидов</t>
  </si>
  <si>
    <t>организация дневного пребывания в учреждениях соц. обслуживания</t>
  </si>
  <si>
    <t>срочное социальное облсуживание граждан пожилого возраста и инвалидов, остро нуждающихся в социальной поддержке</t>
  </si>
  <si>
    <t>Социальное обслуживание на дому граждан пожилого возраста и инвалидов</t>
  </si>
  <si>
    <t>Наименование услуги</t>
  </si>
  <si>
    <t>Предоставление временного приюта гражданам без определенного места жительства и определенных занятий</t>
  </si>
  <si>
    <t>Фактическая численность                  обслуживаемых граждан                     (кол-во человек)</t>
  </si>
  <si>
    <t>реабилитационно-образовательные услуги инвалидам, лицам с  ограниченными возможностями, другим гражданам, попавшим в трудную жизненную ситуацию и нуждающимся в реабилитационных услугах</t>
  </si>
  <si>
    <t>такси (мобильное)</t>
  </si>
  <si>
    <t>К2</t>
  </si>
  <si>
    <t>К1</t>
  </si>
  <si>
    <t>К3</t>
  </si>
  <si>
    <t>годовое исполнение</t>
  </si>
  <si>
    <t>не вып. Т.к в связи с проблемами по организации питания граждан на дневном отделении</t>
  </si>
  <si>
    <t>Оценка выполнения государственного задания на оказание государственных услуг  приказ № 1162 от 03.09.2013г.</t>
  </si>
  <si>
    <t>годовой</t>
  </si>
  <si>
    <t xml:space="preserve">%             выполнения
 за полугодие </t>
  </si>
  <si>
    <t>%             выполнения за 2 квартал</t>
  </si>
  <si>
    <t>%             выполнения за 1 квартал</t>
  </si>
  <si>
    <r>
      <t xml:space="preserve">%             выполнения
 </t>
    </r>
    <r>
      <rPr>
        <b/>
        <sz val="8"/>
        <rFont val="Times New Roman Cyr"/>
        <family val="0"/>
      </rPr>
      <t xml:space="preserve">за 2 квартал </t>
    </r>
    <r>
      <rPr>
        <sz val="12"/>
        <rFont val="Times New Roman Cyr"/>
        <family val="1"/>
      </rPr>
      <t>(i)</t>
    </r>
  </si>
  <si>
    <r>
      <t xml:space="preserve">%             выполнения
</t>
    </r>
    <r>
      <rPr>
        <b/>
        <sz val="8"/>
        <rFont val="Times New Roman Cyr"/>
        <family val="0"/>
      </rPr>
      <t xml:space="preserve"> за 1 квартал</t>
    </r>
    <r>
      <rPr>
        <sz val="8"/>
        <rFont val="Times New Roman Cyr"/>
        <family val="1"/>
      </rPr>
      <t xml:space="preserve"> </t>
    </r>
    <r>
      <rPr>
        <sz val="12"/>
        <rFont val="Times New Roman Cyr"/>
        <family val="1"/>
      </rPr>
      <t>(i)</t>
    </r>
  </si>
  <si>
    <t>Значение утвержденное ГЗ
 (кол-во человек)</t>
  </si>
  <si>
    <t>Фактическая численность                  обслуживаемых граждан                     
за 2 квартал
 (кол-во человек)</t>
  </si>
  <si>
    <r>
      <t xml:space="preserve">%             выполнения
 </t>
    </r>
    <r>
      <rPr>
        <b/>
        <u val="single"/>
        <sz val="10"/>
        <rFont val="Times New Roman Cyr"/>
        <family val="0"/>
      </rPr>
      <t>за 9 месяцев</t>
    </r>
    <r>
      <rPr>
        <b/>
        <sz val="10"/>
        <rFont val="Times New Roman Cyr"/>
        <family val="0"/>
      </rPr>
      <t xml:space="preserve"> </t>
    </r>
  </si>
  <si>
    <t>Выполнение Государственного задание по оказанию государственных услуг 
за 1 квартал 2015 года</t>
  </si>
  <si>
    <t>Выполнение Государственного задание по оказанию государственных услуг 
за 2 квартал 2014 года</t>
  </si>
  <si>
    <r>
      <t xml:space="preserve">%             выполнения
</t>
    </r>
    <r>
      <rPr>
        <sz val="8"/>
        <rFont val="Times New Roman Cyr"/>
        <family val="0"/>
      </rPr>
      <t xml:space="preserve"> за 1 квартал </t>
    </r>
    <r>
      <rPr>
        <sz val="12"/>
        <rFont val="Times New Roman Cyr"/>
        <family val="1"/>
      </rPr>
      <t>(i)</t>
    </r>
  </si>
  <si>
    <t>Среднесписочная численность                  обслуживаемых граждан                     
за 3 квартал
 (кол-во человек)</t>
  </si>
  <si>
    <t>Предоставление социальных услуг в стационарной форме социального обслуживания</t>
  </si>
  <si>
    <t xml:space="preserve">Предоставление услуг по содержанию, воспитанию и образованию, защите прав и законных интересов детей-сирот и детей, оставшихся без попечения родителей </t>
  </si>
  <si>
    <t xml:space="preserve">Профессиональное обучение инвалидов по адаптированным образовательным программам профессиональной подготовки и переподготовки </t>
  </si>
  <si>
    <t xml:space="preserve">Предоставление социальных услуг в стационарной форме социального обслуживания </t>
  </si>
  <si>
    <t>Значение утвержденное                 ГЗ (%)</t>
  </si>
  <si>
    <r>
      <t xml:space="preserve">Процент потребителей государственных услуг, удовлетворенных качеством и доступностью социальных услуг в стационарной форме социального обслуживаия
</t>
    </r>
    <r>
      <rPr>
        <b/>
        <i/>
        <sz val="9"/>
        <color indexed="10"/>
        <rFont val="Times New Roman"/>
        <family val="1"/>
      </rPr>
      <t>(оф.сайт министерства труда КО)</t>
    </r>
  </si>
  <si>
    <r>
      <t xml:space="preserve">Выполнение Государственного задания по оказанию гос. услуги  за </t>
    </r>
    <r>
      <rPr>
        <b/>
        <sz val="14"/>
        <rFont val="Times New Roman Cyr"/>
        <family val="0"/>
      </rPr>
      <t>3</t>
    </r>
    <r>
      <rPr>
        <b/>
        <sz val="14"/>
        <rFont val="Times New Roman Cyr"/>
        <family val="1"/>
      </rPr>
      <t xml:space="preserve"> квартал 2015 года</t>
    </r>
  </si>
  <si>
    <t>Среднесписочная численность                  обслуживаемых граждан                     
за 4 квартал
 (кол-во человек)</t>
  </si>
  <si>
    <r>
      <t>Выполнение Государственного задания по оказанию государственных услуг 
за</t>
    </r>
    <r>
      <rPr>
        <b/>
        <sz val="14"/>
        <rFont val="Times New Roman Cyr"/>
        <family val="0"/>
      </rPr>
      <t xml:space="preserve"> 4</t>
    </r>
    <r>
      <rPr>
        <b/>
        <sz val="14"/>
        <rFont val="Times New Roman Cyr"/>
        <family val="1"/>
      </rPr>
      <t xml:space="preserve"> квартал 2015 года</t>
    </r>
  </si>
  <si>
    <t xml:space="preserve">Предоставление соц. услуг в полустационарной форме соц. обслуживания </t>
  </si>
  <si>
    <r>
      <t xml:space="preserve">%             выполнения
 </t>
    </r>
    <r>
      <rPr>
        <sz val="8"/>
        <rFont val="Times New Roman Cyr"/>
        <family val="0"/>
      </rPr>
      <t xml:space="preserve">за 4 квартал </t>
    </r>
  </si>
  <si>
    <r>
      <t xml:space="preserve">%             выполнения
 </t>
    </r>
    <r>
      <rPr>
        <sz val="8"/>
        <rFont val="Times New Roman Cyr"/>
        <family val="0"/>
      </rPr>
      <t xml:space="preserve">за 3 квартал </t>
    </r>
  </si>
  <si>
    <r>
      <t xml:space="preserve">%             выполнения
</t>
    </r>
    <r>
      <rPr>
        <sz val="8"/>
        <rFont val="Times New Roman Cyr"/>
        <family val="0"/>
      </rPr>
      <t xml:space="preserve"> за 2 квартал</t>
    </r>
    <r>
      <rPr>
        <sz val="8"/>
        <rFont val="Times New Roman Cyr"/>
        <family val="1"/>
      </rPr>
      <t xml:space="preserve"> </t>
    </r>
  </si>
  <si>
    <r>
      <t xml:space="preserve">%             выполн.
 </t>
    </r>
    <r>
      <rPr>
        <b/>
        <u val="single"/>
        <sz val="10"/>
        <rFont val="Times New Roman Cyr"/>
        <family val="0"/>
      </rPr>
      <t>за 9 месяцев</t>
    </r>
    <r>
      <rPr>
        <b/>
        <sz val="10"/>
        <rFont val="Times New Roman Cyr"/>
        <family val="0"/>
      </rPr>
      <t xml:space="preserve"> </t>
    </r>
  </si>
  <si>
    <t xml:space="preserve">Предоставление социальных услуг в полустационарной форме социального обслуживания </t>
  </si>
  <si>
    <t xml:space="preserve">Наименование государственной услуги
</t>
  </si>
  <si>
    <r>
      <t xml:space="preserve">%             выполнения
 </t>
    </r>
    <r>
      <rPr>
        <b/>
        <sz val="8"/>
        <rFont val="Times New Roman Cyr"/>
        <family val="0"/>
      </rPr>
      <t xml:space="preserve">за 3 квартал </t>
    </r>
  </si>
  <si>
    <r>
      <t xml:space="preserve">%             выполнения
 </t>
    </r>
    <r>
      <rPr>
        <b/>
        <sz val="8"/>
        <rFont val="Times New Roman Cyr"/>
        <family val="0"/>
      </rPr>
      <t xml:space="preserve">за 2 квартал </t>
    </r>
  </si>
  <si>
    <r>
      <t xml:space="preserve">%             выполнения
</t>
    </r>
    <r>
      <rPr>
        <b/>
        <sz val="8"/>
        <rFont val="Times New Roman Cyr"/>
        <family val="0"/>
      </rPr>
      <t xml:space="preserve"> за 1 квартал</t>
    </r>
    <r>
      <rPr>
        <sz val="8"/>
        <rFont val="Times New Roman Cyr"/>
        <family val="1"/>
      </rPr>
      <t xml:space="preserve"> </t>
    </r>
  </si>
  <si>
    <t>% выполнения за 
 3 квартал 2015 г</t>
  </si>
  <si>
    <t>Среднесписочн. числ. обслуж. граждан</t>
  </si>
  <si>
    <t>Выполнение Государственного задания по оказанию государственных  услуг 
ГБУ КО "Реабилитационый центр для инвалидов "Калужский реабилитационно-образовательный комплекс"  за 3 квартал 2015 года</t>
  </si>
  <si>
    <t xml:space="preserve">%             выполнения
 за 1 квартал </t>
  </si>
  <si>
    <t xml:space="preserve">%             выполнения за год
</t>
  </si>
  <si>
    <t>% выполнения за год</t>
  </si>
  <si>
    <t>Среднесписочная численность обслуживаемых граждан за 2015 год</t>
  </si>
  <si>
    <t>предоставление социальных услуг в стационарной форме социального обслуживания</t>
  </si>
  <si>
    <t>105 - 1,2,4 кварталы, 50 - 3 квартал</t>
  </si>
  <si>
    <t>80                                 100%</t>
  </si>
  <si>
    <t>18                             100%</t>
  </si>
  <si>
    <t>Утверждено</t>
  </si>
  <si>
    <t>факт</t>
  </si>
  <si>
    <t>Дом-интернат "Двуречье"</t>
  </si>
  <si>
    <t>РЦИ КРОК</t>
  </si>
  <si>
    <t>36 - 1 квартал,                 50 - 2.3.4 кварталы</t>
  </si>
  <si>
    <t>35 - 1 квартал,                            45 - 2,3.4 кварталы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</si>
</sst>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[$-FC19]d\ mmmm\ yyyy\ &quot;г.&quot;"/>
    <numFmt numFmtId="171" formatCode="0.000"/>
    <numFmt numFmtId="172" formatCode="0.0000"/>
    <numFmt numFmtId="173" formatCode="0.00000"/>
  </numFmts>
  <fonts count="82">
    <font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7"/>
      <name val="Times New Roman Cyr"/>
      <family val="1"/>
    </font>
    <font>
      <sz val="6"/>
      <name val="Times New Roman Cyr"/>
      <family val="1"/>
    </font>
    <font>
      <sz val="5"/>
      <name val="Times New Roman Cyr"/>
      <family val="1"/>
    </font>
    <font>
      <sz val="8"/>
      <name val="Times New Roman Cyr"/>
      <family val="1"/>
    </font>
    <font>
      <b/>
      <sz val="8"/>
      <color indexed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u val="single"/>
      <sz val="10"/>
      <name val="Times New Roman Cyr"/>
      <family val="0"/>
    </font>
    <font>
      <b/>
      <i/>
      <sz val="14"/>
      <name val="Times New Roman"/>
      <family val="1"/>
    </font>
    <font>
      <b/>
      <i/>
      <sz val="9"/>
      <name val="Times New Roman Cyr"/>
      <family val="1"/>
    </font>
    <font>
      <b/>
      <i/>
      <sz val="10"/>
      <name val="Arial Cyr"/>
      <family val="0"/>
    </font>
    <font>
      <b/>
      <i/>
      <sz val="9"/>
      <name val="Times New Roman"/>
      <family val="1"/>
    </font>
    <font>
      <b/>
      <sz val="6"/>
      <name val="Times New Roman Cyr"/>
      <family val="1"/>
    </font>
    <font>
      <b/>
      <sz val="8"/>
      <name val="Times New Roman"/>
      <family val="1"/>
    </font>
    <font>
      <b/>
      <i/>
      <sz val="9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44"/>
      <name val="Times New Roman Cyr"/>
      <family val="1"/>
    </font>
    <font>
      <sz val="10"/>
      <color indexed="44"/>
      <name val="Times New Roman Cyr"/>
      <family val="1"/>
    </font>
    <font>
      <sz val="10"/>
      <color indexed="10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Arial Cyr"/>
      <family val="0"/>
    </font>
    <font>
      <sz val="12"/>
      <color indexed="44"/>
      <name val="Times New Roman Cyr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3" tint="0.5999900102615356"/>
      <name val="Times New Roman Cyr"/>
      <family val="1"/>
    </font>
    <font>
      <sz val="10"/>
      <color theme="3" tint="0.5999900102615356"/>
      <name val="Times New Roman Cyr"/>
      <family val="1"/>
    </font>
    <font>
      <sz val="10"/>
      <color rgb="FFFF0000"/>
      <name val="Times New Roman Cyr"/>
      <family val="1"/>
    </font>
    <font>
      <sz val="8"/>
      <color rgb="FFFF0000"/>
      <name val="Times New Roman Cyr"/>
      <family val="1"/>
    </font>
    <font>
      <sz val="10"/>
      <color rgb="FFFF0000"/>
      <name val="Arial Cyr"/>
      <family val="0"/>
    </font>
    <font>
      <sz val="12"/>
      <color theme="3" tint="0.5999900102615356"/>
      <name val="Times New Roman Cyr"/>
      <family val="1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8" fillId="0" borderId="0" xfId="0" applyFont="1" applyAlignment="1">
      <alignment horizontal="left"/>
    </xf>
    <xf numFmtId="164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75" fillId="0" borderId="11" xfId="0" applyFont="1" applyFill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164" fontId="76" fillId="0" borderId="11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77" fillId="0" borderId="11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4" fontId="6" fillId="0" borderId="14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64" fontId="11" fillId="6" borderId="11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27" fillId="0" borderId="14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164" fontId="8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33" borderId="14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center" vertical="center" wrapText="1"/>
    </xf>
    <xf numFmtId="164" fontId="32" fillId="33" borderId="11" xfId="0" applyNumberFormat="1" applyFont="1" applyFill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31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81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Alignment="1">
      <alignment/>
    </xf>
    <xf numFmtId="1" fontId="31" fillId="33" borderId="10" xfId="0" applyNumberFormat="1" applyFont="1" applyFill="1" applyBorder="1" applyAlignment="1">
      <alignment horizontal="center" vertical="center"/>
    </xf>
    <xf numFmtId="1" fontId="31" fillId="33" borderId="11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/>
    </xf>
    <xf numFmtId="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9" fontId="20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23" fillId="0" borderId="13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1" fontId="17" fillId="0" borderId="15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1" fillId="0" borderId="15" xfId="0" applyFont="1" applyBorder="1" applyAlignment="1">
      <alignment wrapText="1"/>
    </xf>
    <xf numFmtId="0" fontId="33" fillId="0" borderId="0" xfId="0" applyFont="1" applyAlignment="1">
      <alignment wrapText="1"/>
    </xf>
    <xf numFmtId="0" fontId="8" fillId="0" borderId="21" xfId="0" applyFont="1" applyBorder="1" applyAlignment="1">
      <alignment horizontal="center" vertical="center" wrapText="1"/>
    </xf>
    <xf numFmtId="1" fontId="31" fillId="33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127"/>
  <sheetViews>
    <sheetView tabSelected="1" zoomScale="130" zoomScaleNormal="130" zoomScalePageLayoutView="0" workbookViewId="0" topLeftCell="A1">
      <pane xSplit="2" topLeftCell="C1" activePane="topRight" state="frozen"/>
      <selection pane="topLeft" activeCell="A1" sqref="A1"/>
      <selection pane="topRight" activeCell="D39" sqref="D39:F39"/>
    </sheetView>
  </sheetViews>
  <sheetFormatPr defaultColWidth="9.00390625" defaultRowHeight="12.75"/>
  <cols>
    <col min="1" max="1" width="2.625" style="1" customWidth="1"/>
    <col min="2" max="2" width="21.00390625" style="3" customWidth="1"/>
    <col min="3" max="3" width="29.25390625" style="3" customWidth="1"/>
    <col min="4" max="4" width="10.625" style="0" customWidth="1"/>
    <col min="5" max="5" width="17.25390625" style="0" customWidth="1"/>
    <col min="6" max="6" width="9.375" style="0" customWidth="1"/>
    <col min="7" max="7" width="0.37109375" style="0" customWidth="1"/>
    <col min="8" max="8" width="14.25390625" style="0" hidden="1" customWidth="1"/>
    <col min="9" max="9" width="9.25390625" style="0" hidden="1" customWidth="1"/>
    <col min="10" max="10" width="15.00390625" style="0" customWidth="1"/>
    <col min="11" max="11" width="11.375" style="0" customWidth="1"/>
    <col min="13" max="13" width="9.75390625" style="0" customWidth="1"/>
    <col min="14" max="14" width="10.00390625" style="0" customWidth="1"/>
  </cols>
  <sheetData>
    <row r="1" ht="9" customHeight="1"/>
    <row r="2" ht="12.75" hidden="1"/>
    <row r="3" ht="12.75" hidden="1"/>
    <row r="4" spans="1:11" ht="32.25" customHeight="1">
      <c r="A4" s="172" t="s">
        <v>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ht="6" customHeight="1"/>
    <row r="6" spans="1:16" ht="48" customHeight="1">
      <c r="A6" s="200" t="s">
        <v>28</v>
      </c>
      <c r="B6" s="202" t="s">
        <v>16</v>
      </c>
      <c r="C6" s="202" t="s">
        <v>34</v>
      </c>
      <c r="D6" s="204" t="s">
        <v>22</v>
      </c>
      <c r="E6" s="187" t="s">
        <v>36</v>
      </c>
      <c r="F6" s="176" t="s">
        <v>27</v>
      </c>
      <c r="G6" s="190">
        <v>100</v>
      </c>
      <c r="H6" s="185" t="s">
        <v>17</v>
      </c>
      <c r="I6" s="185"/>
      <c r="J6" s="185" t="s">
        <v>18</v>
      </c>
      <c r="K6" s="186"/>
      <c r="L6" s="178" t="s">
        <v>44</v>
      </c>
      <c r="M6" s="179"/>
      <c r="N6" s="180"/>
      <c r="O6" s="42"/>
      <c r="P6" s="43"/>
    </row>
    <row r="7" spans="1:14" ht="34.5" customHeight="1">
      <c r="A7" s="201"/>
      <c r="B7" s="203"/>
      <c r="C7" s="203"/>
      <c r="D7" s="205"/>
      <c r="E7" s="188"/>
      <c r="F7" s="189"/>
      <c r="G7" s="191"/>
      <c r="H7" s="5" t="s">
        <v>19</v>
      </c>
      <c r="I7" s="2" t="s">
        <v>20</v>
      </c>
      <c r="J7" s="5" t="s">
        <v>19</v>
      </c>
      <c r="K7" s="40" t="s">
        <v>21</v>
      </c>
      <c r="L7" s="49" t="s">
        <v>40</v>
      </c>
      <c r="M7" s="50" t="s">
        <v>39</v>
      </c>
      <c r="N7" s="50" t="s">
        <v>41</v>
      </c>
    </row>
    <row r="8" spans="1:25" ht="22.5" customHeight="1">
      <c r="A8" s="206">
        <v>1</v>
      </c>
      <c r="B8" s="175" t="s">
        <v>0</v>
      </c>
      <c r="C8" s="26" t="s">
        <v>30</v>
      </c>
      <c r="D8" s="6">
        <v>280</v>
      </c>
      <c r="E8" s="6">
        <v>289</v>
      </c>
      <c r="F8" s="9">
        <f>E8*100/D8</f>
        <v>103.21428571428571</v>
      </c>
      <c r="G8" s="191"/>
      <c r="H8" s="6">
        <v>100</v>
      </c>
      <c r="I8" s="6">
        <v>96.8</v>
      </c>
      <c r="J8" s="6">
        <v>100</v>
      </c>
      <c r="K8" s="44">
        <v>100</v>
      </c>
      <c r="L8" s="47" t="s">
        <v>45</v>
      </c>
      <c r="M8" s="91">
        <f>F8</f>
        <v>103.21428571428571</v>
      </c>
      <c r="N8" s="51">
        <v>100</v>
      </c>
      <c r="O8" s="209"/>
      <c r="P8" s="210"/>
      <c r="Q8" s="210"/>
      <c r="R8" s="210"/>
      <c r="S8" s="210"/>
      <c r="T8" s="210"/>
      <c r="U8" s="210"/>
      <c r="V8" s="210"/>
      <c r="W8" s="210"/>
      <c r="X8" s="52"/>
      <c r="Y8" s="52"/>
    </row>
    <row r="9" spans="1:25" ht="19.5" customHeight="1" hidden="1">
      <c r="A9" s="207"/>
      <c r="B9" s="174"/>
      <c r="C9" s="53" t="s">
        <v>31</v>
      </c>
      <c r="D9" s="54">
        <v>24</v>
      </c>
      <c r="E9" s="54"/>
      <c r="F9" s="55">
        <f>E9*100/D9</f>
        <v>0</v>
      </c>
      <c r="G9" s="191"/>
      <c r="H9" s="6">
        <v>0</v>
      </c>
      <c r="I9" s="6"/>
      <c r="J9" s="6"/>
      <c r="K9" s="44"/>
      <c r="L9" s="47" t="s">
        <v>45</v>
      </c>
      <c r="M9" s="41">
        <v>79</v>
      </c>
      <c r="N9" s="51">
        <v>100</v>
      </c>
      <c r="O9" s="209" t="s">
        <v>43</v>
      </c>
      <c r="P9" s="210"/>
      <c r="Q9" s="210"/>
      <c r="R9" s="210"/>
      <c r="S9" s="210"/>
      <c r="T9" s="210"/>
      <c r="U9" s="210"/>
      <c r="V9" s="210"/>
      <c r="W9" s="210"/>
      <c r="X9" s="52"/>
      <c r="Y9" s="52"/>
    </row>
    <row r="10" spans="1:15" ht="28.5" customHeight="1" hidden="1">
      <c r="A10" s="207"/>
      <c r="B10" s="174"/>
      <c r="C10" s="53" t="s">
        <v>32</v>
      </c>
      <c r="D10" s="54">
        <v>1290</v>
      </c>
      <c r="E10" s="54"/>
      <c r="F10" s="55">
        <f>E10*100/D10</f>
        <v>0</v>
      </c>
      <c r="G10" s="191"/>
      <c r="H10" s="6">
        <v>0</v>
      </c>
      <c r="I10" s="6"/>
      <c r="J10" s="6"/>
      <c r="K10" s="44"/>
      <c r="L10" s="47" t="s">
        <v>45</v>
      </c>
      <c r="M10" s="176" t="s">
        <v>42</v>
      </c>
      <c r="N10" s="51">
        <v>100</v>
      </c>
      <c r="O10">
        <v>94</v>
      </c>
    </row>
    <row r="11" spans="1:15" ht="20.25" customHeight="1" hidden="1">
      <c r="A11" s="207"/>
      <c r="B11" s="174"/>
      <c r="C11" s="53" t="s">
        <v>33</v>
      </c>
      <c r="D11" s="54">
        <v>90</v>
      </c>
      <c r="E11" s="54"/>
      <c r="F11" s="55">
        <f>E11*100/D11</f>
        <v>0</v>
      </c>
      <c r="G11" s="191"/>
      <c r="H11" s="6">
        <v>0</v>
      </c>
      <c r="I11" s="6"/>
      <c r="J11" s="6"/>
      <c r="K11" s="44"/>
      <c r="L11" s="47" t="s">
        <v>45</v>
      </c>
      <c r="M11" s="177"/>
      <c r="N11" s="51">
        <v>100</v>
      </c>
      <c r="O11">
        <v>98.5</v>
      </c>
    </row>
    <row r="12" spans="1:14" ht="12" customHeight="1" hidden="1">
      <c r="A12" s="207"/>
      <c r="B12" s="174"/>
      <c r="C12" s="36" t="s">
        <v>38</v>
      </c>
      <c r="D12" s="7"/>
      <c r="E12" s="7"/>
      <c r="F12" s="37"/>
      <c r="G12" s="191"/>
      <c r="H12" s="19"/>
      <c r="I12" s="19"/>
      <c r="J12" s="19"/>
      <c r="K12" s="45"/>
      <c r="L12" s="47" t="s">
        <v>45</v>
      </c>
      <c r="M12" s="41"/>
      <c r="N12" s="11"/>
    </row>
    <row r="13" spans="1:14" ht="0" customHeight="1" hidden="1">
      <c r="A13" s="207"/>
      <c r="B13" s="174"/>
      <c r="C13" s="27"/>
      <c r="D13" s="6"/>
      <c r="E13" s="6"/>
      <c r="F13" s="9"/>
      <c r="G13" s="191"/>
      <c r="H13" s="6"/>
      <c r="I13" s="6"/>
      <c r="J13" s="6"/>
      <c r="K13" s="44"/>
      <c r="L13" s="47" t="s">
        <v>45</v>
      </c>
      <c r="M13" s="41"/>
      <c r="N13" s="11"/>
    </row>
    <row r="14" spans="1:14" ht="22.5" customHeight="1">
      <c r="A14" s="206">
        <v>2</v>
      </c>
      <c r="B14" s="175" t="s">
        <v>1</v>
      </c>
      <c r="C14" s="26" t="s">
        <v>30</v>
      </c>
      <c r="D14" s="6">
        <v>263</v>
      </c>
      <c r="E14" s="7">
        <v>259</v>
      </c>
      <c r="F14" s="64">
        <f aca="true" t="shared" si="0" ref="F14:F36">E14*100/D14</f>
        <v>98.47908745247149</v>
      </c>
      <c r="G14" s="191"/>
      <c r="H14" s="7">
        <v>100</v>
      </c>
      <c r="I14" s="7">
        <v>100</v>
      </c>
      <c r="J14" s="7">
        <v>100</v>
      </c>
      <c r="K14" s="38">
        <v>100</v>
      </c>
      <c r="L14" s="47" t="s">
        <v>45</v>
      </c>
      <c r="M14" s="91">
        <f>F14</f>
        <v>98.47908745247149</v>
      </c>
      <c r="N14" s="51">
        <v>100</v>
      </c>
    </row>
    <row r="15" spans="1:14" ht="33" customHeight="1" hidden="1">
      <c r="A15" s="207"/>
      <c r="B15" s="174"/>
      <c r="C15" s="53" t="s">
        <v>32</v>
      </c>
      <c r="D15" s="54"/>
      <c r="E15" s="56"/>
      <c r="F15" s="55" t="e">
        <f t="shared" si="0"/>
        <v>#DIV/0!</v>
      </c>
      <c r="G15" s="191"/>
      <c r="H15" s="7">
        <v>100</v>
      </c>
      <c r="I15" s="7"/>
      <c r="J15" s="7"/>
      <c r="K15" s="38"/>
      <c r="L15" s="47" t="s">
        <v>45</v>
      </c>
      <c r="M15" s="2"/>
      <c r="N15" s="51"/>
    </row>
    <row r="16" spans="1:14" ht="21" customHeight="1" hidden="1">
      <c r="A16" s="207"/>
      <c r="B16" s="174"/>
      <c r="C16" s="58" t="s">
        <v>33</v>
      </c>
      <c r="D16" s="57"/>
      <c r="E16" s="57"/>
      <c r="F16" s="55" t="e">
        <f t="shared" si="0"/>
        <v>#DIV/0!</v>
      </c>
      <c r="G16" s="191"/>
      <c r="H16" s="19">
        <v>100</v>
      </c>
      <c r="I16" s="19"/>
      <c r="J16" s="19"/>
      <c r="K16" s="45"/>
      <c r="L16" s="47" t="s">
        <v>45</v>
      </c>
      <c r="M16" s="2"/>
      <c r="N16" s="51"/>
    </row>
    <row r="17" spans="1:14" ht="1.5" customHeight="1" hidden="1">
      <c r="A17" s="208"/>
      <c r="B17" s="211"/>
      <c r="C17" s="26"/>
      <c r="D17" s="6"/>
      <c r="E17" s="6"/>
      <c r="F17" s="9"/>
      <c r="G17" s="191"/>
      <c r="H17" s="6"/>
      <c r="I17" s="6"/>
      <c r="J17" s="6"/>
      <c r="K17" s="44"/>
      <c r="L17" s="47" t="s">
        <v>45</v>
      </c>
      <c r="M17" s="2"/>
      <c r="N17" s="51"/>
    </row>
    <row r="18" spans="1:14" ht="24" customHeight="1">
      <c r="A18" s="4">
        <v>3</v>
      </c>
      <c r="B18" s="28" t="s">
        <v>2</v>
      </c>
      <c r="C18" s="26" t="s">
        <v>30</v>
      </c>
      <c r="D18" s="7">
        <v>82</v>
      </c>
      <c r="E18" s="16">
        <v>86</v>
      </c>
      <c r="F18" s="63">
        <f t="shared" si="0"/>
        <v>104.8780487804878</v>
      </c>
      <c r="G18" s="191"/>
      <c r="H18" s="7">
        <v>100</v>
      </c>
      <c r="I18" s="7">
        <v>100</v>
      </c>
      <c r="J18" s="7">
        <v>100</v>
      </c>
      <c r="K18" s="38">
        <v>100</v>
      </c>
      <c r="L18" s="47" t="s">
        <v>45</v>
      </c>
      <c r="M18" s="25">
        <f>F18</f>
        <v>104.8780487804878</v>
      </c>
      <c r="N18" s="51">
        <v>100</v>
      </c>
    </row>
    <row r="19" spans="1:14" ht="20.25" customHeight="1">
      <c r="A19" s="4">
        <v>4</v>
      </c>
      <c r="B19" s="28" t="s">
        <v>3</v>
      </c>
      <c r="C19" s="26" t="s">
        <v>30</v>
      </c>
      <c r="D19" s="7">
        <v>127</v>
      </c>
      <c r="E19" s="7">
        <v>135</v>
      </c>
      <c r="F19" s="9">
        <f t="shared" si="0"/>
        <v>106.2992125984252</v>
      </c>
      <c r="G19" s="191"/>
      <c r="H19" s="7">
        <v>100</v>
      </c>
      <c r="I19" s="7">
        <v>100</v>
      </c>
      <c r="J19" s="7">
        <v>100</v>
      </c>
      <c r="K19" s="38">
        <v>100</v>
      </c>
      <c r="L19" s="47" t="s">
        <v>45</v>
      </c>
      <c r="M19" s="25">
        <f>F19</f>
        <v>106.2992125984252</v>
      </c>
      <c r="N19" s="51">
        <v>100</v>
      </c>
    </row>
    <row r="20" spans="1:15" ht="18" customHeight="1">
      <c r="A20" s="206">
        <v>5</v>
      </c>
      <c r="B20" s="175" t="s">
        <v>4</v>
      </c>
      <c r="C20" s="26" t="s">
        <v>30</v>
      </c>
      <c r="D20" s="7">
        <v>408</v>
      </c>
      <c r="E20" s="7">
        <v>409</v>
      </c>
      <c r="F20" s="9">
        <f t="shared" si="0"/>
        <v>100.24509803921569</v>
      </c>
      <c r="G20" s="191"/>
      <c r="H20" s="7">
        <v>100</v>
      </c>
      <c r="I20" s="7">
        <v>112.4</v>
      </c>
      <c r="J20" s="7">
        <v>100</v>
      </c>
      <c r="K20" s="38">
        <v>100</v>
      </c>
      <c r="L20" s="47" t="s">
        <v>45</v>
      </c>
      <c r="M20" s="92">
        <f>F20</f>
        <v>100.24509803921569</v>
      </c>
      <c r="N20" s="70">
        <v>100</v>
      </c>
      <c r="O20" s="212"/>
    </row>
    <row r="21" spans="1:15" ht="21" customHeight="1" hidden="1">
      <c r="A21" s="208"/>
      <c r="B21" s="211"/>
      <c r="C21" s="53" t="s">
        <v>32</v>
      </c>
      <c r="D21" s="7"/>
      <c r="E21" s="7"/>
      <c r="F21" s="9"/>
      <c r="G21" s="191"/>
      <c r="H21" s="7"/>
      <c r="I21" s="7"/>
      <c r="J21" s="7"/>
      <c r="K21" s="38"/>
      <c r="L21" s="47"/>
      <c r="M21" s="92">
        <f aca="true" t="shared" si="1" ref="M21:M32">F21</f>
        <v>0</v>
      </c>
      <c r="N21" s="60">
        <v>90</v>
      </c>
      <c r="O21" s="213"/>
    </row>
    <row r="22" spans="1:14" ht="18.75" customHeight="1">
      <c r="A22" s="4">
        <v>6</v>
      </c>
      <c r="B22" s="28" t="s">
        <v>5</v>
      </c>
      <c r="C22" s="26" t="s">
        <v>30</v>
      </c>
      <c r="D22" s="7">
        <v>75</v>
      </c>
      <c r="E22" s="7">
        <v>77</v>
      </c>
      <c r="F22" s="9">
        <f t="shared" si="0"/>
        <v>102.66666666666667</v>
      </c>
      <c r="G22" s="191"/>
      <c r="H22" s="7">
        <v>86.1</v>
      </c>
      <c r="I22" s="7">
        <v>88.5</v>
      </c>
      <c r="J22" s="7">
        <v>100</v>
      </c>
      <c r="K22" s="38">
        <v>100</v>
      </c>
      <c r="L22" s="47" t="s">
        <v>45</v>
      </c>
      <c r="M22" s="92">
        <f t="shared" si="1"/>
        <v>102.66666666666667</v>
      </c>
      <c r="N22" s="51">
        <v>100</v>
      </c>
    </row>
    <row r="23" spans="1:14" ht="18.75" customHeight="1">
      <c r="A23" s="4">
        <v>7</v>
      </c>
      <c r="B23" s="28" t="s">
        <v>6</v>
      </c>
      <c r="C23" s="26" t="s">
        <v>30</v>
      </c>
      <c r="D23" s="7">
        <v>137</v>
      </c>
      <c r="E23" s="7">
        <v>137</v>
      </c>
      <c r="F23" s="9">
        <f t="shared" si="0"/>
        <v>100</v>
      </c>
      <c r="G23" s="191"/>
      <c r="H23" s="7">
        <v>100</v>
      </c>
      <c r="I23" s="7">
        <v>100</v>
      </c>
      <c r="J23" s="7">
        <v>100</v>
      </c>
      <c r="K23" s="38">
        <v>100</v>
      </c>
      <c r="L23" s="47" t="s">
        <v>45</v>
      </c>
      <c r="M23" s="92">
        <f t="shared" si="1"/>
        <v>100</v>
      </c>
      <c r="N23" s="51">
        <v>100</v>
      </c>
    </row>
    <row r="24" spans="1:14" ht="18.75" customHeight="1">
      <c r="A24" s="4">
        <v>8</v>
      </c>
      <c r="B24" s="28" t="s">
        <v>7</v>
      </c>
      <c r="C24" s="26" t="s">
        <v>30</v>
      </c>
      <c r="D24" s="7">
        <v>155</v>
      </c>
      <c r="E24" s="7">
        <v>161</v>
      </c>
      <c r="F24" s="9">
        <f t="shared" si="0"/>
        <v>103.87096774193549</v>
      </c>
      <c r="G24" s="191"/>
      <c r="H24" s="7">
        <v>77.6</v>
      </c>
      <c r="I24" s="7">
        <v>74.2</v>
      </c>
      <c r="J24" s="7">
        <v>100</v>
      </c>
      <c r="K24" s="38">
        <v>100</v>
      </c>
      <c r="L24" s="47" t="s">
        <v>45</v>
      </c>
      <c r="M24" s="92">
        <f t="shared" si="1"/>
        <v>103.87096774193549</v>
      </c>
      <c r="N24" s="51">
        <v>100</v>
      </c>
    </row>
    <row r="25" spans="1:14" ht="18.75" customHeight="1">
      <c r="A25" s="4">
        <v>9</v>
      </c>
      <c r="B25" s="28" t="s">
        <v>8</v>
      </c>
      <c r="C25" s="26" t="s">
        <v>30</v>
      </c>
      <c r="D25" s="7">
        <v>80</v>
      </c>
      <c r="E25" s="7">
        <v>82</v>
      </c>
      <c r="F25" s="9">
        <f t="shared" si="0"/>
        <v>102.5</v>
      </c>
      <c r="G25" s="191"/>
      <c r="H25" s="7">
        <v>86.6</v>
      </c>
      <c r="I25" s="7">
        <v>96</v>
      </c>
      <c r="J25" s="7">
        <v>100</v>
      </c>
      <c r="K25" s="38">
        <v>100</v>
      </c>
      <c r="L25" s="47" t="s">
        <v>45</v>
      </c>
      <c r="M25" s="92">
        <f t="shared" si="1"/>
        <v>102.5</v>
      </c>
      <c r="N25" s="51">
        <v>100</v>
      </c>
    </row>
    <row r="26" spans="1:14" ht="19.5" customHeight="1">
      <c r="A26" s="4">
        <v>10</v>
      </c>
      <c r="B26" s="28" t="s">
        <v>9</v>
      </c>
      <c r="C26" s="26" t="s">
        <v>30</v>
      </c>
      <c r="D26" s="7">
        <v>140</v>
      </c>
      <c r="E26" s="7">
        <v>142</v>
      </c>
      <c r="F26" s="9">
        <f t="shared" si="0"/>
        <v>101.42857142857143</v>
      </c>
      <c r="G26" s="191"/>
      <c r="H26" s="7">
        <v>100</v>
      </c>
      <c r="I26" s="7">
        <v>100</v>
      </c>
      <c r="J26" s="7">
        <v>100</v>
      </c>
      <c r="K26" s="38">
        <v>100</v>
      </c>
      <c r="L26" s="47" t="s">
        <v>45</v>
      </c>
      <c r="M26" s="92">
        <f t="shared" si="1"/>
        <v>101.42857142857143</v>
      </c>
      <c r="N26" s="51">
        <v>100</v>
      </c>
    </row>
    <row r="27" spans="1:14" ht="18.75" customHeight="1" hidden="1">
      <c r="A27" s="4">
        <v>11</v>
      </c>
      <c r="B27" s="28" t="s">
        <v>10</v>
      </c>
      <c r="C27" s="26" t="s">
        <v>30</v>
      </c>
      <c r="D27" s="7"/>
      <c r="E27" s="7"/>
      <c r="F27" s="9" t="e">
        <f t="shared" si="0"/>
        <v>#DIV/0!</v>
      </c>
      <c r="G27" s="191"/>
      <c r="H27" s="7">
        <v>86.8</v>
      </c>
      <c r="I27" s="7">
        <v>100</v>
      </c>
      <c r="J27" s="7"/>
      <c r="K27" s="38"/>
      <c r="L27" s="47" t="s">
        <v>45</v>
      </c>
      <c r="M27" s="92" t="e">
        <f>F27</f>
        <v>#DIV/0!</v>
      </c>
      <c r="N27" s="51"/>
    </row>
    <row r="28" spans="1:14" ht="23.25" customHeight="1">
      <c r="A28" s="4">
        <v>11</v>
      </c>
      <c r="B28" s="28" t="s">
        <v>11</v>
      </c>
      <c r="C28" s="26" t="s">
        <v>30</v>
      </c>
      <c r="D28" s="7">
        <v>35</v>
      </c>
      <c r="E28" s="7">
        <v>40</v>
      </c>
      <c r="F28" s="9">
        <f t="shared" si="0"/>
        <v>114.28571428571429</v>
      </c>
      <c r="G28" s="191"/>
      <c r="H28" s="7">
        <v>100</v>
      </c>
      <c r="I28" s="7">
        <v>100</v>
      </c>
      <c r="J28" s="7">
        <v>100</v>
      </c>
      <c r="K28" s="38">
        <v>100</v>
      </c>
      <c r="L28" s="47" t="s">
        <v>45</v>
      </c>
      <c r="M28" s="92">
        <f t="shared" si="1"/>
        <v>114.28571428571429</v>
      </c>
      <c r="N28" s="51">
        <v>100</v>
      </c>
    </row>
    <row r="29" spans="1:14" ht="18.75" customHeight="1">
      <c r="A29" s="4">
        <v>12</v>
      </c>
      <c r="B29" s="28" t="s">
        <v>12</v>
      </c>
      <c r="C29" s="26" t="s">
        <v>30</v>
      </c>
      <c r="D29" s="7">
        <v>29</v>
      </c>
      <c r="E29" s="7">
        <v>28</v>
      </c>
      <c r="F29" s="64">
        <f t="shared" si="0"/>
        <v>96.55172413793103</v>
      </c>
      <c r="G29" s="191"/>
      <c r="H29" s="7">
        <v>91.3</v>
      </c>
      <c r="I29" s="7">
        <v>100</v>
      </c>
      <c r="J29" s="7">
        <v>100</v>
      </c>
      <c r="K29" s="38">
        <v>100</v>
      </c>
      <c r="L29" s="47" t="s">
        <v>45</v>
      </c>
      <c r="M29" s="92">
        <f t="shared" si="1"/>
        <v>96.55172413793103</v>
      </c>
      <c r="N29" s="51">
        <v>100</v>
      </c>
    </row>
    <row r="30" spans="1:14" ht="18.75" customHeight="1">
      <c r="A30" s="4">
        <v>13</v>
      </c>
      <c r="B30" s="28" t="s">
        <v>13</v>
      </c>
      <c r="C30" s="26" t="s">
        <v>30</v>
      </c>
      <c r="D30" s="7">
        <v>27</v>
      </c>
      <c r="E30" s="7">
        <v>27</v>
      </c>
      <c r="F30" s="9">
        <f t="shared" si="0"/>
        <v>100</v>
      </c>
      <c r="G30" s="191"/>
      <c r="H30" s="7">
        <v>100</v>
      </c>
      <c r="I30" s="7">
        <v>100</v>
      </c>
      <c r="J30" s="7">
        <v>100</v>
      </c>
      <c r="K30" s="38">
        <v>100</v>
      </c>
      <c r="L30" s="47" t="s">
        <v>45</v>
      </c>
      <c r="M30" s="92">
        <f t="shared" si="1"/>
        <v>100</v>
      </c>
      <c r="N30" s="51">
        <v>100</v>
      </c>
    </row>
    <row r="31" spans="1:14" ht="18" customHeight="1">
      <c r="A31" s="4">
        <v>14</v>
      </c>
      <c r="B31" s="28" t="s">
        <v>14</v>
      </c>
      <c r="C31" s="26" t="s">
        <v>30</v>
      </c>
      <c r="D31" s="7">
        <v>56</v>
      </c>
      <c r="E31" s="7">
        <v>58</v>
      </c>
      <c r="F31" s="9">
        <f t="shared" si="0"/>
        <v>103.57142857142857</v>
      </c>
      <c r="G31" s="191"/>
      <c r="H31" s="7">
        <v>100</v>
      </c>
      <c r="I31" s="7">
        <v>100</v>
      </c>
      <c r="J31" s="7">
        <v>100</v>
      </c>
      <c r="K31" s="38">
        <v>100</v>
      </c>
      <c r="L31" s="47" t="s">
        <v>45</v>
      </c>
      <c r="M31" s="92">
        <f t="shared" si="1"/>
        <v>103.57142857142857</v>
      </c>
      <c r="N31" s="51">
        <v>100</v>
      </c>
    </row>
    <row r="32" spans="1:14" ht="23.25" customHeight="1">
      <c r="A32" s="4">
        <v>15</v>
      </c>
      <c r="B32" s="28" t="s">
        <v>15</v>
      </c>
      <c r="C32" s="26" t="s">
        <v>30</v>
      </c>
      <c r="D32" s="7">
        <v>36</v>
      </c>
      <c r="E32" s="7">
        <v>36</v>
      </c>
      <c r="F32" s="9">
        <f>E32*100/D32</f>
        <v>100</v>
      </c>
      <c r="G32" s="191"/>
      <c r="H32" s="7">
        <v>89.3</v>
      </c>
      <c r="I32" s="7">
        <v>99.2</v>
      </c>
      <c r="J32" s="7">
        <v>100</v>
      </c>
      <c r="K32" s="38">
        <v>100</v>
      </c>
      <c r="L32" s="47" t="s">
        <v>45</v>
      </c>
      <c r="M32" s="92">
        <f t="shared" si="1"/>
        <v>100</v>
      </c>
      <c r="N32" s="51">
        <v>100</v>
      </c>
    </row>
    <row r="33" spans="1:14" ht="24.75" customHeight="1" hidden="1">
      <c r="A33" s="29">
        <v>18</v>
      </c>
      <c r="B33" s="30" t="s">
        <v>29</v>
      </c>
      <c r="C33" s="31" t="s">
        <v>35</v>
      </c>
      <c r="D33" s="7">
        <v>340</v>
      </c>
      <c r="E33" s="11"/>
      <c r="F33" s="9">
        <f>E33*100/D33</f>
        <v>0</v>
      </c>
      <c r="G33" s="191"/>
      <c r="H33" s="7"/>
      <c r="I33" s="7"/>
      <c r="J33" s="7"/>
      <c r="K33" s="38"/>
      <c r="L33" s="48"/>
      <c r="M33" s="39"/>
      <c r="N33" s="51"/>
    </row>
    <row r="34" spans="1:14" ht="35.25" customHeight="1">
      <c r="A34" s="181" t="s">
        <v>26</v>
      </c>
      <c r="B34" s="182"/>
      <c r="C34" s="183"/>
      <c r="D34" s="194" t="s">
        <v>24</v>
      </c>
      <c r="E34" s="195"/>
      <c r="F34" s="14" t="s">
        <v>25</v>
      </c>
      <c r="G34" s="191"/>
      <c r="H34" s="196" t="s">
        <v>18</v>
      </c>
      <c r="I34" s="197"/>
      <c r="J34" s="197"/>
      <c r="K34" s="197"/>
      <c r="L34" s="178" t="s">
        <v>44</v>
      </c>
      <c r="M34" s="179"/>
      <c r="N34" s="180"/>
    </row>
    <row r="35" spans="1:14" ht="33.75" customHeight="1">
      <c r="A35" s="29">
        <v>16</v>
      </c>
      <c r="B35" s="28" t="s">
        <v>23</v>
      </c>
      <c r="C35" s="32" t="s">
        <v>37</v>
      </c>
      <c r="D35" s="21">
        <v>100</v>
      </c>
      <c r="E35" s="21">
        <v>97</v>
      </c>
      <c r="F35" s="64">
        <f t="shared" si="0"/>
        <v>97</v>
      </c>
      <c r="G35" s="192"/>
      <c r="H35" s="198">
        <v>100</v>
      </c>
      <c r="I35" s="198"/>
      <c r="J35" s="21">
        <v>100</v>
      </c>
      <c r="K35" s="67">
        <v>98.8</v>
      </c>
      <c r="L35" s="47" t="s">
        <v>45</v>
      </c>
      <c r="M35" s="93">
        <f>F35</f>
        <v>97</v>
      </c>
      <c r="N35" s="51">
        <v>97.7</v>
      </c>
    </row>
    <row r="36" spans="1:14" ht="21.75" customHeight="1" hidden="1">
      <c r="A36" s="84">
        <v>17</v>
      </c>
      <c r="B36" s="85" t="s">
        <v>29</v>
      </c>
      <c r="C36" s="86"/>
      <c r="D36" s="87">
        <v>340</v>
      </c>
      <c r="E36" s="87">
        <v>132</v>
      </c>
      <c r="F36" s="88">
        <f t="shared" si="0"/>
        <v>38.8235294117647</v>
      </c>
      <c r="G36" s="89"/>
      <c r="H36" s="89"/>
      <c r="I36" s="89"/>
      <c r="J36" s="89"/>
      <c r="K36" s="90"/>
      <c r="L36" s="47" t="s">
        <v>45</v>
      </c>
      <c r="M36" s="11"/>
      <c r="N36" s="51"/>
    </row>
    <row r="37" spans="1:11" ht="21.7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1" ht="18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</row>
    <row r="39" spans="1:11" ht="12.75">
      <c r="A39" s="12"/>
      <c r="B39" s="24"/>
      <c r="C39" s="24"/>
      <c r="D39" s="193"/>
      <c r="E39" s="193"/>
      <c r="F39" s="193"/>
      <c r="G39" s="13"/>
      <c r="H39" s="13"/>
      <c r="I39" s="13"/>
      <c r="J39" s="13"/>
      <c r="K39" s="13"/>
    </row>
    <row r="41" spans="1:5" ht="12.75">
      <c r="A41" s="33"/>
      <c r="B41" s="34"/>
      <c r="C41" s="34"/>
      <c r="D41" s="17"/>
      <c r="E41" s="17"/>
    </row>
    <row r="42" spans="1:5" ht="12.75">
      <c r="A42" s="33"/>
      <c r="B42" s="34"/>
      <c r="C42" s="34"/>
      <c r="D42" s="17"/>
      <c r="E42" s="17"/>
    </row>
    <row r="43" spans="1:5" ht="12.75">
      <c r="A43" s="33"/>
      <c r="B43" s="34"/>
      <c r="C43" s="34"/>
      <c r="D43" s="17"/>
      <c r="E43" s="17"/>
    </row>
    <row r="44" spans="1:5" ht="12.75">
      <c r="A44" s="33"/>
      <c r="B44" s="34"/>
      <c r="C44" s="34"/>
      <c r="D44" s="17"/>
      <c r="E44" s="17"/>
    </row>
    <row r="45" spans="1:5" ht="12.75">
      <c r="A45" s="33"/>
      <c r="B45" s="34"/>
      <c r="C45" s="34"/>
      <c r="D45" s="17"/>
      <c r="E45" s="17"/>
    </row>
    <row r="46" spans="1:5" ht="12.75">
      <c r="A46" s="33"/>
      <c r="B46" s="34"/>
      <c r="C46" s="34"/>
      <c r="D46" s="17"/>
      <c r="E46" s="17"/>
    </row>
    <row r="47" spans="1:5" ht="12.75">
      <c r="A47" s="33"/>
      <c r="B47" s="34"/>
      <c r="C47" s="34"/>
      <c r="D47" s="17"/>
      <c r="E47" s="17"/>
    </row>
    <row r="48" spans="1:5" ht="12.75">
      <c r="A48" s="33"/>
      <c r="B48" s="34"/>
      <c r="C48" s="34"/>
      <c r="D48" s="17"/>
      <c r="E48" s="17"/>
    </row>
    <row r="49" spans="1:5" ht="12.75">
      <c r="A49" s="33"/>
      <c r="B49" s="34"/>
      <c r="C49" s="34"/>
      <c r="D49" s="17"/>
      <c r="E49" s="17"/>
    </row>
    <row r="50" spans="1:5" ht="12.75">
      <c r="A50" s="33"/>
      <c r="B50" s="34"/>
      <c r="C50" s="34"/>
      <c r="D50" s="17"/>
      <c r="E50" s="17"/>
    </row>
    <row r="51" spans="1:5" ht="12.75">
      <c r="A51" s="33"/>
      <c r="B51" s="34"/>
      <c r="C51" s="34"/>
      <c r="D51" s="17"/>
      <c r="E51" s="17"/>
    </row>
    <row r="52" spans="1:5" ht="12.75">
      <c r="A52" s="33"/>
      <c r="B52" s="34"/>
      <c r="C52" s="34"/>
      <c r="D52" s="17"/>
      <c r="E52" s="17"/>
    </row>
    <row r="53" spans="1:5" ht="12.75">
      <c r="A53" s="33"/>
      <c r="B53" s="34"/>
      <c r="C53" s="34"/>
      <c r="D53" s="17"/>
      <c r="E53" s="17"/>
    </row>
    <row r="54" spans="1:5" ht="12.75">
      <c r="A54" s="33"/>
      <c r="B54" s="34"/>
      <c r="C54" s="34"/>
      <c r="D54" s="17"/>
      <c r="E54" s="17"/>
    </row>
    <row r="55" spans="1:5" ht="12.75">
      <c r="A55" s="33"/>
      <c r="B55" s="34"/>
      <c r="C55" s="34"/>
      <c r="D55" s="17"/>
      <c r="E55" s="17"/>
    </row>
    <row r="56" spans="1:5" ht="12.75">
      <c r="A56" s="33"/>
      <c r="B56" s="34"/>
      <c r="C56" s="34"/>
      <c r="D56" s="17"/>
      <c r="E56" s="17"/>
    </row>
    <row r="57" spans="1:5" ht="12.75">
      <c r="A57" s="33"/>
      <c r="B57" s="34"/>
      <c r="C57" s="34"/>
      <c r="D57" s="17"/>
      <c r="E57" s="17"/>
    </row>
    <row r="58" spans="1:5" ht="12.75">
      <c r="A58" s="33"/>
      <c r="B58" s="34"/>
      <c r="C58" s="34"/>
      <c r="D58" s="17"/>
      <c r="E58" s="17"/>
    </row>
    <row r="59" spans="1:5" ht="12.75">
      <c r="A59" s="33"/>
      <c r="B59" s="34"/>
      <c r="C59" s="34"/>
      <c r="D59" s="17"/>
      <c r="E59" s="17"/>
    </row>
    <row r="60" spans="1:5" ht="12.75">
      <c r="A60" s="33"/>
      <c r="B60" s="34"/>
      <c r="C60" s="34"/>
      <c r="D60" s="17"/>
      <c r="E60" s="17"/>
    </row>
    <row r="61" spans="1:5" ht="12.75">
      <c r="A61" s="33"/>
      <c r="B61" s="34"/>
      <c r="C61" s="34"/>
      <c r="D61" s="17"/>
      <c r="E61" s="17"/>
    </row>
    <row r="62" spans="1:5" ht="12.75">
      <c r="A62" s="33"/>
      <c r="B62" s="34"/>
      <c r="C62" s="34"/>
      <c r="D62" s="17"/>
      <c r="E62" s="17"/>
    </row>
    <row r="63" spans="1:5" ht="12.75">
      <c r="A63" s="33"/>
      <c r="B63" s="34"/>
      <c r="C63" s="34"/>
      <c r="D63" s="17"/>
      <c r="E63" s="17"/>
    </row>
    <row r="64" spans="1:5" ht="12.75">
      <c r="A64" s="33"/>
      <c r="B64" s="34"/>
      <c r="C64" s="34"/>
      <c r="D64" s="17"/>
      <c r="E64" s="17"/>
    </row>
    <row r="65" spans="1:5" ht="12.75">
      <c r="A65" s="33"/>
      <c r="B65" s="34"/>
      <c r="C65" s="34"/>
      <c r="D65" s="17"/>
      <c r="E65" s="17"/>
    </row>
    <row r="66" spans="1:5" ht="12.75">
      <c r="A66" s="33"/>
      <c r="B66" s="34"/>
      <c r="C66" s="34"/>
      <c r="D66" s="17"/>
      <c r="E66" s="17"/>
    </row>
    <row r="67" spans="1:5" ht="12.75">
      <c r="A67" s="33"/>
      <c r="B67" s="34"/>
      <c r="C67" s="34"/>
      <c r="D67" s="17"/>
      <c r="E67" s="17"/>
    </row>
    <row r="68" spans="1:5" ht="12.75">
      <c r="A68" s="33"/>
      <c r="B68" s="34"/>
      <c r="C68" s="34"/>
      <c r="D68" s="17"/>
      <c r="E68" s="17"/>
    </row>
    <row r="69" spans="1:5" ht="12.75">
      <c r="A69" s="33"/>
      <c r="B69" s="34"/>
      <c r="C69" s="34"/>
      <c r="D69" s="17"/>
      <c r="E69" s="17"/>
    </row>
    <row r="70" spans="1:5" ht="12.75">
      <c r="A70" s="33"/>
      <c r="B70" s="34"/>
      <c r="C70" s="34"/>
      <c r="D70" s="17"/>
      <c r="E70" s="17"/>
    </row>
    <row r="71" spans="1:5" ht="12.75">
      <c r="A71" s="33"/>
      <c r="B71" s="34"/>
      <c r="C71" s="34"/>
      <c r="D71" s="17"/>
      <c r="E71" s="17"/>
    </row>
    <row r="72" spans="1:5" ht="12.75">
      <c r="A72" s="33"/>
      <c r="B72" s="34"/>
      <c r="C72" s="34"/>
      <c r="D72" s="17"/>
      <c r="E72" s="17"/>
    </row>
    <row r="73" spans="1:5" ht="12.75">
      <c r="A73" s="33"/>
      <c r="B73" s="34"/>
      <c r="C73" s="34"/>
      <c r="D73" s="17"/>
      <c r="E73" s="17"/>
    </row>
    <row r="74" spans="1:5" ht="12.75">
      <c r="A74" s="33"/>
      <c r="B74" s="34"/>
      <c r="C74" s="34"/>
      <c r="D74" s="17"/>
      <c r="E74" s="17"/>
    </row>
    <row r="75" spans="1:5" ht="12.75">
      <c r="A75" s="33"/>
      <c r="B75" s="34"/>
      <c r="C75" s="34"/>
      <c r="D75" s="17"/>
      <c r="E75" s="17"/>
    </row>
    <row r="76" spans="1:5" ht="12.75">
      <c r="A76" s="33"/>
      <c r="B76" s="34"/>
      <c r="C76" s="34"/>
      <c r="D76" s="17"/>
      <c r="E76" s="17"/>
    </row>
    <row r="77" spans="1:5" ht="12.75">
      <c r="A77" s="33"/>
      <c r="B77" s="34"/>
      <c r="C77" s="34"/>
      <c r="D77" s="17"/>
      <c r="E77" s="17"/>
    </row>
    <row r="78" spans="1:5" ht="12.75">
      <c r="A78" s="33"/>
      <c r="B78" s="34"/>
      <c r="C78" s="34"/>
      <c r="D78" s="17"/>
      <c r="E78" s="17"/>
    </row>
    <row r="79" spans="1:5" ht="12.75">
      <c r="A79" s="33"/>
      <c r="B79" s="34"/>
      <c r="C79" s="34"/>
      <c r="D79" s="17"/>
      <c r="E79" s="17"/>
    </row>
    <row r="80" spans="1:5" ht="12.75">
      <c r="A80" s="33"/>
      <c r="B80" s="34"/>
      <c r="C80" s="34"/>
      <c r="D80" s="17"/>
      <c r="E80" s="17"/>
    </row>
    <row r="81" spans="1:5" ht="12.75">
      <c r="A81" s="33"/>
      <c r="B81" s="34"/>
      <c r="C81" s="34"/>
      <c r="D81" s="17"/>
      <c r="E81" s="17"/>
    </row>
    <row r="82" spans="1:5" ht="12.75">
      <c r="A82" s="33"/>
      <c r="B82" s="34"/>
      <c r="C82" s="34"/>
      <c r="D82" s="17"/>
      <c r="E82" s="17"/>
    </row>
    <row r="83" spans="1:5" ht="12.75">
      <c r="A83" s="33"/>
      <c r="B83" s="34"/>
      <c r="C83" s="34"/>
      <c r="D83" s="17"/>
      <c r="E83" s="17"/>
    </row>
    <row r="84" spans="1:5" ht="12.75">
      <c r="A84" s="33"/>
      <c r="B84" s="34"/>
      <c r="C84" s="34"/>
      <c r="D84" s="17"/>
      <c r="E84" s="17"/>
    </row>
    <row r="85" spans="1:5" ht="12.75">
      <c r="A85" s="33"/>
      <c r="B85" s="34"/>
      <c r="C85" s="34"/>
      <c r="D85" s="17"/>
      <c r="E85" s="17"/>
    </row>
    <row r="86" spans="1:5" ht="12.75">
      <c r="A86" s="33"/>
      <c r="B86" s="34"/>
      <c r="C86" s="34"/>
      <c r="D86" s="17"/>
      <c r="E86" s="17"/>
    </row>
    <row r="87" spans="1:5" ht="12.75">
      <c r="A87" s="33"/>
      <c r="B87" s="34"/>
      <c r="C87" s="34"/>
      <c r="D87" s="17"/>
      <c r="E87" s="17"/>
    </row>
    <row r="88" spans="1:5" ht="12.75">
      <c r="A88" s="33"/>
      <c r="B88" s="34"/>
      <c r="C88" s="34"/>
      <c r="D88" s="17"/>
      <c r="E88" s="17"/>
    </row>
    <row r="89" spans="1:5" ht="12.75">
      <c r="A89" s="33"/>
      <c r="B89" s="34"/>
      <c r="C89" s="34"/>
      <c r="D89" s="17"/>
      <c r="E89" s="17"/>
    </row>
    <row r="90" spans="1:5" ht="12.75">
      <c r="A90" s="33"/>
      <c r="B90" s="34"/>
      <c r="C90" s="34"/>
      <c r="D90" s="17"/>
      <c r="E90" s="17"/>
    </row>
    <row r="91" spans="1:5" ht="12.75">
      <c r="A91" s="33"/>
      <c r="B91" s="34"/>
      <c r="C91" s="34"/>
      <c r="D91" s="17"/>
      <c r="E91" s="17"/>
    </row>
    <row r="92" spans="1:5" ht="12.75">
      <c r="A92" s="33"/>
      <c r="B92" s="34"/>
      <c r="C92" s="34"/>
      <c r="D92" s="17"/>
      <c r="E92" s="17"/>
    </row>
    <row r="93" spans="1:5" ht="12.75">
      <c r="A93" s="33"/>
      <c r="B93" s="34"/>
      <c r="C93" s="34"/>
      <c r="D93" s="17"/>
      <c r="E93" s="17"/>
    </row>
    <row r="94" spans="1:5" ht="12.75">
      <c r="A94" s="33"/>
      <c r="B94" s="34"/>
      <c r="C94" s="34"/>
      <c r="D94" s="17"/>
      <c r="E94" s="17"/>
    </row>
    <row r="95" spans="1:5" ht="12.75">
      <c r="A95" s="33"/>
      <c r="B95" s="34"/>
      <c r="C95" s="34"/>
      <c r="D95" s="17"/>
      <c r="E95" s="17"/>
    </row>
    <row r="96" spans="1:5" ht="12.75">
      <c r="A96" s="33"/>
      <c r="B96" s="34"/>
      <c r="C96" s="34"/>
      <c r="D96" s="17"/>
      <c r="E96" s="17"/>
    </row>
    <row r="97" spans="1:5" ht="12.75">
      <c r="A97" s="33"/>
      <c r="B97" s="34"/>
      <c r="C97" s="34"/>
      <c r="D97" s="17"/>
      <c r="E97" s="17"/>
    </row>
    <row r="98" spans="1:5" ht="12.75">
      <c r="A98" s="33"/>
      <c r="B98" s="34"/>
      <c r="C98" s="34"/>
      <c r="D98" s="17"/>
      <c r="E98" s="17"/>
    </row>
    <row r="99" spans="1:5" ht="12.75">
      <c r="A99" s="33"/>
      <c r="B99" s="34"/>
      <c r="C99" s="34"/>
      <c r="D99" s="17"/>
      <c r="E99" s="17"/>
    </row>
    <row r="100" spans="1:5" ht="12.75">
      <c r="A100" s="33"/>
      <c r="B100" s="34"/>
      <c r="C100" s="34"/>
      <c r="D100" s="17"/>
      <c r="E100" s="17"/>
    </row>
    <row r="101" spans="1:5" ht="12.75">
      <c r="A101" s="33"/>
      <c r="B101" s="34"/>
      <c r="C101" s="34"/>
      <c r="D101" s="17"/>
      <c r="E101" s="17"/>
    </row>
    <row r="102" spans="1:5" ht="12.75">
      <c r="A102" s="33"/>
      <c r="B102" s="34"/>
      <c r="C102" s="34"/>
      <c r="D102" s="17"/>
      <c r="E102" s="17"/>
    </row>
    <row r="103" spans="1:5" ht="12.75">
      <c r="A103" s="33"/>
      <c r="B103" s="34"/>
      <c r="C103" s="34"/>
      <c r="D103" s="17"/>
      <c r="E103" s="17"/>
    </row>
    <row r="104" spans="1:5" ht="12.75">
      <c r="A104" s="33"/>
      <c r="B104" s="34"/>
      <c r="C104" s="34"/>
      <c r="D104" s="17"/>
      <c r="E104" s="17"/>
    </row>
    <row r="105" spans="1:5" ht="12.75">
      <c r="A105" s="33"/>
      <c r="B105" s="34"/>
      <c r="C105" s="34"/>
      <c r="D105" s="17"/>
      <c r="E105" s="17"/>
    </row>
    <row r="106" spans="1:5" ht="12.75">
      <c r="A106" s="33"/>
      <c r="B106" s="34"/>
      <c r="C106" s="34"/>
      <c r="D106" s="17"/>
      <c r="E106" s="17"/>
    </row>
    <row r="107" spans="1:5" ht="12.75">
      <c r="A107" s="33"/>
      <c r="B107" s="34"/>
      <c r="C107" s="34"/>
      <c r="D107" s="17"/>
      <c r="E107" s="17"/>
    </row>
    <row r="108" spans="1:5" ht="12.75">
      <c r="A108" s="33"/>
      <c r="B108" s="34"/>
      <c r="C108" s="34"/>
      <c r="D108" s="17"/>
      <c r="E108" s="17"/>
    </row>
    <row r="109" spans="1:5" ht="12.75">
      <c r="A109" s="33"/>
      <c r="B109" s="34"/>
      <c r="C109" s="34"/>
      <c r="D109" s="17"/>
      <c r="E109" s="17"/>
    </row>
    <row r="110" spans="1:5" ht="12.75">
      <c r="A110" s="33"/>
      <c r="B110" s="34"/>
      <c r="C110" s="34"/>
      <c r="D110" s="17"/>
      <c r="E110" s="17"/>
    </row>
    <row r="111" spans="1:5" ht="12.75">
      <c r="A111" s="33"/>
      <c r="B111" s="34"/>
      <c r="C111" s="34"/>
      <c r="D111" s="17"/>
      <c r="E111" s="17"/>
    </row>
    <row r="112" spans="1:5" ht="12.75">
      <c r="A112" s="33"/>
      <c r="B112" s="34"/>
      <c r="C112" s="34"/>
      <c r="D112" s="17"/>
      <c r="E112" s="17"/>
    </row>
    <row r="113" spans="1:5" ht="12.75">
      <c r="A113" s="33"/>
      <c r="B113" s="34"/>
      <c r="C113" s="34"/>
      <c r="D113" s="17"/>
      <c r="E113" s="17"/>
    </row>
    <row r="114" spans="1:5" ht="12.75">
      <c r="A114" s="33"/>
      <c r="B114" s="34"/>
      <c r="C114" s="34"/>
      <c r="D114" s="17"/>
      <c r="E114" s="17"/>
    </row>
    <row r="115" spans="1:5" ht="12.75">
      <c r="A115" s="33"/>
      <c r="B115" s="34"/>
      <c r="C115" s="34"/>
      <c r="D115" s="17"/>
      <c r="E115" s="17"/>
    </row>
    <row r="116" spans="1:5" ht="12.75">
      <c r="A116" s="33"/>
      <c r="B116" s="34"/>
      <c r="C116" s="34"/>
      <c r="D116" s="17"/>
      <c r="E116" s="17"/>
    </row>
    <row r="117" spans="1:5" ht="12.75">
      <c r="A117" s="33"/>
      <c r="B117" s="34"/>
      <c r="C117" s="34"/>
      <c r="D117" s="17"/>
      <c r="E117" s="17"/>
    </row>
    <row r="118" spans="1:5" ht="12.75">
      <c r="A118" s="33"/>
      <c r="B118" s="34"/>
      <c r="C118" s="34"/>
      <c r="D118" s="17"/>
      <c r="E118" s="17"/>
    </row>
    <row r="119" spans="1:5" ht="12.75">
      <c r="A119" s="33"/>
      <c r="B119" s="34"/>
      <c r="C119" s="34"/>
      <c r="D119" s="17"/>
      <c r="E119" s="17"/>
    </row>
    <row r="120" spans="1:5" ht="12.75">
      <c r="A120" s="33"/>
      <c r="B120" s="34"/>
      <c r="C120" s="34"/>
      <c r="D120" s="17"/>
      <c r="E120" s="17"/>
    </row>
    <row r="121" spans="1:5" ht="12.75">
      <c r="A121" s="33"/>
      <c r="B121" s="34"/>
      <c r="C121" s="34"/>
      <c r="D121" s="17"/>
      <c r="E121" s="17"/>
    </row>
    <row r="122" spans="1:5" ht="12.75">
      <c r="A122" s="33"/>
      <c r="B122" s="34"/>
      <c r="C122" s="34"/>
      <c r="D122" s="17"/>
      <c r="E122" s="17"/>
    </row>
    <row r="123" spans="1:5" ht="12.75">
      <c r="A123" s="33"/>
      <c r="B123" s="34"/>
      <c r="C123" s="34"/>
      <c r="D123" s="17"/>
      <c r="E123" s="17"/>
    </row>
    <row r="124" spans="1:5" ht="12.75">
      <c r="A124" s="33"/>
      <c r="B124" s="34"/>
      <c r="C124" s="34"/>
      <c r="D124" s="17"/>
      <c r="E124" s="17"/>
    </row>
    <row r="125" spans="1:5" ht="12.75">
      <c r="A125" s="33"/>
      <c r="B125" s="34"/>
      <c r="C125" s="34"/>
      <c r="D125" s="17"/>
      <c r="E125" s="17"/>
    </row>
    <row r="126" spans="1:5" ht="12.75">
      <c r="A126" s="33"/>
      <c r="B126" s="34"/>
      <c r="C126" s="34"/>
      <c r="D126" s="17"/>
      <c r="E126" s="17"/>
    </row>
    <row r="127" spans="1:5" ht="12.75">
      <c r="A127" s="33"/>
      <c r="B127" s="34"/>
      <c r="C127" s="34"/>
      <c r="D127" s="17"/>
      <c r="E127" s="17"/>
    </row>
  </sheetData>
  <sheetProtection/>
  <mergeCells count="29">
    <mergeCell ref="O8:W8"/>
    <mergeCell ref="B6:B7"/>
    <mergeCell ref="H6:I6"/>
    <mergeCell ref="O9:W9"/>
    <mergeCell ref="B20:B21"/>
    <mergeCell ref="A20:A21"/>
    <mergeCell ref="O20:O21"/>
    <mergeCell ref="B14:B17"/>
    <mergeCell ref="A8:A13"/>
    <mergeCell ref="B8:B13"/>
    <mergeCell ref="D39:F39"/>
    <mergeCell ref="D34:E34"/>
    <mergeCell ref="H34:K34"/>
    <mergeCell ref="H35:I35"/>
    <mergeCell ref="A37:K37"/>
    <mergeCell ref="A4:K4"/>
    <mergeCell ref="A6:A7"/>
    <mergeCell ref="C6:C7"/>
    <mergeCell ref="D6:D7"/>
    <mergeCell ref="A14:A17"/>
    <mergeCell ref="M10:M11"/>
    <mergeCell ref="L34:N34"/>
    <mergeCell ref="A34:C34"/>
    <mergeCell ref="A38:K38"/>
    <mergeCell ref="J6:K6"/>
    <mergeCell ref="E6:E7"/>
    <mergeCell ref="F6:F7"/>
    <mergeCell ref="G6:G35"/>
    <mergeCell ref="L6:N6"/>
  </mergeCells>
  <printOptions/>
  <pageMargins left="0.18" right="0.17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Z127"/>
  <sheetViews>
    <sheetView zoomScalePageLayoutView="0" workbookViewId="0" topLeftCell="A4">
      <pane xSplit="2" topLeftCell="C1" activePane="topRight" state="frozen"/>
      <selection pane="topLeft" activeCell="A1" sqref="A1"/>
      <selection pane="topRight" activeCell="J45" sqref="J45"/>
    </sheetView>
  </sheetViews>
  <sheetFormatPr defaultColWidth="9.00390625" defaultRowHeight="12.75"/>
  <cols>
    <col min="1" max="1" width="2.625" style="1" customWidth="1"/>
    <col min="2" max="2" width="21.00390625" style="3" customWidth="1"/>
    <col min="3" max="3" width="27.75390625" style="3" customWidth="1"/>
    <col min="4" max="4" width="10.625" style="0" customWidth="1"/>
    <col min="5" max="5" width="17.25390625" style="0" customWidth="1"/>
    <col min="6" max="6" width="10.625" style="0" customWidth="1"/>
    <col min="7" max="7" width="10.25390625" style="0" customWidth="1"/>
    <col min="8" max="8" width="14.25390625" style="0" hidden="1" customWidth="1"/>
    <col min="9" max="9" width="9.25390625" style="0" hidden="1" customWidth="1"/>
    <col min="10" max="10" width="12.25390625" style="0" customWidth="1"/>
    <col min="11" max="11" width="15.625" style="0" customWidth="1"/>
    <col min="12" max="12" width="11.375" style="0" customWidth="1"/>
    <col min="13" max="13" width="0" style="0" hidden="1" customWidth="1"/>
    <col min="14" max="14" width="9.75390625" style="0" hidden="1" customWidth="1"/>
    <col min="15" max="15" width="10.75390625" style="0" hidden="1" customWidth="1"/>
  </cols>
  <sheetData>
    <row r="1" ht="9" customHeight="1"/>
    <row r="2" ht="12.75" hidden="1"/>
    <row r="3" ht="12.75" hidden="1"/>
    <row r="4" spans="1:12" ht="32.25" customHeight="1">
      <c r="A4" s="172" t="s">
        <v>55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ht="6" customHeight="1"/>
    <row r="6" spans="1:17" ht="48" customHeight="1">
      <c r="A6" s="200" t="s">
        <v>28</v>
      </c>
      <c r="B6" s="202" t="s">
        <v>16</v>
      </c>
      <c r="C6" s="202" t="s">
        <v>34</v>
      </c>
      <c r="D6" s="204" t="s">
        <v>51</v>
      </c>
      <c r="E6" s="187" t="s">
        <v>52</v>
      </c>
      <c r="F6" s="176" t="s">
        <v>49</v>
      </c>
      <c r="G6" s="176" t="s">
        <v>56</v>
      </c>
      <c r="H6" s="185" t="s">
        <v>17</v>
      </c>
      <c r="I6" s="185"/>
      <c r="J6" s="214" t="s">
        <v>46</v>
      </c>
      <c r="K6" s="185" t="s">
        <v>18</v>
      </c>
      <c r="L6" s="185"/>
      <c r="M6" s="197" t="s">
        <v>44</v>
      </c>
      <c r="N6" s="179"/>
      <c r="O6" s="180"/>
      <c r="P6" s="42"/>
      <c r="Q6" s="43"/>
    </row>
    <row r="7" spans="1:15" ht="34.5" customHeight="1">
      <c r="A7" s="201"/>
      <c r="B7" s="203"/>
      <c r="C7" s="203"/>
      <c r="D7" s="205"/>
      <c r="E7" s="188"/>
      <c r="F7" s="189"/>
      <c r="G7" s="189"/>
      <c r="H7" s="5" t="s">
        <v>19</v>
      </c>
      <c r="I7" s="2" t="s">
        <v>20</v>
      </c>
      <c r="J7" s="215"/>
      <c r="K7" s="5" t="s">
        <v>19</v>
      </c>
      <c r="L7" s="2" t="s">
        <v>21</v>
      </c>
      <c r="M7" s="78" t="s">
        <v>40</v>
      </c>
      <c r="N7" s="50" t="s">
        <v>39</v>
      </c>
      <c r="O7" s="50" t="s">
        <v>41</v>
      </c>
    </row>
    <row r="8" spans="1:26" ht="22.5" customHeight="1">
      <c r="A8" s="206">
        <v>1</v>
      </c>
      <c r="B8" s="175" t="s">
        <v>0</v>
      </c>
      <c r="C8" s="26" t="s">
        <v>30</v>
      </c>
      <c r="D8" s="6">
        <v>280</v>
      </c>
      <c r="E8" s="6">
        <v>287</v>
      </c>
      <c r="F8" s="74">
        <f>E8*100/D8</f>
        <v>102.5</v>
      </c>
      <c r="G8" s="9">
        <f>'ГЗ за 1 кв.'!F8</f>
        <v>103.21428571428571</v>
      </c>
      <c r="H8" s="6">
        <v>100</v>
      </c>
      <c r="I8" s="6">
        <v>96.8</v>
      </c>
      <c r="J8" s="72">
        <f>(F8+G8)/2</f>
        <v>102.85714285714286</v>
      </c>
      <c r="K8" s="6">
        <v>100</v>
      </c>
      <c r="L8" s="6">
        <v>100</v>
      </c>
      <c r="M8" s="79" t="s">
        <v>45</v>
      </c>
      <c r="N8" s="65">
        <v>97</v>
      </c>
      <c r="O8" s="51">
        <v>100</v>
      </c>
      <c r="P8" s="209"/>
      <c r="Q8" s="210"/>
      <c r="R8" s="210"/>
      <c r="S8" s="210"/>
      <c r="T8" s="210"/>
      <c r="U8" s="210"/>
      <c r="V8" s="210"/>
      <c r="W8" s="210"/>
      <c r="X8" s="210"/>
      <c r="Y8" s="52"/>
      <c r="Z8" s="52"/>
    </row>
    <row r="9" spans="1:26" ht="19.5" customHeight="1" hidden="1">
      <c r="A9" s="207"/>
      <c r="B9" s="174"/>
      <c r="C9" s="53" t="s">
        <v>31</v>
      </c>
      <c r="D9" s="54">
        <v>24</v>
      </c>
      <c r="E9" s="54"/>
      <c r="F9" s="97">
        <f>E9*100/D9</f>
        <v>0</v>
      </c>
      <c r="G9" s="9">
        <f>'ГЗ за 1 кв.'!F9</f>
        <v>0</v>
      </c>
      <c r="H9" s="6">
        <v>0</v>
      </c>
      <c r="I9" s="6"/>
      <c r="J9" s="72">
        <f aca="true" t="shared" si="0" ref="J9:J32">(F9+G9)/2</f>
        <v>0</v>
      </c>
      <c r="K9" s="6"/>
      <c r="L9" s="6"/>
      <c r="M9" s="79" t="s">
        <v>45</v>
      </c>
      <c r="N9" s="41">
        <v>79</v>
      </c>
      <c r="O9" s="51">
        <v>100</v>
      </c>
      <c r="P9" s="209" t="s">
        <v>43</v>
      </c>
      <c r="Q9" s="210"/>
      <c r="R9" s="210"/>
      <c r="S9" s="210"/>
      <c r="T9" s="210"/>
      <c r="U9" s="210"/>
      <c r="V9" s="210"/>
      <c r="W9" s="210"/>
      <c r="X9" s="210"/>
      <c r="Y9" s="52"/>
      <c r="Z9" s="52"/>
    </row>
    <row r="10" spans="1:16" ht="28.5" customHeight="1" hidden="1">
      <c r="A10" s="207"/>
      <c r="B10" s="174"/>
      <c r="C10" s="53" t="s">
        <v>32</v>
      </c>
      <c r="D10" s="54">
        <v>1290</v>
      </c>
      <c r="E10" s="54"/>
      <c r="F10" s="97">
        <f>E10*100/D10</f>
        <v>0</v>
      </c>
      <c r="G10" s="9">
        <f>'ГЗ за 1 кв.'!F10</f>
        <v>0</v>
      </c>
      <c r="H10" s="6">
        <v>0</v>
      </c>
      <c r="I10" s="6"/>
      <c r="J10" s="72">
        <f t="shared" si="0"/>
        <v>0</v>
      </c>
      <c r="K10" s="6"/>
      <c r="L10" s="6"/>
      <c r="M10" s="79" t="s">
        <v>45</v>
      </c>
      <c r="N10" s="176" t="s">
        <v>42</v>
      </c>
      <c r="O10" s="51">
        <v>100</v>
      </c>
      <c r="P10">
        <v>94</v>
      </c>
    </row>
    <row r="11" spans="1:16" ht="20.25" customHeight="1" hidden="1">
      <c r="A11" s="207"/>
      <c r="B11" s="174"/>
      <c r="C11" s="53" t="s">
        <v>33</v>
      </c>
      <c r="D11" s="54">
        <v>90</v>
      </c>
      <c r="E11" s="54"/>
      <c r="F11" s="97">
        <f>E11*100/D11</f>
        <v>0</v>
      </c>
      <c r="G11" s="9">
        <f>'ГЗ за 1 кв.'!F11</f>
        <v>0</v>
      </c>
      <c r="H11" s="6">
        <v>0</v>
      </c>
      <c r="I11" s="6"/>
      <c r="J11" s="72">
        <f t="shared" si="0"/>
        <v>0</v>
      </c>
      <c r="K11" s="6"/>
      <c r="L11" s="6"/>
      <c r="M11" s="79" t="s">
        <v>45</v>
      </c>
      <c r="N11" s="217"/>
      <c r="O11" s="51">
        <v>100</v>
      </c>
      <c r="P11">
        <v>98.5</v>
      </c>
    </row>
    <row r="12" spans="1:15" ht="12" customHeight="1" hidden="1">
      <c r="A12" s="207"/>
      <c r="B12" s="174"/>
      <c r="C12" s="36" t="s">
        <v>38</v>
      </c>
      <c r="D12" s="7"/>
      <c r="E12" s="7"/>
      <c r="F12" s="98"/>
      <c r="G12" s="9">
        <f>'ГЗ за 1 кв.'!F12</f>
        <v>0</v>
      </c>
      <c r="H12" s="19"/>
      <c r="I12" s="19"/>
      <c r="J12" s="72">
        <f t="shared" si="0"/>
        <v>0</v>
      </c>
      <c r="K12" s="19"/>
      <c r="L12" s="19"/>
      <c r="M12" s="79" t="s">
        <v>45</v>
      </c>
      <c r="N12" s="41"/>
      <c r="O12" s="11"/>
    </row>
    <row r="13" spans="1:15" ht="0" customHeight="1" hidden="1">
      <c r="A13" s="207"/>
      <c r="B13" s="174"/>
      <c r="C13" s="27"/>
      <c r="D13" s="6"/>
      <c r="E13" s="6"/>
      <c r="F13" s="97"/>
      <c r="G13" s="9">
        <f>'ГЗ за 1 кв.'!F13</f>
        <v>0</v>
      </c>
      <c r="H13" s="6"/>
      <c r="I13" s="6"/>
      <c r="J13" s="72">
        <f t="shared" si="0"/>
        <v>0</v>
      </c>
      <c r="K13" s="6"/>
      <c r="L13" s="6"/>
      <c r="M13" s="79" t="s">
        <v>45</v>
      </c>
      <c r="N13" s="41"/>
      <c r="O13" s="11"/>
    </row>
    <row r="14" spans="1:15" ht="22.5" customHeight="1">
      <c r="A14" s="206">
        <v>2</v>
      </c>
      <c r="B14" s="175" t="s">
        <v>1</v>
      </c>
      <c r="C14" s="26" t="s">
        <v>30</v>
      </c>
      <c r="D14" s="6">
        <v>263</v>
      </c>
      <c r="E14" s="7">
        <v>251</v>
      </c>
      <c r="F14" s="97">
        <f aca="true" t="shared" si="1" ref="F14:F36">E14*100/D14</f>
        <v>95.43726235741445</v>
      </c>
      <c r="G14" s="9">
        <f>'ГЗ за 1 кв.'!F14</f>
        <v>98.47908745247149</v>
      </c>
      <c r="H14" s="7">
        <v>100</v>
      </c>
      <c r="I14" s="7">
        <v>100</v>
      </c>
      <c r="J14" s="95">
        <f t="shared" si="0"/>
        <v>96.95817490494298</v>
      </c>
      <c r="K14" s="7">
        <v>100</v>
      </c>
      <c r="L14" s="7">
        <v>100</v>
      </c>
      <c r="M14" s="79" t="s">
        <v>45</v>
      </c>
      <c r="N14" s="41">
        <v>100</v>
      </c>
      <c r="O14" s="51">
        <v>100</v>
      </c>
    </row>
    <row r="15" spans="1:15" ht="33" customHeight="1" hidden="1">
      <c r="A15" s="207"/>
      <c r="B15" s="174"/>
      <c r="C15" s="53" t="s">
        <v>32</v>
      </c>
      <c r="D15" s="54"/>
      <c r="E15" s="56"/>
      <c r="F15" s="9" t="e">
        <f t="shared" si="1"/>
        <v>#DIV/0!</v>
      </c>
      <c r="G15" s="9" t="e">
        <f>'ГЗ за 1 кв.'!F15</f>
        <v>#DIV/0!</v>
      </c>
      <c r="H15" s="7">
        <v>100</v>
      </c>
      <c r="I15" s="7"/>
      <c r="J15" s="72" t="e">
        <f t="shared" si="0"/>
        <v>#DIV/0!</v>
      </c>
      <c r="K15" s="7"/>
      <c r="L15" s="7"/>
      <c r="M15" s="79" t="s">
        <v>45</v>
      </c>
      <c r="N15" s="2"/>
      <c r="O15" s="51"/>
    </row>
    <row r="16" spans="1:15" ht="21" customHeight="1" hidden="1">
      <c r="A16" s="207"/>
      <c r="B16" s="174"/>
      <c r="C16" s="58" t="s">
        <v>33</v>
      </c>
      <c r="D16" s="57"/>
      <c r="E16" s="57"/>
      <c r="F16" s="9" t="e">
        <f t="shared" si="1"/>
        <v>#DIV/0!</v>
      </c>
      <c r="G16" s="9" t="e">
        <f>'ГЗ за 1 кв.'!F16</f>
        <v>#DIV/0!</v>
      </c>
      <c r="H16" s="19">
        <v>100</v>
      </c>
      <c r="I16" s="19"/>
      <c r="J16" s="72" t="e">
        <f t="shared" si="0"/>
        <v>#DIV/0!</v>
      </c>
      <c r="K16" s="19"/>
      <c r="L16" s="19"/>
      <c r="M16" s="79" t="s">
        <v>45</v>
      </c>
      <c r="N16" s="2"/>
      <c r="O16" s="51"/>
    </row>
    <row r="17" spans="1:15" ht="1.5" customHeight="1" hidden="1">
      <c r="A17" s="208"/>
      <c r="B17" s="211"/>
      <c r="C17" s="26"/>
      <c r="D17" s="6"/>
      <c r="E17" s="6"/>
      <c r="F17" s="9"/>
      <c r="G17" s="9">
        <f>'ГЗ за 1 кв.'!F17</f>
        <v>0</v>
      </c>
      <c r="H17" s="6"/>
      <c r="I17" s="6"/>
      <c r="J17" s="72">
        <f t="shared" si="0"/>
        <v>0</v>
      </c>
      <c r="K17" s="6"/>
      <c r="L17" s="6"/>
      <c r="M17" s="79" t="s">
        <v>45</v>
      </c>
      <c r="N17" s="2"/>
      <c r="O17" s="51"/>
    </row>
    <row r="18" spans="1:15" ht="24" customHeight="1">
      <c r="A18" s="4">
        <v>3</v>
      </c>
      <c r="B18" s="28" t="s">
        <v>2</v>
      </c>
      <c r="C18" s="26" t="s">
        <v>30</v>
      </c>
      <c r="D18" s="7">
        <v>82</v>
      </c>
      <c r="E18" s="16">
        <v>85</v>
      </c>
      <c r="F18" s="9">
        <f t="shared" si="1"/>
        <v>103.65853658536585</v>
      </c>
      <c r="G18" s="9">
        <f>'ГЗ за 1 кв.'!F18</f>
        <v>104.8780487804878</v>
      </c>
      <c r="H18" s="7">
        <v>100</v>
      </c>
      <c r="I18" s="7">
        <v>100</v>
      </c>
      <c r="J18" s="72">
        <f t="shared" si="0"/>
        <v>104.26829268292683</v>
      </c>
      <c r="K18" s="7">
        <v>100</v>
      </c>
      <c r="L18" s="7">
        <v>100</v>
      </c>
      <c r="M18" s="79" t="s">
        <v>45</v>
      </c>
      <c r="N18" s="2">
        <v>104.9</v>
      </c>
      <c r="O18" s="51">
        <v>100</v>
      </c>
    </row>
    <row r="19" spans="1:15" ht="20.25" customHeight="1">
      <c r="A19" s="4">
        <v>4</v>
      </c>
      <c r="B19" s="28" t="s">
        <v>3</v>
      </c>
      <c r="C19" s="26" t="s">
        <v>30</v>
      </c>
      <c r="D19" s="7">
        <v>127</v>
      </c>
      <c r="E19" s="73">
        <v>130</v>
      </c>
      <c r="F19" s="9">
        <f t="shared" si="1"/>
        <v>102.36220472440945</v>
      </c>
      <c r="G19" s="9">
        <f>'ГЗ за 1 кв.'!F19</f>
        <v>106.2992125984252</v>
      </c>
      <c r="H19" s="7">
        <v>100</v>
      </c>
      <c r="I19" s="7">
        <v>100</v>
      </c>
      <c r="J19" s="72">
        <f t="shared" si="0"/>
        <v>104.33070866141733</v>
      </c>
      <c r="K19" s="7">
        <v>100</v>
      </c>
      <c r="L19" s="7">
        <v>100</v>
      </c>
      <c r="M19" s="79" t="s">
        <v>45</v>
      </c>
      <c r="N19" s="2">
        <v>100.8</v>
      </c>
      <c r="O19" s="51">
        <v>100</v>
      </c>
    </row>
    <row r="20" spans="1:16" ht="18" customHeight="1">
      <c r="A20" s="206">
        <v>5</v>
      </c>
      <c r="B20" s="175" t="s">
        <v>4</v>
      </c>
      <c r="C20" s="26" t="s">
        <v>30</v>
      </c>
      <c r="D20" s="7">
        <v>408</v>
      </c>
      <c r="E20" s="73">
        <v>404</v>
      </c>
      <c r="F20" s="97">
        <f t="shared" si="1"/>
        <v>99.01960784313725</v>
      </c>
      <c r="G20" s="9">
        <f>'ГЗ за 1 кв.'!F20</f>
        <v>100.24509803921569</v>
      </c>
      <c r="H20" s="7">
        <v>100</v>
      </c>
      <c r="I20" s="7">
        <v>112.4</v>
      </c>
      <c r="J20" s="95">
        <f t="shared" si="0"/>
        <v>99.63235294117646</v>
      </c>
      <c r="K20" s="7">
        <v>100</v>
      </c>
      <c r="L20" s="7">
        <v>100</v>
      </c>
      <c r="M20" s="79" t="s">
        <v>45</v>
      </c>
      <c r="N20" s="66">
        <v>99.5</v>
      </c>
      <c r="O20" s="70">
        <v>100</v>
      </c>
      <c r="P20" s="212"/>
    </row>
    <row r="21" spans="1:16" ht="21" customHeight="1" hidden="1">
      <c r="A21" s="208"/>
      <c r="B21" s="211"/>
      <c r="C21" s="53" t="s">
        <v>32</v>
      </c>
      <c r="D21" s="7"/>
      <c r="E21" s="73"/>
      <c r="F21" s="74"/>
      <c r="G21" s="9">
        <f>'ГЗ за 1 кв.'!F21</f>
        <v>0</v>
      </c>
      <c r="H21" s="7"/>
      <c r="I21" s="7"/>
      <c r="J21" s="72">
        <f t="shared" si="0"/>
        <v>0</v>
      </c>
      <c r="K21" s="7"/>
      <c r="L21" s="7"/>
      <c r="M21" s="79"/>
      <c r="N21" s="59"/>
      <c r="O21" s="60"/>
      <c r="P21" s="213"/>
    </row>
    <row r="22" spans="1:15" ht="18.75" customHeight="1">
      <c r="A22" s="4">
        <v>6</v>
      </c>
      <c r="B22" s="28" t="s">
        <v>5</v>
      </c>
      <c r="C22" s="26" t="s">
        <v>30</v>
      </c>
      <c r="D22" s="7">
        <v>75</v>
      </c>
      <c r="E22" s="73">
        <v>75</v>
      </c>
      <c r="F22" s="74">
        <f t="shared" si="1"/>
        <v>100</v>
      </c>
      <c r="G22" s="9">
        <f>'ГЗ за 1 кв.'!F22</f>
        <v>102.66666666666667</v>
      </c>
      <c r="H22" s="7">
        <v>86.1</v>
      </c>
      <c r="I22" s="7">
        <v>88.5</v>
      </c>
      <c r="J22" s="72">
        <f t="shared" si="0"/>
        <v>101.33333333333334</v>
      </c>
      <c r="K22" s="7">
        <v>100</v>
      </c>
      <c r="L22" s="7">
        <v>100</v>
      </c>
      <c r="M22" s="79" t="s">
        <v>45</v>
      </c>
      <c r="N22" s="2">
        <v>101.3</v>
      </c>
      <c r="O22" s="51">
        <v>100</v>
      </c>
    </row>
    <row r="23" spans="1:15" ht="18.75" customHeight="1">
      <c r="A23" s="4">
        <v>7</v>
      </c>
      <c r="B23" s="28" t="s">
        <v>6</v>
      </c>
      <c r="C23" s="26" t="s">
        <v>30</v>
      </c>
      <c r="D23" s="7">
        <v>137</v>
      </c>
      <c r="E23" s="73">
        <v>139</v>
      </c>
      <c r="F23" s="74">
        <f t="shared" si="1"/>
        <v>101.45985401459853</v>
      </c>
      <c r="G23" s="9">
        <f>'ГЗ за 1 кв.'!F23</f>
        <v>100</v>
      </c>
      <c r="H23" s="7">
        <v>100</v>
      </c>
      <c r="I23" s="7">
        <v>100</v>
      </c>
      <c r="J23" s="72">
        <f t="shared" si="0"/>
        <v>100.72992700729927</v>
      </c>
      <c r="K23" s="7">
        <v>100</v>
      </c>
      <c r="L23" s="7">
        <v>100</v>
      </c>
      <c r="M23" s="79" t="s">
        <v>45</v>
      </c>
      <c r="N23" s="2">
        <v>103</v>
      </c>
      <c r="O23" s="51">
        <v>100</v>
      </c>
    </row>
    <row r="24" spans="1:15" ht="18.75" customHeight="1">
      <c r="A24" s="4">
        <v>8</v>
      </c>
      <c r="B24" s="28" t="s">
        <v>7</v>
      </c>
      <c r="C24" s="26" t="s">
        <v>30</v>
      </c>
      <c r="D24" s="7">
        <v>155</v>
      </c>
      <c r="E24" s="73">
        <v>162</v>
      </c>
      <c r="F24" s="74">
        <f t="shared" si="1"/>
        <v>104.51612903225806</v>
      </c>
      <c r="G24" s="9">
        <f>'ГЗ за 1 кв.'!F24</f>
        <v>103.87096774193549</v>
      </c>
      <c r="H24" s="7">
        <v>77.6</v>
      </c>
      <c r="I24" s="7">
        <v>74.2</v>
      </c>
      <c r="J24" s="72">
        <f t="shared" si="0"/>
        <v>104.19354838709677</v>
      </c>
      <c r="K24" s="7">
        <v>100</v>
      </c>
      <c r="L24" s="7">
        <v>100</v>
      </c>
      <c r="M24" s="79" t="s">
        <v>45</v>
      </c>
      <c r="N24" s="2">
        <v>102.6</v>
      </c>
      <c r="O24" s="51">
        <v>100</v>
      </c>
    </row>
    <row r="25" spans="1:15" ht="18.75" customHeight="1">
      <c r="A25" s="4">
        <v>9</v>
      </c>
      <c r="B25" s="28" t="s">
        <v>8</v>
      </c>
      <c r="C25" s="26" t="s">
        <v>30</v>
      </c>
      <c r="D25" s="7">
        <v>80</v>
      </c>
      <c r="E25" s="73">
        <v>82</v>
      </c>
      <c r="F25" s="74">
        <f t="shared" si="1"/>
        <v>102.5</v>
      </c>
      <c r="G25" s="9">
        <f>'ГЗ за 1 кв.'!F25</f>
        <v>102.5</v>
      </c>
      <c r="H25" s="7">
        <v>86.6</v>
      </c>
      <c r="I25" s="7">
        <v>96</v>
      </c>
      <c r="J25" s="72">
        <f t="shared" si="0"/>
        <v>102.5</v>
      </c>
      <c r="K25" s="7">
        <v>100</v>
      </c>
      <c r="L25" s="7">
        <v>100</v>
      </c>
      <c r="M25" s="79" t="s">
        <v>45</v>
      </c>
      <c r="N25" s="2">
        <v>103</v>
      </c>
      <c r="O25" s="51">
        <v>100</v>
      </c>
    </row>
    <row r="26" spans="1:15" ht="19.5" customHeight="1">
      <c r="A26" s="4">
        <v>10</v>
      </c>
      <c r="B26" s="28" t="s">
        <v>9</v>
      </c>
      <c r="C26" s="26" t="s">
        <v>30</v>
      </c>
      <c r="D26" s="7">
        <v>140</v>
      </c>
      <c r="E26" s="73">
        <v>142</v>
      </c>
      <c r="F26" s="74">
        <f t="shared" si="1"/>
        <v>101.42857142857143</v>
      </c>
      <c r="G26" s="9">
        <f>'ГЗ за 1 кв.'!F26</f>
        <v>101.42857142857143</v>
      </c>
      <c r="H26" s="7">
        <v>100</v>
      </c>
      <c r="I26" s="7">
        <v>100</v>
      </c>
      <c r="J26" s="72">
        <f t="shared" si="0"/>
        <v>101.42857142857143</v>
      </c>
      <c r="K26" s="7">
        <v>100</v>
      </c>
      <c r="L26" s="7">
        <v>100</v>
      </c>
      <c r="M26" s="79" t="s">
        <v>45</v>
      </c>
      <c r="N26" s="2">
        <v>102.1</v>
      </c>
      <c r="O26" s="51">
        <v>100</v>
      </c>
    </row>
    <row r="27" spans="1:15" ht="18.75" customHeight="1" hidden="1">
      <c r="A27" s="4">
        <v>11</v>
      </c>
      <c r="B27" s="28" t="s">
        <v>10</v>
      </c>
      <c r="C27" s="26" t="s">
        <v>30</v>
      </c>
      <c r="D27" s="7"/>
      <c r="E27" s="73"/>
      <c r="F27" s="74" t="e">
        <f t="shared" si="1"/>
        <v>#DIV/0!</v>
      </c>
      <c r="G27" s="9" t="e">
        <f>'ГЗ за 1 кв.'!F27</f>
        <v>#DIV/0!</v>
      </c>
      <c r="H27" s="7">
        <v>86.8</v>
      </c>
      <c r="I27" s="7">
        <v>100</v>
      </c>
      <c r="J27" s="72" t="e">
        <f t="shared" si="0"/>
        <v>#DIV/0!</v>
      </c>
      <c r="K27" s="7"/>
      <c r="L27" s="7"/>
      <c r="M27" s="79" t="s">
        <v>45</v>
      </c>
      <c r="N27" s="2"/>
      <c r="O27" s="51"/>
    </row>
    <row r="28" spans="1:15" ht="18" customHeight="1">
      <c r="A28" s="4">
        <v>11</v>
      </c>
      <c r="B28" s="28" t="s">
        <v>11</v>
      </c>
      <c r="C28" s="26" t="s">
        <v>30</v>
      </c>
      <c r="D28" s="7">
        <v>45</v>
      </c>
      <c r="E28" s="73">
        <v>41</v>
      </c>
      <c r="F28" s="97">
        <f t="shared" si="1"/>
        <v>91.11111111111111</v>
      </c>
      <c r="G28" s="9">
        <f>'ГЗ за 1 кв.'!F28</f>
        <v>114.28571428571429</v>
      </c>
      <c r="H28" s="7">
        <v>100</v>
      </c>
      <c r="I28" s="7">
        <v>100</v>
      </c>
      <c r="J28" s="72">
        <f t="shared" si="0"/>
        <v>102.69841269841271</v>
      </c>
      <c r="K28" s="7">
        <v>100</v>
      </c>
      <c r="L28" s="7">
        <v>100</v>
      </c>
      <c r="M28" s="79" t="s">
        <v>45</v>
      </c>
      <c r="N28" s="2">
        <v>90</v>
      </c>
      <c r="O28" s="51">
        <v>100</v>
      </c>
    </row>
    <row r="29" spans="1:15" ht="18.75" customHeight="1">
      <c r="A29" s="4">
        <v>12</v>
      </c>
      <c r="B29" s="28" t="s">
        <v>12</v>
      </c>
      <c r="C29" s="26" t="s">
        <v>30</v>
      </c>
      <c r="D29" s="7">
        <v>29</v>
      </c>
      <c r="E29" s="73">
        <v>27</v>
      </c>
      <c r="F29" s="97">
        <f t="shared" si="1"/>
        <v>93.10344827586206</v>
      </c>
      <c r="G29" s="9">
        <f>'ГЗ за 1 кв.'!F29</f>
        <v>96.55172413793103</v>
      </c>
      <c r="H29" s="7">
        <v>91.3</v>
      </c>
      <c r="I29" s="7">
        <v>100</v>
      </c>
      <c r="J29" s="95">
        <f t="shared" si="0"/>
        <v>94.82758620689654</v>
      </c>
      <c r="K29" s="7">
        <v>100</v>
      </c>
      <c r="L29" s="7">
        <v>100</v>
      </c>
      <c r="M29" s="79" t="s">
        <v>45</v>
      </c>
      <c r="N29" s="2">
        <v>100</v>
      </c>
      <c r="O29" s="51">
        <v>100</v>
      </c>
    </row>
    <row r="30" spans="1:15" ht="18.75" customHeight="1">
      <c r="A30" s="4">
        <v>13</v>
      </c>
      <c r="B30" s="28" t="s">
        <v>13</v>
      </c>
      <c r="C30" s="26" t="s">
        <v>30</v>
      </c>
      <c r="D30" s="7">
        <v>27</v>
      </c>
      <c r="E30" s="73">
        <v>28</v>
      </c>
      <c r="F30" s="74">
        <f t="shared" si="1"/>
        <v>103.70370370370371</v>
      </c>
      <c r="G30" s="9">
        <f>'ГЗ за 1 кв.'!F30</f>
        <v>100</v>
      </c>
      <c r="H30" s="7">
        <v>100</v>
      </c>
      <c r="I30" s="7">
        <v>100</v>
      </c>
      <c r="J30" s="72">
        <f t="shared" si="0"/>
        <v>101.85185185185185</v>
      </c>
      <c r="K30" s="7">
        <v>100</v>
      </c>
      <c r="L30" s="7">
        <v>100</v>
      </c>
      <c r="M30" s="79" t="s">
        <v>45</v>
      </c>
      <c r="N30" s="2">
        <v>100</v>
      </c>
      <c r="O30" s="51">
        <v>100</v>
      </c>
    </row>
    <row r="31" spans="1:15" ht="18" customHeight="1">
      <c r="A31" s="4">
        <v>14</v>
      </c>
      <c r="B31" s="28" t="s">
        <v>14</v>
      </c>
      <c r="C31" s="26" t="s">
        <v>30</v>
      </c>
      <c r="D31" s="7">
        <v>56</v>
      </c>
      <c r="E31" s="73">
        <v>58</v>
      </c>
      <c r="F31" s="74">
        <f t="shared" si="1"/>
        <v>103.57142857142857</v>
      </c>
      <c r="G31" s="9">
        <f>'ГЗ за 1 кв.'!F31</f>
        <v>103.57142857142857</v>
      </c>
      <c r="H31" s="7">
        <v>100</v>
      </c>
      <c r="I31" s="7">
        <v>100</v>
      </c>
      <c r="J31" s="72">
        <f t="shared" si="0"/>
        <v>103.57142857142857</v>
      </c>
      <c r="K31" s="7">
        <v>100</v>
      </c>
      <c r="L31" s="7">
        <v>100</v>
      </c>
      <c r="M31" s="79" t="s">
        <v>45</v>
      </c>
      <c r="N31" s="2">
        <v>94.6</v>
      </c>
      <c r="O31" s="51">
        <v>100</v>
      </c>
    </row>
    <row r="32" spans="1:15" ht="23.25" customHeight="1">
      <c r="A32" s="4">
        <v>15</v>
      </c>
      <c r="B32" s="28" t="s">
        <v>15</v>
      </c>
      <c r="C32" s="26" t="s">
        <v>30</v>
      </c>
      <c r="D32" s="7">
        <v>50</v>
      </c>
      <c r="E32" s="7">
        <v>42</v>
      </c>
      <c r="F32" s="97">
        <f>E32*100/D32</f>
        <v>84</v>
      </c>
      <c r="G32" s="9">
        <f>'ГЗ за 1 кв.'!F32</f>
        <v>100</v>
      </c>
      <c r="H32" s="7">
        <v>89.3</v>
      </c>
      <c r="I32" s="7">
        <v>99.2</v>
      </c>
      <c r="J32" s="95">
        <f t="shared" si="0"/>
        <v>92</v>
      </c>
      <c r="K32" s="7">
        <v>100</v>
      </c>
      <c r="L32" s="7">
        <v>100</v>
      </c>
      <c r="M32" s="79" t="s">
        <v>45</v>
      </c>
      <c r="N32" s="2">
        <v>108.3</v>
      </c>
      <c r="O32" s="51">
        <v>100</v>
      </c>
    </row>
    <row r="33" spans="1:15" ht="24.75" customHeight="1" hidden="1">
      <c r="A33" s="29">
        <v>18</v>
      </c>
      <c r="B33" s="30" t="s">
        <v>29</v>
      </c>
      <c r="C33" s="31" t="s">
        <v>35</v>
      </c>
      <c r="D33" s="7">
        <v>340</v>
      </c>
      <c r="E33" s="11"/>
      <c r="F33" s="9">
        <f>E33*100/D33</f>
        <v>0</v>
      </c>
      <c r="G33" s="71"/>
      <c r="H33" s="7"/>
      <c r="I33" s="7"/>
      <c r="J33" s="214" t="s">
        <v>46</v>
      </c>
      <c r="K33" s="7"/>
      <c r="L33" s="7"/>
      <c r="M33" s="80"/>
      <c r="N33" s="39"/>
      <c r="O33" s="51"/>
    </row>
    <row r="34" spans="1:15" ht="35.25" customHeight="1">
      <c r="A34" s="181" t="s">
        <v>26</v>
      </c>
      <c r="B34" s="182"/>
      <c r="C34" s="183"/>
      <c r="D34" s="194" t="s">
        <v>24</v>
      </c>
      <c r="E34" s="195"/>
      <c r="F34" s="14" t="s">
        <v>47</v>
      </c>
      <c r="G34" s="14" t="s">
        <v>48</v>
      </c>
      <c r="H34" s="68" t="s">
        <v>18</v>
      </c>
      <c r="I34" s="69"/>
      <c r="J34" s="215"/>
      <c r="K34" s="196" t="s">
        <v>18</v>
      </c>
      <c r="L34" s="216"/>
      <c r="M34" s="41"/>
      <c r="N34" s="2"/>
      <c r="O34" s="51"/>
    </row>
    <row r="35" spans="1:15" ht="33.75" customHeight="1">
      <c r="A35" s="29">
        <v>16</v>
      </c>
      <c r="B35" s="28" t="s">
        <v>23</v>
      </c>
      <c r="C35" s="32" t="s">
        <v>37</v>
      </c>
      <c r="D35" s="21">
        <v>100</v>
      </c>
      <c r="E35" s="21">
        <v>85</v>
      </c>
      <c r="F35" s="97">
        <f t="shared" si="1"/>
        <v>85</v>
      </c>
      <c r="G35" s="94">
        <v>95</v>
      </c>
      <c r="H35" s="198">
        <v>100</v>
      </c>
      <c r="I35" s="198"/>
      <c r="J35" s="96">
        <v>89.5</v>
      </c>
      <c r="K35" s="21">
        <v>100</v>
      </c>
      <c r="L35" s="21">
        <v>100</v>
      </c>
      <c r="M35" s="79" t="s">
        <v>45</v>
      </c>
      <c r="N35" s="51">
        <v>84</v>
      </c>
      <c r="O35" s="51">
        <v>100</v>
      </c>
    </row>
    <row r="36" spans="1:15" ht="21.75" customHeight="1" hidden="1">
      <c r="A36" s="10">
        <v>17</v>
      </c>
      <c r="B36" s="23" t="s">
        <v>29</v>
      </c>
      <c r="C36" s="35"/>
      <c r="D36" s="61">
        <v>340</v>
      </c>
      <c r="E36" s="61">
        <v>132</v>
      </c>
      <c r="F36" s="62">
        <f t="shared" si="1"/>
        <v>38.8235294117647</v>
      </c>
      <c r="G36" s="11"/>
      <c r="H36" s="11"/>
      <c r="I36" s="11"/>
      <c r="J36" s="11"/>
      <c r="K36" s="11"/>
      <c r="L36" s="46"/>
      <c r="M36" s="47" t="s">
        <v>45</v>
      </c>
      <c r="N36" s="11"/>
      <c r="O36" s="51"/>
    </row>
    <row r="37" spans="1:12" ht="11.2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</row>
    <row r="38" spans="1:12" ht="18" customHeight="1" hidden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</row>
    <row r="39" spans="1:12" ht="12.75" hidden="1">
      <c r="A39" s="12"/>
      <c r="B39" s="24"/>
      <c r="C39" s="24"/>
      <c r="D39" s="193"/>
      <c r="E39" s="193"/>
      <c r="F39" s="193"/>
      <c r="G39" s="13"/>
      <c r="H39" s="13"/>
      <c r="I39" s="13"/>
      <c r="J39" s="13"/>
      <c r="K39" s="13"/>
      <c r="L39" s="13"/>
    </row>
    <row r="41" spans="1:5" ht="12.75">
      <c r="A41" s="33"/>
      <c r="B41" s="34"/>
      <c r="C41" s="34"/>
      <c r="D41" s="17"/>
      <c r="E41" s="17"/>
    </row>
    <row r="42" spans="1:5" ht="12.75">
      <c r="A42" s="33"/>
      <c r="B42" s="34"/>
      <c r="C42" s="34"/>
      <c r="D42" s="17"/>
      <c r="E42" s="17"/>
    </row>
    <row r="43" spans="1:5" ht="12.75">
      <c r="A43" s="33"/>
      <c r="B43" s="34"/>
      <c r="C43" s="34"/>
      <c r="D43" s="17"/>
      <c r="E43" s="17"/>
    </row>
    <row r="44" spans="1:5" ht="12.75">
      <c r="A44" s="33"/>
      <c r="B44" s="34"/>
      <c r="C44" s="34"/>
      <c r="D44" s="17"/>
      <c r="E44" s="17"/>
    </row>
    <row r="45" spans="1:5" ht="12.75">
      <c r="A45" s="33"/>
      <c r="B45" s="34"/>
      <c r="C45" s="34"/>
      <c r="D45" s="17"/>
      <c r="E45" s="17"/>
    </row>
    <row r="46" spans="1:5" ht="12.75">
      <c r="A46" s="33"/>
      <c r="B46" s="34"/>
      <c r="C46" s="34"/>
      <c r="D46" s="17"/>
      <c r="E46" s="17"/>
    </row>
    <row r="47" spans="1:5" ht="12.75">
      <c r="A47" s="33"/>
      <c r="B47" s="34"/>
      <c r="C47" s="34"/>
      <c r="D47" s="17"/>
      <c r="E47" s="17"/>
    </row>
    <row r="48" spans="1:5" ht="12.75">
      <c r="A48" s="33"/>
      <c r="B48" s="34"/>
      <c r="C48" s="34"/>
      <c r="D48" s="17"/>
      <c r="E48" s="17"/>
    </row>
    <row r="49" spans="1:5" ht="12.75">
      <c r="A49" s="33"/>
      <c r="B49" s="34"/>
      <c r="C49" s="34"/>
      <c r="D49" s="17"/>
      <c r="E49" s="17"/>
    </row>
    <row r="50" spans="1:5" ht="12.75">
      <c r="A50" s="33"/>
      <c r="B50" s="34"/>
      <c r="C50" s="34"/>
      <c r="D50" s="17"/>
      <c r="E50" s="17"/>
    </row>
    <row r="51" spans="1:5" ht="12.75">
      <c r="A51" s="33"/>
      <c r="B51" s="34"/>
      <c r="C51" s="34"/>
      <c r="D51" s="17"/>
      <c r="E51" s="17"/>
    </row>
    <row r="52" spans="1:5" ht="12.75">
      <c r="A52" s="33"/>
      <c r="B52" s="34"/>
      <c r="C52" s="34"/>
      <c r="D52" s="17"/>
      <c r="E52" s="17"/>
    </row>
    <row r="53" spans="1:5" ht="12.75">
      <c r="A53" s="33"/>
      <c r="B53" s="34"/>
      <c r="C53" s="34"/>
      <c r="D53" s="17"/>
      <c r="E53" s="17"/>
    </row>
    <row r="54" spans="1:5" ht="12.75">
      <c r="A54" s="33"/>
      <c r="B54" s="34"/>
      <c r="C54" s="34"/>
      <c r="D54" s="17"/>
      <c r="E54" s="17"/>
    </row>
    <row r="55" spans="1:5" ht="12.75">
      <c r="A55" s="33"/>
      <c r="B55" s="34"/>
      <c r="C55" s="34"/>
      <c r="D55" s="17"/>
      <c r="E55" s="17"/>
    </row>
    <row r="56" spans="1:5" ht="12.75">
      <c r="A56" s="33"/>
      <c r="B56" s="34"/>
      <c r="C56" s="34"/>
      <c r="D56" s="17"/>
      <c r="E56" s="17"/>
    </row>
    <row r="57" spans="1:5" ht="12.75">
      <c r="A57" s="33"/>
      <c r="B57" s="34"/>
      <c r="C57" s="34"/>
      <c r="D57" s="17"/>
      <c r="E57" s="17"/>
    </row>
    <row r="58" spans="1:5" ht="12.75">
      <c r="A58" s="33"/>
      <c r="B58" s="34"/>
      <c r="C58" s="34"/>
      <c r="D58" s="17"/>
      <c r="E58" s="17"/>
    </row>
    <row r="59" spans="1:5" ht="12.75">
      <c r="A59" s="33"/>
      <c r="B59" s="34"/>
      <c r="C59" s="34"/>
      <c r="D59" s="17"/>
      <c r="E59" s="17"/>
    </row>
    <row r="60" spans="1:5" ht="12.75">
      <c r="A60" s="33"/>
      <c r="B60" s="34"/>
      <c r="C60" s="34"/>
      <c r="D60" s="17"/>
      <c r="E60" s="17"/>
    </row>
    <row r="61" spans="1:5" ht="12.75">
      <c r="A61" s="33"/>
      <c r="B61" s="34"/>
      <c r="C61" s="34"/>
      <c r="D61" s="17"/>
      <c r="E61" s="17"/>
    </row>
    <row r="62" spans="1:5" ht="12.75">
      <c r="A62" s="33"/>
      <c r="B62" s="34"/>
      <c r="C62" s="34"/>
      <c r="D62" s="17"/>
      <c r="E62" s="17"/>
    </row>
    <row r="63" spans="1:5" ht="12.75">
      <c r="A63" s="33"/>
      <c r="B63" s="34"/>
      <c r="C63" s="34"/>
      <c r="D63" s="17"/>
      <c r="E63" s="17"/>
    </row>
    <row r="64" spans="1:5" ht="12.75">
      <c r="A64" s="33"/>
      <c r="B64" s="34"/>
      <c r="C64" s="34"/>
      <c r="D64" s="17"/>
      <c r="E64" s="17"/>
    </row>
    <row r="65" spans="1:5" ht="12.75">
      <c r="A65" s="33"/>
      <c r="B65" s="34"/>
      <c r="C65" s="34"/>
      <c r="D65" s="17"/>
      <c r="E65" s="17"/>
    </row>
    <row r="66" spans="1:5" ht="12.75">
      <c r="A66" s="33"/>
      <c r="B66" s="34"/>
      <c r="C66" s="34"/>
      <c r="D66" s="17"/>
      <c r="E66" s="17"/>
    </row>
    <row r="67" spans="1:5" ht="12.75">
      <c r="A67" s="33"/>
      <c r="B67" s="34"/>
      <c r="C67" s="34"/>
      <c r="D67" s="17"/>
      <c r="E67" s="17"/>
    </row>
    <row r="68" spans="1:5" ht="12.75">
      <c r="A68" s="33"/>
      <c r="B68" s="34"/>
      <c r="C68" s="34"/>
      <c r="D68" s="17"/>
      <c r="E68" s="17"/>
    </row>
    <row r="69" spans="1:5" ht="12.75">
      <c r="A69" s="33"/>
      <c r="B69" s="34"/>
      <c r="C69" s="34"/>
      <c r="D69" s="17"/>
      <c r="E69" s="17"/>
    </row>
    <row r="70" spans="1:5" ht="12.75">
      <c r="A70" s="33"/>
      <c r="B70" s="34"/>
      <c r="C70" s="34"/>
      <c r="D70" s="17"/>
      <c r="E70" s="17"/>
    </row>
    <row r="71" spans="1:5" ht="12.75">
      <c r="A71" s="33"/>
      <c r="B71" s="34"/>
      <c r="C71" s="34"/>
      <c r="D71" s="17"/>
      <c r="E71" s="17"/>
    </row>
    <row r="72" spans="1:5" ht="12.75">
      <c r="A72" s="33"/>
      <c r="B72" s="34"/>
      <c r="C72" s="34"/>
      <c r="D72" s="17"/>
      <c r="E72" s="17"/>
    </row>
    <row r="73" spans="1:5" ht="12.75">
      <c r="A73" s="33"/>
      <c r="B73" s="34"/>
      <c r="C73" s="34"/>
      <c r="D73" s="17"/>
      <c r="E73" s="17"/>
    </row>
    <row r="74" spans="1:5" ht="12.75">
      <c r="A74" s="33"/>
      <c r="B74" s="34"/>
      <c r="C74" s="34"/>
      <c r="D74" s="17"/>
      <c r="E74" s="17"/>
    </row>
    <row r="75" spans="1:5" ht="12.75">
      <c r="A75" s="33"/>
      <c r="B75" s="34"/>
      <c r="C75" s="34"/>
      <c r="D75" s="17"/>
      <c r="E75" s="17"/>
    </row>
    <row r="76" spans="1:5" ht="12.75">
      <c r="A76" s="33"/>
      <c r="B76" s="34"/>
      <c r="C76" s="34"/>
      <c r="D76" s="17"/>
      <c r="E76" s="17"/>
    </row>
    <row r="77" spans="1:5" ht="12.75">
      <c r="A77" s="33"/>
      <c r="B77" s="34"/>
      <c r="C77" s="34"/>
      <c r="D77" s="17"/>
      <c r="E77" s="17"/>
    </row>
    <row r="78" spans="1:5" ht="12.75">
      <c r="A78" s="33"/>
      <c r="B78" s="34"/>
      <c r="C78" s="34"/>
      <c r="D78" s="17"/>
      <c r="E78" s="17"/>
    </row>
    <row r="79" spans="1:5" ht="12.75">
      <c r="A79" s="33"/>
      <c r="B79" s="34"/>
      <c r="C79" s="34"/>
      <c r="D79" s="17"/>
      <c r="E79" s="17"/>
    </row>
    <row r="80" spans="1:5" ht="12.75">
      <c r="A80" s="33"/>
      <c r="B80" s="34"/>
      <c r="C80" s="34"/>
      <c r="D80" s="17"/>
      <c r="E80" s="17"/>
    </row>
    <row r="81" spans="1:5" ht="12.75">
      <c r="A81" s="33"/>
      <c r="B81" s="34"/>
      <c r="C81" s="34"/>
      <c r="D81" s="17"/>
      <c r="E81" s="17"/>
    </row>
    <row r="82" spans="1:5" ht="12.75">
      <c r="A82" s="33"/>
      <c r="B82" s="34"/>
      <c r="C82" s="34"/>
      <c r="D82" s="17"/>
      <c r="E82" s="17"/>
    </row>
    <row r="83" spans="1:5" ht="12.75">
      <c r="A83" s="33"/>
      <c r="B83" s="34"/>
      <c r="C83" s="34"/>
      <c r="D83" s="17"/>
      <c r="E83" s="17"/>
    </row>
    <row r="84" spans="1:5" ht="12.75">
      <c r="A84" s="33"/>
      <c r="B84" s="34"/>
      <c r="C84" s="34"/>
      <c r="D84" s="17"/>
      <c r="E84" s="17"/>
    </row>
    <row r="85" spans="1:5" ht="12.75">
      <c r="A85" s="33"/>
      <c r="B85" s="34"/>
      <c r="C85" s="34"/>
      <c r="D85" s="17"/>
      <c r="E85" s="17"/>
    </row>
    <row r="86" spans="1:5" ht="12.75">
      <c r="A86" s="33"/>
      <c r="B86" s="34"/>
      <c r="C86" s="34"/>
      <c r="D86" s="17"/>
      <c r="E86" s="17"/>
    </row>
    <row r="87" spans="1:5" ht="12.75">
      <c r="A87" s="33"/>
      <c r="B87" s="34"/>
      <c r="C87" s="34"/>
      <c r="D87" s="17"/>
      <c r="E87" s="17"/>
    </row>
    <row r="88" spans="1:5" ht="12.75">
      <c r="A88" s="33"/>
      <c r="B88" s="34"/>
      <c r="C88" s="34"/>
      <c r="D88" s="17"/>
      <c r="E88" s="17"/>
    </row>
    <row r="89" spans="1:5" ht="12.75">
      <c r="A89" s="33"/>
      <c r="B89" s="34"/>
      <c r="C89" s="34"/>
      <c r="D89" s="17"/>
      <c r="E89" s="17"/>
    </row>
    <row r="90" spans="1:5" ht="12.75">
      <c r="A90" s="33"/>
      <c r="B90" s="34"/>
      <c r="C90" s="34"/>
      <c r="D90" s="17"/>
      <c r="E90" s="17"/>
    </row>
    <row r="91" spans="1:5" ht="12.75">
      <c r="A91" s="33"/>
      <c r="B91" s="34"/>
      <c r="C91" s="34"/>
      <c r="D91" s="17"/>
      <c r="E91" s="17"/>
    </row>
    <row r="92" spans="1:5" ht="12.75">
      <c r="A92" s="33"/>
      <c r="B92" s="34"/>
      <c r="C92" s="34"/>
      <c r="D92" s="17"/>
      <c r="E92" s="17"/>
    </row>
    <row r="93" spans="1:5" ht="12.75">
      <c r="A93" s="33"/>
      <c r="B93" s="34"/>
      <c r="C93" s="34"/>
      <c r="D93" s="17"/>
      <c r="E93" s="17"/>
    </row>
    <row r="94" spans="1:5" ht="12.75">
      <c r="A94" s="33"/>
      <c r="B94" s="34"/>
      <c r="C94" s="34"/>
      <c r="D94" s="17"/>
      <c r="E94" s="17"/>
    </row>
    <row r="95" spans="1:5" ht="12.75">
      <c r="A95" s="33"/>
      <c r="B95" s="34"/>
      <c r="C95" s="34"/>
      <c r="D95" s="17"/>
      <c r="E95" s="17"/>
    </row>
    <row r="96" spans="1:5" ht="12.75">
      <c r="A96" s="33"/>
      <c r="B96" s="34"/>
      <c r="C96" s="34"/>
      <c r="D96" s="17"/>
      <c r="E96" s="17"/>
    </row>
    <row r="97" spans="1:5" ht="12.75">
      <c r="A97" s="33"/>
      <c r="B97" s="34"/>
      <c r="C97" s="34"/>
      <c r="D97" s="17"/>
      <c r="E97" s="17"/>
    </row>
    <row r="98" spans="1:5" ht="12.75">
      <c r="A98" s="33"/>
      <c r="B98" s="34"/>
      <c r="C98" s="34"/>
      <c r="D98" s="17"/>
      <c r="E98" s="17"/>
    </row>
    <row r="99" spans="1:5" ht="12.75">
      <c r="A99" s="33"/>
      <c r="B99" s="34"/>
      <c r="C99" s="34"/>
      <c r="D99" s="17"/>
      <c r="E99" s="17"/>
    </row>
    <row r="100" spans="1:5" ht="12.75">
      <c r="A100" s="33"/>
      <c r="B100" s="34"/>
      <c r="C100" s="34"/>
      <c r="D100" s="17"/>
      <c r="E100" s="17"/>
    </row>
    <row r="101" spans="1:5" ht="12.75">
      <c r="A101" s="33"/>
      <c r="B101" s="34"/>
      <c r="C101" s="34"/>
      <c r="D101" s="17"/>
      <c r="E101" s="17"/>
    </row>
    <row r="102" spans="1:5" ht="12.75">
      <c r="A102" s="33"/>
      <c r="B102" s="34"/>
      <c r="C102" s="34"/>
      <c r="D102" s="17"/>
      <c r="E102" s="17"/>
    </row>
    <row r="103" spans="1:5" ht="12.75">
      <c r="A103" s="33"/>
      <c r="B103" s="34"/>
      <c r="C103" s="34"/>
      <c r="D103" s="17"/>
      <c r="E103" s="17"/>
    </row>
    <row r="104" spans="1:5" ht="12.75">
      <c r="A104" s="33"/>
      <c r="B104" s="34"/>
      <c r="C104" s="34"/>
      <c r="D104" s="17"/>
      <c r="E104" s="17"/>
    </row>
    <row r="105" spans="1:5" ht="12.75">
      <c r="A105" s="33"/>
      <c r="B105" s="34"/>
      <c r="C105" s="34"/>
      <c r="D105" s="17"/>
      <c r="E105" s="17"/>
    </row>
    <row r="106" spans="1:5" ht="12.75">
      <c r="A106" s="33"/>
      <c r="B106" s="34"/>
      <c r="C106" s="34"/>
      <c r="D106" s="17"/>
      <c r="E106" s="17"/>
    </row>
    <row r="107" spans="1:5" ht="12.75">
      <c r="A107" s="33"/>
      <c r="B107" s="34"/>
      <c r="C107" s="34"/>
      <c r="D107" s="17"/>
      <c r="E107" s="17"/>
    </row>
    <row r="108" spans="1:5" ht="12.75">
      <c r="A108" s="33"/>
      <c r="B108" s="34"/>
      <c r="C108" s="34"/>
      <c r="D108" s="17"/>
      <c r="E108" s="17"/>
    </row>
    <row r="109" spans="1:5" ht="12.75">
      <c r="A109" s="33"/>
      <c r="B109" s="34"/>
      <c r="C109" s="34"/>
      <c r="D109" s="17"/>
      <c r="E109" s="17"/>
    </row>
    <row r="110" spans="1:5" ht="12.75">
      <c r="A110" s="33"/>
      <c r="B110" s="34"/>
      <c r="C110" s="34"/>
      <c r="D110" s="17"/>
      <c r="E110" s="17"/>
    </row>
    <row r="111" spans="1:5" ht="12.75">
      <c r="A111" s="33"/>
      <c r="B111" s="34"/>
      <c r="C111" s="34"/>
      <c r="D111" s="17"/>
      <c r="E111" s="17"/>
    </row>
    <row r="112" spans="1:5" ht="12.75">
      <c r="A112" s="33"/>
      <c r="B112" s="34"/>
      <c r="C112" s="34"/>
      <c r="D112" s="17"/>
      <c r="E112" s="17"/>
    </row>
    <row r="113" spans="1:5" ht="12.75">
      <c r="A113" s="33"/>
      <c r="B113" s="34"/>
      <c r="C113" s="34"/>
      <c r="D113" s="17"/>
      <c r="E113" s="17"/>
    </row>
    <row r="114" spans="1:5" ht="12.75">
      <c r="A114" s="33"/>
      <c r="B114" s="34"/>
      <c r="C114" s="34"/>
      <c r="D114" s="17"/>
      <c r="E114" s="17"/>
    </row>
    <row r="115" spans="1:5" ht="12.75">
      <c r="A115" s="33"/>
      <c r="B115" s="34"/>
      <c r="C115" s="34"/>
      <c r="D115" s="17"/>
      <c r="E115" s="17"/>
    </row>
    <row r="116" spans="1:5" ht="12.75">
      <c r="A116" s="33"/>
      <c r="B116" s="34"/>
      <c r="C116" s="34"/>
      <c r="D116" s="17"/>
      <c r="E116" s="17"/>
    </row>
    <row r="117" spans="1:5" ht="12.75">
      <c r="A117" s="33"/>
      <c r="B117" s="34"/>
      <c r="C117" s="34"/>
      <c r="D117" s="17"/>
      <c r="E117" s="17"/>
    </row>
    <row r="118" spans="1:5" ht="12.75">
      <c r="A118" s="33"/>
      <c r="B118" s="34"/>
      <c r="C118" s="34"/>
      <c r="D118" s="17"/>
      <c r="E118" s="17"/>
    </row>
    <row r="119" spans="1:5" ht="12.75">
      <c r="A119" s="33"/>
      <c r="B119" s="34"/>
      <c r="C119" s="34"/>
      <c r="D119" s="17"/>
      <c r="E119" s="17"/>
    </row>
    <row r="120" spans="1:5" ht="12.75">
      <c r="A120" s="33"/>
      <c r="B120" s="34"/>
      <c r="C120" s="34"/>
      <c r="D120" s="17"/>
      <c r="E120" s="17"/>
    </row>
    <row r="121" spans="1:5" ht="12.75">
      <c r="A121" s="33"/>
      <c r="B121" s="34"/>
      <c r="C121" s="34"/>
      <c r="D121" s="17"/>
      <c r="E121" s="17"/>
    </row>
    <row r="122" spans="1:5" ht="12.75">
      <c r="A122" s="33"/>
      <c r="B122" s="34"/>
      <c r="C122" s="34"/>
      <c r="D122" s="17"/>
      <c r="E122" s="17"/>
    </row>
    <row r="123" spans="1:5" ht="12.75">
      <c r="A123" s="33"/>
      <c r="B123" s="34"/>
      <c r="C123" s="34"/>
      <c r="D123" s="17"/>
      <c r="E123" s="17"/>
    </row>
    <row r="124" spans="1:5" ht="12.75">
      <c r="A124" s="33"/>
      <c r="B124" s="34"/>
      <c r="C124" s="34"/>
      <c r="D124" s="17"/>
      <c r="E124" s="17"/>
    </row>
    <row r="125" spans="1:5" ht="12.75">
      <c r="A125" s="33"/>
      <c r="B125" s="34"/>
      <c r="C125" s="34"/>
      <c r="D125" s="17"/>
      <c r="E125" s="17"/>
    </row>
    <row r="126" spans="1:5" ht="12.75">
      <c r="A126" s="33"/>
      <c r="B126" s="34"/>
      <c r="C126" s="34"/>
      <c r="D126" s="17"/>
      <c r="E126" s="17"/>
    </row>
    <row r="127" spans="1:5" ht="12.75">
      <c r="A127" s="33"/>
      <c r="B127" s="34"/>
      <c r="C127" s="34"/>
      <c r="D127" s="17"/>
      <c r="E127" s="17"/>
    </row>
  </sheetData>
  <sheetProtection/>
  <mergeCells count="30">
    <mergeCell ref="P9:X9"/>
    <mergeCell ref="N10:N11"/>
    <mergeCell ref="H35:I35"/>
    <mergeCell ref="A37:L37"/>
    <mergeCell ref="A38:L38"/>
    <mergeCell ref="D39:F39"/>
    <mergeCell ref="A14:A17"/>
    <mergeCell ref="B14:B17"/>
    <mergeCell ref="A20:A21"/>
    <mergeCell ref="B20:B21"/>
    <mergeCell ref="F6:F7"/>
    <mergeCell ref="H6:I6"/>
    <mergeCell ref="K6:L6"/>
    <mergeCell ref="P20:P21"/>
    <mergeCell ref="A34:C34"/>
    <mergeCell ref="D34:E34"/>
    <mergeCell ref="M6:O6"/>
    <mergeCell ref="A8:A13"/>
    <mergeCell ref="B8:B13"/>
    <mergeCell ref="P8:X8"/>
    <mergeCell ref="G6:G7"/>
    <mergeCell ref="J6:J7"/>
    <mergeCell ref="K34:L34"/>
    <mergeCell ref="J33:J34"/>
    <mergeCell ref="A4:L4"/>
    <mergeCell ref="A6:A7"/>
    <mergeCell ref="B6:B7"/>
    <mergeCell ref="C6:C7"/>
    <mergeCell ref="D6:D7"/>
    <mergeCell ref="E6:E7"/>
  </mergeCells>
  <printOptions/>
  <pageMargins left="0.18" right="0.17" top="0.17" bottom="0.17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29"/>
  <sheetViews>
    <sheetView zoomScale="85" zoomScaleNormal="85" zoomScalePageLayoutView="0" workbookViewId="0" topLeftCell="A1">
      <pane xSplit="2" topLeftCell="D1" activePane="topRight" state="frozen"/>
      <selection pane="topLeft" activeCell="A1" sqref="A1"/>
      <selection pane="topRight" activeCell="B37" sqref="B37:K37"/>
    </sheetView>
  </sheetViews>
  <sheetFormatPr defaultColWidth="9.00390625" defaultRowHeight="12.75"/>
  <cols>
    <col min="1" max="1" width="2.625" style="1" customWidth="1"/>
    <col min="2" max="2" width="21.00390625" style="3" customWidth="1"/>
    <col min="3" max="3" width="28.25390625" style="3" hidden="1" customWidth="1"/>
    <col min="4" max="4" width="10.625" style="0" customWidth="1"/>
    <col min="5" max="5" width="17.25390625" style="0" customWidth="1"/>
    <col min="6" max="6" width="11.25390625" style="0" customWidth="1"/>
    <col min="7" max="7" width="10.625" style="0" customWidth="1"/>
    <col min="8" max="8" width="10.125" style="0" customWidth="1"/>
    <col min="9" max="9" width="14.25390625" style="0" hidden="1" customWidth="1"/>
    <col min="10" max="10" width="9.25390625" style="0" hidden="1" customWidth="1"/>
    <col min="11" max="11" width="10.375" style="0" customWidth="1"/>
    <col min="12" max="12" width="11.75390625" style="0" customWidth="1"/>
    <col min="13" max="13" width="11.375" style="0" customWidth="1"/>
    <col min="14" max="14" width="0" style="0" hidden="1" customWidth="1"/>
    <col min="15" max="15" width="9.75390625" style="0" hidden="1" customWidth="1"/>
    <col min="16" max="16" width="10.75390625" style="0" hidden="1" customWidth="1"/>
    <col min="17" max="17" width="13.25390625" style="0" customWidth="1"/>
    <col min="18" max="18" width="14.625" style="0" customWidth="1"/>
  </cols>
  <sheetData>
    <row r="1" ht="1.5" customHeight="1"/>
    <row r="2" ht="12.75" hidden="1"/>
    <row r="3" ht="12.75" hidden="1"/>
    <row r="4" spans="1:13" ht="24" customHeight="1">
      <c r="A4" s="172" t="s">
        <v>64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45"/>
      <c r="M4" s="245"/>
    </row>
    <row r="5" spans="1:13" ht="6.75" customHeight="1">
      <c r="A5" s="18"/>
      <c r="B5" s="99"/>
      <c r="C5" s="99"/>
      <c r="D5" s="99"/>
      <c r="E5" s="99"/>
      <c r="F5" s="99"/>
      <c r="G5" s="99"/>
      <c r="H5" s="99"/>
      <c r="I5" s="99"/>
      <c r="J5" s="99"/>
      <c r="K5" s="99"/>
      <c r="L5" s="100"/>
      <c r="M5" s="100"/>
    </row>
    <row r="6" spans="1:25" ht="19.5" customHeight="1">
      <c r="A6" s="228" t="s">
        <v>61</v>
      </c>
      <c r="B6" s="229"/>
      <c r="C6" s="229"/>
      <c r="D6" s="229"/>
      <c r="E6" s="229"/>
      <c r="F6" s="229"/>
      <c r="G6" s="229"/>
      <c r="H6" s="229"/>
      <c r="I6" s="229"/>
      <c r="J6" s="229"/>
      <c r="K6" s="230"/>
      <c r="L6" s="231" t="s">
        <v>18</v>
      </c>
      <c r="M6" s="232"/>
      <c r="N6" s="11"/>
      <c r="O6" s="11"/>
      <c r="P6" s="11"/>
      <c r="Q6" s="233"/>
      <c r="R6" s="234"/>
      <c r="S6" s="17"/>
      <c r="T6" s="17"/>
      <c r="U6" s="17"/>
      <c r="V6" s="17"/>
      <c r="W6" s="17"/>
      <c r="X6" s="17"/>
      <c r="Y6" s="17"/>
    </row>
    <row r="7" spans="1:25" ht="71.25" customHeight="1">
      <c r="A7" s="200" t="s">
        <v>28</v>
      </c>
      <c r="B7" s="202" t="s">
        <v>16</v>
      </c>
      <c r="C7" s="202" t="s">
        <v>34</v>
      </c>
      <c r="D7" s="204" t="s">
        <v>51</v>
      </c>
      <c r="E7" s="187" t="s">
        <v>57</v>
      </c>
      <c r="F7" s="176" t="s">
        <v>74</v>
      </c>
      <c r="G7" s="176" t="s">
        <v>75</v>
      </c>
      <c r="H7" s="176" t="s">
        <v>76</v>
      </c>
      <c r="I7" s="185" t="s">
        <v>17</v>
      </c>
      <c r="J7" s="185"/>
      <c r="K7" s="246" t="s">
        <v>71</v>
      </c>
      <c r="L7" s="232"/>
      <c r="M7" s="232"/>
      <c r="N7" s="237" t="s">
        <v>44</v>
      </c>
      <c r="O7" s="238"/>
      <c r="P7" s="238"/>
      <c r="Q7" s="235"/>
      <c r="R7" s="234"/>
      <c r="S7" s="17"/>
      <c r="T7" s="17"/>
      <c r="U7" s="17"/>
      <c r="V7" s="17"/>
      <c r="W7" s="17"/>
      <c r="X7" s="17"/>
      <c r="Y7" s="17"/>
    </row>
    <row r="8" spans="1:25" ht="25.5" customHeight="1">
      <c r="A8" s="201"/>
      <c r="B8" s="203"/>
      <c r="C8" s="203"/>
      <c r="D8" s="205"/>
      <c r="E8" s="188"/>
      <c r="F8" s="189"/>
      <c r="G8" s="189"/>
      <c r="H8" s="189"/>
      <c r="I8" s="5" t="s">
        <v>19</v>
      </c>
      <c r="J8" s="2" t="s">
        <v>20</v>
      </c>
      <c r="K8" s="247"/>
      <c r="L8" s="101" t="s">
        <v>19</v>
      </c>
      <c r="M8" s="22" t="s">
        <v>21</v>
      </c>
      <c r="N8" s="102" t="s">
        <v>40</v>
      </c>
      <c r="O8" s="103" t="s">
        <v>39</v>
      </c>
      <c r="P8" s="103" t="s">
        <v>41</v>
      </c>
      <c r="Q8" s="130"/>
      <c r="R8" s="131"/>
      <c r="S8" s="17"/>
      <c r="T8" s="17"/>
      <c r="U8" s="17"/>
      <c r="V8" s="17"/>
      <c r="W8" s="17"/>
      <c r="X8" s="17"/>
      <c r="Y8" s="17"/>
    </row>
    <row r="9" spans="1:27" ht="20.25" customHeight="1">
      <c r="A9" s="206">
        <v>1</v>
      </c>
      <c r="B9" s="175" t="s">
        <v>0</v>
      </c>
      <c r="C9" s="26" t="s">
        <v>58</v>
      </c>
      <c r="D9" s="6">
        <v>280</v>
      </c>
      <c r="E9" s="6">
        <v>291</v>
      </c>
      <c r="F9" s="81">
        <f>E9*100/D9</f>
        <v>103.92857142857143</v>
      </c>
      <c r="G9" s="241">
        <v>102.5</v>
      </c>
      <c r="H9" s="9">
        <f>'ГЗ за 1 кв.'!F8</f>
        <v>103.21428571428571</v>
      </c>
      <c r="I9" s="6">
        <v>100</v>
      </c>
      <c r="J9" s="6">
        <v>96.8</v>
      </c>
      <c r="K9" s="82">
        <f>(F9+G9+H9)/3</f>
        <v>103.21428571428572</v>
      </c>
      <c r="L9" s="6">
        <v>100</v>
      </c>
      <c r="M9" s="6">
        <v>100</v>
      </c>
      <c r="N9" s="79" t="s">
        <v>45</v>
      </c>
      <c r="O9" s="65">
        <v>97</v>
      </c>
      <c r="P9" s="51">
        <v>100</v>
      </c>
      <c r="Q9" s="105"/>
      <c r="R9" s="104"/>
      <c r="S9" s="104"/>
      <c r="T9" s="104"/>
      <c r="U9" s="104"/>
      <c r="V9" s="104"/>
      <c r="W9" s="104"/>
      <c r="X9" s="104"/>
      <c r="Y9" s="104"/>
      <c r="Z9" s="52"/>
      <c r="AA9" s="52"/>
    </row>
    <row r="10" spans="1:27" ht="19.5" customHeight="1" hidden="1">
      <c r="A10" s="207"/>
      <c r="B10" s="174"/>
      <c r="C10" s="26" t="s">
        <v>58</v>
      </c>
      <c r="D10" s="6">
        <v>24</v>
      </c>
      <c r="E10" s="6"/>
      <c r="F10" s="81">
        <f aca="true" t="shared" si="0" ref="F10:F32">E10*100/D10</f>
        <v>0</v>
      </c>
      <c r="G10" s="191"/>
      <c r="H10" s="9">
        <f>'ГЗ за 1 кв.'!F9</f>
        <v>0</v>
      </c>
      <c r="I10" s="6">
        <v>0</v>
      </c>
      <c r="J10" s="6"/>
      <c r="K10" s="82">
        <f aca="true" t="shared" si="1" ref="K10:K32">(F10+G10+H10)/3</f>
        <v>0</v>
      </c>
      <c r="L10" s="6"/>
      <c r="M10" s="6"/>
      <c r="N10" s="79" t="s">
        <v>45</v>
      </c>
      <c r="O10" s="41">
        <v>79</v>
      </c>
      <c r="P10" s="51">
        <v>100</v>
      </c>
      <c r="Q10" s="239"/>
      <c r="R10" s="240"/>
      <c r="S10" s="240"/>
      <c r="T10" s="240"/>
      <c r="U10" s="240"/>
      <c r="V10" s="240"/>
      <c r="W10" s="240"/>
      <c r="X10" s="240"/>
      <c r="Y10" s="240"/>
      <c r="Z10" s="52"/>
      <c r="AA10" s="52"/>
    </row>
    <row r="11" spans="1:25" ht="28.5" customHeight="1" hidden="1">
      <c r="A11" s="207"/>
      <c r="B11" s="174"/>
      <c r="C11" s="26" t="s">
        <v>58</v>
      </c>
      <c r="D11" s="6">
        <v>1290</v>
      </c>
      <c r="E11" s="6"/>
      <c r="F11" s="81">
        <f t="shared" si="0"/>
        <v>0</v>
      </c>
      <c r="G11" s="191"/>
      <c r="H11" s="9">
        <f>'ГЗ за 1 кв.'!F10</f>
        <v>0</v>
      </c>
      <c r="I11" s="6">
        <v>0</v>
      </c>
      <c r="J11" s="6"/>
      <c r="K11" s="82">
        <f t="shared" si="1"/>
        <v>0</v>
      </c>
      <c r="L11" s="6"/>
      <c r="M11" s="6"/>
      <c r="N11" s="79" t="s">
        <v>45</v>
      </c>
      <c r="O11" s="176" t="s">
        <v>42</v>
      </c>
      <c r="P11" s="51">
        <v>100</v>
      </c>
      <c r="Q11" s="105"/>
      <c r="R11" s="104"/>
      <c r="S11" s="104"/>
      <c r="T11" s="104"/>
      <c r="U11" s="104"/>
      <c r="V11" s="104"/>
      <c r="W11" s="104"/>
      <c r="X11" s="104"/>
      <c r="Y11" s="104"/>
    </row>
    <row r="12" spans="1:25" ht="20.25" customHeight="1" hidden="1">
      <c r="A12" s="207"/>
      <c r="B12" s="174"/>
      <c r="C12" s="26" t="s">
        <v>58</v>
      </c>
      <c r="D12" s="6">
        <v>90</v>
      </c>
      <c r="E12" s="6"/>
      <c r="F12" s="81">
        <f t="shared" si="0"/>
        <v>0</v>
      </c>
      <c r="G12" s="191"/>
      <c r="H12" s="9">
        <f>'ГЗ за 1 кв.'!F11</f>
        <v>0</v>
      </c>
      <c r="I12" s="6">
        <v>0</v>
      </c>
      <c r="J12" s="6"/>
      <c r="K12" s="82">
        <f t="shared" si="1"/>
        <v>0</v>
      </c>
      <c r="L12" s="6"/>
      <c r="M12" s="6"/>
      <c r="N12" s="79" t="s">
        <v>45</v>
      </c>
      <c r="O12" s="217"/>
      <c r="P12" s="51">
        <v>100</v>
      </c>
      <c r="Q12" s="105"/>
      <c r="R12" s="104"/>
      <c r="S12" s="104"/>
      <c r="T12" s="104"/>
      <c r="U12" s="104"/>
      <c r="V12" s="104"/>
      <c r="W12" s="104"/>
      <c r="X12" s="104"/>
      <c r="Y12" s="104"/>
    </row>
    <row r="13" spans="1:25" ht="12" customHeight="1" hidden="1">
      <c r="A13" s="207"/>
      <c r="B13" s="174"/>
      <c r="C13" s="26" t="s">
        <v>58</v>
      </c>
      <c r="D13" s="7"/>
      <c r="E13" s="7"/>
      <c r="F13" s="81" t="e">
        <f t="shared" si="0"/>
        <v>#DIV/0!</v>
      </c>
      <c r="G13" s="191"/>
      <c r="H13" s="9">
        <f>'ГЗ за 1 кв.'!F12</f>
        <v>0</v>
      </c>
      <c r="I13" s="19"/>
      <c r="J13" s="19"/>
      <c r="K13" s="82" t="e">
        <f t="shared" si="1"/>
        <v>#DIV/0!</v>
      </c>
      <c r="L13" s="19"/>
      <c r="M13" s="19"/>
      <c r="N13" s="79" t="s">
        <v>45</v>
      </c>
      <c r="O13" s="41"/>
      <c r="P13" s="11"/>
      <c r="Q13" s="105"/>
      <c r="R13" s="104"/>
      <c r="S13" s="104"/>
      <c r="T13" s="104"/>
      <c r="U13" s="104"/>
      <c r="V13" s="104"/>
      <c r="W13" s="104"/>
      <c r="X13" s="104"/>
      <c r="Y13" s="104"/>
    </row>
    <row r="14" spans="1:25" ht="18.75" customHeight="1">
      <c r="A14" s="206">
        <v>2</v>
      </c>
      <c r="B14" s="175" t="s">
        <v>1</v>
      </c>
      <c r="C14" s="26" t="s">
        <v>58</v>
      </c>
      <c r="D14" s="6">
        <v>263</v>
      </c>
      <c r="E14" s="7">
        <v>253</v>
      </c>
      <c r="F14" s="81">
        <f t="shared" si="0"/>
        <v>96.1977186311787</v>
      </c>
      <c r="G14" s="6">
        <v>95.4</v>
      </c>
      <c r="H14" s="9">
        <f>'ГЗ за 1 кв.'!F14</f>
        <v>98.47908745247149</v>
      </c>
      <c r="I14" s="7">
        <v>100</v>
      </c>
      <c r="J14" s="7">
        <v>100</v>
      </c>
      <c r="K14" s="82">
        <f t="shared" si="1"/>
        <v>96.69226869455007</v>
      </c>
      <c r="L14" s="7">
        <v>100</v>
      </c>
      <c r="M14" s="7">
        <v>100</v>
      </c>
      <c r="N14" s="79" t="s">
        <v>45</v>
      </c>
      <c r="O14" s="41">
        <v>100</v>
      </c>
      <c r="P14" s="51">
        <v>100</v>
      </c>
      <c r="Q14" s="105"/>
      <c r="R14" s="104"/>
      <c r="S14" s="104"/>
      <c r="T14" s="104"/>
      <c r="U14" s="104"/>
      <c r="V14" s="104"/>
      <c r="W14" s="104"/>
      <c r="X14" s="104"/>
      <c r="Y14" s="104"/>
    </row>
    <row r="15" spans="1:25" ht="33" customHeight="1" hidden="1">
      <c r="A15" s="207"/>
      <c r="B15" s="174"/>
      <c r="C15" s="26" t="s">
        <v>58</v>
      </c>
      <c r="D15" s="6"/>
      <c r="E15" s="7"/>
      <c r="F15" s="81" t="e">
        <f t="shared" si="0"/>
        <v>#DIV/0!</v>
      </c>
      <c r="G15" s="54"/>
      <c r="H15" s="9" t="e">
        <f>'ГЗ за 1 кв.'!F15</f>
        <v>#DIV/0!</v>
      </c>
      <c r="I15" s="7">
        <v>100</v>
      </c>
      <c r="J15" s="7"/>
      <c r="K15" s="82" t="e">
        <f t="shared" si="1"/>
        <v>#DIV/0!</v>
      </c>
      <c r="L15" s="7"/>
      <c r="M15" s="7"/>
      <c r="N15" s="79" t="s">
        <v>45</v>
      </c>
      <c r="O15" s="2"/>
      <c r="P15" s="51"/>
      <c r="Q15" s="105"/>
      <c r="R15" s="104"/>
      <c r="S15" s="104"/>
      <c r="T15" s="104"/>
      <c r="U15" s="104"/>
      <c r="V15" s="104"/>
      <c r="W15" s="104"/>
      <c r="X15" s="104"/>
      <c r="Y15" s="104"/>
    </row>
    <row r="16" spans="1:25" ht="21" customHeight="1" hidden="1">
      <c r="A16" s="207"/>
      <c r="B16" s="174"/>
      <c r="C16" s="26" t="s">
        <v>58</v>
      </c>
      <c r="D16" s="19"/>
      <c r="E16" s="19"/>
      <c r="F16" s="81" t="e">
        <f t="shared" si="0"/>
        <v>#DIV/0!</v>
      </c>
      <c r="G16" s="75"/>
      <c r="H16" s="9" t="e">
        <f>'ГЗ за 1 кв.'!F16</f>
        <v>#DIV/0!</v>
      </c>
      <c r="I16" s="19">
        <v>100</v>
      </c>
      <c r="J16" s="19"/>
      <c r="K16" s="82" t="e">
        <f t="shared" si="1"/>
        <v>#DIV/0!</v>
      </c>
      <c r="L16" s="19"/>
      <c r="M16" s="19"/>
      <c r="N16" s="79" t="s">
        <v>45</v>
      </c>
      <c r="O16" s="2"/>
      <c r="P16" s="51"/>
      <c r="Q16" s="105"/>
      <c r="R16" s="104"/>
      <c r="S16" s="104"/>
      <c r="T16" s="104"/>
      <c r="U16" s="104"/>
      <c r="V16" s="104"/>
      <c r="W16" s="104"/>
      <c r="X16" s="104"/>
      <c r="Y16" s="104"/>
    </row>
    <row r="17" spans="1:25" ht="1.5" customHeight="1" hidden="1">
      <c r="A17" s="208"/>
      <c r="B17" s="211"/>
      <c r="C17" s="26" t="s">
        <v>58</v>
      </c>
      <c r="D17" s="6"/>
      <c r="E17" s="6"/>
      <c r="F17" s="81" t="e">
        <f t="shared" si="0"/>
        <v>#DIV/0!</v>
      </c>
      <c r="G17" s="6"/>
      <c r="H17" s="9">
        <f>'ГЗ за 1 кв.'!F17</f>
        <v>0</v>
      </c>
      <c r="I17" s="6"/>
      <c r="J17" s="6"/>
      <c r="K17" s="82" t="e">
        <f t="shared" si="1"/>
        <v>#DIV/0!</v>
      </c>
      <c r="L17" s="6"/>
      <c r="M17" s="6"/>
      <c r="N17" s="79" t="s">
        <v>45</v>
      </c>
      <c r="O17" s="2"/>
      <c r="P17" s="51"/>
      <c r="Q17" s="105"/>
      <c r="R17" s="104"/>
      <c r="S17" s="104"/>
      <c r="T17" s="104"/>
      <c r="U17" s="104"/>
      <c r="V17" s="104"/>
      <c r="W17" s="104"/>
      <c r="X17" s="104"/>
      <c r="Y17" s="104"/>
    </row>
    <row r="18" spans="1:25" ht="20.25" customHeight="1">
      <c r="A18" s="4">
        <v>3</v>
      </c>
      <c r="B18" s="28" t="s">
        <v>2</v>
      </c>
      <c r="C18" s="26" t="s">
        <v>58</v>
      </c>
      <c r="D18" s="7">
        <v>82</v>
      </c>
      <c r="E18" s="16">
        <v>85</v>
      </c>
      <c r="F18" s="81">
        <f t="shared" si="0"/>
        <v>103.65853658536585</v>
      </c>
      <c r="G18" s="76">
        <v>103.7</v>
      </c>
      <c r="H18" s="9">
        <f>'ГЗ за 1 кв.'!F18</f>
        <v>104.8780487804878</v>
      </c>
      <c r="I18" s="7">
        <v>100</v>
      </c>
      <c r="J18" s="7">
        <v>100</v>
      </c>
      <c r="K18" s="82">
        <f t="shared" si="1"/>
        <v>104.07886178861789</v>
      </c>
      <c r="L18" s="7">
        <v>100</v>
      </c>
      <c r="M18" s="7">
        <v>100</v>
      </c>
      <c r="N18" s="79" t="s">
        <v>45</v>
      </c>
      <c r="O18" s="2">
        <v>104.9</v>
      </c>
      <c r="P18" s="51">
        <v>100</v>
      </c>
      <c r="Q18" s="105"/>
      <c r="R18" s="104"/>
      <c r="S18" s="104"/>
      <c r="T18" s="104"/>
      <c r="U18" s="104"/>
      <c r="V18" s="104"/>
      <c r="W18" s="104"/>
      <c r="X18" s="104"/>
      <c r="Y18" s="104"/>
    </row>
    <row r="19" spans="1:25" ht="20.25" customHeight="1">
      <c r="A19" s="4">
        <v>4</v>
      </c>
      <c r="B19" s="28" t="s">
        <v>3</v>
      </c>
      <c r="C19" s="26" t="s">
        <v>58</v>
      </c>
      <c r="D19" s="73">
        <v>130</v>
      </c>
      <c r="E19" s="73">
        <v>128</v>
      </c>
      <c r="F19" s="81">
        <f t="shared" si="0"/>
        <v>98.46153846153847</v>
      </c>
      <c r="G19" s="77">
        <v>102.4</v>
      </c>
      <c r="H19" s="9">
        <f>'ГЗ за 1 кв.'!F19</f>
        <v>106.2992125984252</v>
      </c>
      <c r="I19" s="7">
        <v>100</v>
      </c>
      <c r="J19" s="7">
        <v>100</v>
      </c>
      <c r="K19" s="82">
        <f t="shared" si="1"/>
        <v>102.38691701998789</v>
      </c>
      <c r="L19" s="7">
        <v>100</v>
      </c>
      <c r="M19" s="7">
        <v>100</v>
      </c>
      <c r="N19" s="79" t="s">
        <v>45</v>
      </c>
      <c r="O19" s="2">
        <v>100.8</v>
      </c>
      <c r="P19" s="51">
        <v>100</v>
      </c>
      <c r="Q19" s="105"/>
      <c r="R19" s="104"/>
      <c r="S19" s="104"/>
      <c r="T19" s="104"/>
      <c r="U19" s="104"/>
      <c r="V19" s="104"/>
      <c r="W19" s="104"/>
      <c r="X19" s="104"/>
      <c r="Y19" s="104"/>
    </row>
    <row r="20" spans="1:25" ht="18" customHeight="1">
      <c r="A20" s="206">
        <v>5</v>
      </c>
      <c r="B20" s="175" t="s">
        <v>4</v>
      </c>
      <c r="C20" s="26" t="s">
        <v>58</v>
      </c>
      <c r="D20" s="73">
        <v>408</v>
      </c>
      <c r="E20" s="7">
        <v>406</v>
      </c>
      <c r="F20" s="81">
        <f t="shared" si="0"/>
        <v>99.50980392156863</v>
      </c>
      <c r="G20" s="6">
        <v>99</v>
      </c>
      <c r="H20" s="9">
        <f>'ГЗ за 1 кв.'!F20</f>
        <v>100.24509803921569</v>
      </c>
      <c r="I20" s="7">
        <v>100</v>
      </c>
      <c r="J20" s="7">
        <v>112.4</v>
      </c>
      <c r="K20" s="82">
        <f t="shared" si="1"/>
        <v>99.58496732026144</v>
      </c>
      <c r="L20" s="7">
        <v>100</v>
      </c>
      <c r="M20" s="7">
        <v>100</v>
      </c>
      <c r="N20" s="79" t="s">
        <v>45</v>
      </c>
      <c r="O20" s="66">
        <v>99.5</v>
      </c>
      <c r="P20" s="70">
        <v>100</v>
      </c>
      <c r="Q20" s="236"/>
      <c r="R20" s="104"/>
      <c r="S20" s="104"/>
      <c r="T20" s="104"/>
      <c r="U20" s="104"/>
      <c r="V20" s="104"/>
      <c r="W20" s="104"/>
      <c r="X20" s="104"/>
      <c r="Y20" s="104"/>
    </row>
    <row r="21" spans="1:25" ht="21" customHeight="1" hidden="1">
      <c r="A21" s="208"/>
      <c r="B21" s="211"/>
      <c r="C21" s="26" t="s">
        <v>58</v>
      </c>
      <c r="D21" s="73"/>
      <c r="E21" s="7"/>
      <c r="F21" s="81" t="e">
        <f t="shared" si="0"/>
        <v>#DIV/0!</v>
      </c>
      <c r="G21" s="6"/>
      <c r="H21" s="9">
        <f>'ГЗ за 1 кв.'!F21</f>
        <v>0</v>
      </c>
      <c r="I21" s="7"/>
      <c r="J21" s="7"/>
      <c r="K21" s="82" t="e">
        <f t="shared" si="1"/>
        <v>#DIV/0!</v>
      </c>
      <c r="L21" s="7"/>
      <c r="M21" s="7"/>
      <c r="N21" s="79"/>
      <c r="O21" s="59"/>
      <c r="P21" s="60"/>
      <c r="Q21" s="236"/>
      <c r="R21" s="104"/>
      <c r="S21" s="104"/>
      <c r="T21" s="104"/>
      <c r="U21" s="104"/>
      <c r="V21" s="104"/>
      <c r="W21" s="104"/>
      <c r="X21" s="104"/>
      <c r="Y21" s="104"/>
    </row>
    <row r="22" spans="1:25" ht="18.75" customHeight="1">
      <c r="A22" s="4">
        <v>6</v>
      </c>
      <c r="B22" s="28" t="s">
        <v>5</v>
      </c>
      <c r="C22" s="26" t="s">
        <v>58</v>
      </c>
      <c r="D22" s="73">
        <v>75</v>
      </c>
      <c r="E22" s="7">
        <v>76</v>
      </c>
      <c r="F22" s="81">
        <f t="shared" si="0"/>
        <v>101.33333333333333</v>
      </c>
      <c r="G22" s="6">
        <v>100</v>
      </c>
      <c r="H22" s="9">
        <f>'ГЗ за 1 кв.'!F22</f>
        <v>102.66666666666667</v>
      </c>
      <c r="I22" s="7">
        <v>86.1</v>
      </c>
      <c r="J22" s="7">
        <v>88.5</v>
      </c>
      <c r="K22" s="82">
        <f t="shared" si="1"/>
        <v>101.33333333333333</v>
      </c>
      <c r="L22" s="7">
        <v>100</v>
      </c>
      <c r="M22" s="7">
        <v>100</v>
      </c>
      <c r="N22" s="79" t="s">
        <v>45</v>
      </c>
      <c r="O22" s="2">
        <v>101.3</v>
      </c>
      <c r="P22" s="51">
        <v>100</v>
      </c>
      <c r="Q22" s="105"/>
      <c r="R22" s="104"/>
      <c r="S22" s="104"/>
      <c r="T22" s="104"/>
      <c r="U22" s="104"/>
      <c r="V22" s="104"/>
      <c r="W22" s="104"/>
      <c r="X22" s="104"/>
      <c r="Y22" s="104"/>
    </row>
    <row r="23" spans="1:25" ht="18.75" customHeight="1">
      <c r="A23" s="4">
        <v>7</v>
      </c>
      <c r="B23" s="28" t="s">
        <v>6</v>
      </c>
      <c r="C23" s="26" t="s">
        <v>58</v>
      </c>
      <c r="D23" s="73">
        <v>137</v>
      </c>
      <c r="E23" s="7">
        <v>141</v>
      </c>
      <c r="F23" s="81">
        <f t="shared" si="0"/>
        <v>102.91970802919708</v>
      </c>
      <c r="G23" s="6">
        <v>101.5</v>
      </c>
      <c r="H23" s="9">
        <v>102.2</v>
      </c>
      <c r="I23" s="7">
        <v>100</v>
      </c>
      <c r="J23" s="7">
        <v>100</v>
      </c>
      <c r="K23" s="82">
        <f t="shared" si="1"/>
        <v>102.20656934306568</v>
      </c>
      <c r="L23" s="7">
        <v>100</v>
      </c>
      <c r="M23" s="7">
        <v>100</v>
      </c>
      <c r="N23" s="79" t="s">
        <v>45</v>
      </c>
      <c r="O23" s="2">
        <v>103</v>
      </c>
      <c r="P23" s="51">
        <v>100</v>
      </c>
      <c r="Q23" s="105"/>
      <c r="R23" s="104"/>
      <c r="S23" s="104"/>
      <c r="T23" s="104"/>
      <c r="U23" s="104"/>
      <c r="V23" s="104"/>
      <c r="W23" s="104"/>
      <c r="X23" s="104"/>
      <c r="Y23" s="104"/>
    </row>
    <row r="24" spans="1:25" ht="18.75" customHeight="1">
      <c r="A24" s="4">
        <v>8</v>
      </c>
      <c r="B24" s="28" t="s">
        <v>7</v>
      </c>
      <c r="C24" s="26" t="s">
        <v>58</v>
      </c>
      <c r="D24" s="73">
        <v>160</v>
      </c>
      <c r="E24" s="7">
        <v>161</v>
      </c>
      <c r="F24" s="81">
        <f t="shared" si="0"/>
        <v>100.625</v>
      </c>
      <c r="G24" s="6">
        <v>104.5</v>
      </c>
      <c r="H24" s="9">
        <f>'ГЗ за 1 кв.'!F24</f>
        <v>103.87096774193549</v>
      </c>
      <c r="I24" s="7">
        <v>77.6</v>
      </c>
      <c r="J24" s="7">
        <v>74.2</v>
      </c>
      <c r="K24" s="82">
        <f t="shared" si="1"/>
        <v>102.9986559139785</v>
      </c>
      <c r="L24" s="7">
        <v>100</v>
      </c>
      <c r="M24" s="7">
        <v>100</v>
      </c>
      <c r="N24" s="79" t="s">
        <v>45</v>
      </c>
      <c r="O24" s="2">
        <v>102.6</v>
      </c>
      <c r="P24" s="51">
        <v>100</v>
      </c>
      <c r="Q24" s="105"/>
      <c r="R24" s="104"/>
      <c r="S24" s="104"/>
      <c r="T24" s="104"/>
      <c r="U24" s="104"/>
      <c r="V24" s="104"/>
      <c r="W24" s="104"/>
      <c r="X24" s="104"/>
      <c r="Y24" s="104"/>
    </row>
    <row r="25" spans="1:25" ht="18.75" customHeight="1">
      <c r="A25" s="4">
        <v>9</v>
      </c>
      <c r="B25" s="28" t="s">
        <v>8</v>
      </c>
      <c r="C25" s="26" t="s">
        <v>58</v>
      </c>
      <c r="D25" s="73">
        <v>80</v>
      </c>
      <c r="E25" s="7">
        <v>83</v>
      </c>
      <c r="F25" s="81">
        <f t="shared" si="0"/>
        <v>103.75</v>
      </c>
      <c r="G25" s="6">
        <v>102.5</v>
      </c>
      <c r="H25" s="9">
        <f>'ГЗ за 1 кв.'!F25</f>
        <v>102.5</v>
      </c>
      <c r="I25" s="7">
        <v>86.6</v>
      </c>
      <c r="J25" s="7">
        <v>96</v>
      </c>
      <c r="K25" s="82">
        <f t="shared" si="1"/>
        <v>102.91666666666667</v>
      </c>
      <c r="L25" s="7">
        <v>100</v>
      </c>
      <c r="M25" s="7">
        <v>100</v>
      </c>
      <c r="N25" s="79" t="s">
        <v>45</v>
      </c>
      <c r="O25" s="2">
        <v>103</v>
      </c>
      <c r="P25" s="51">
        <v>100</v>
      </c>
      <c r="Q25" s="105"/>
      <c r="R25" s="104"/>
      <c r="S25" s="104"/>
      <c r="T25" s="104"/>
      <c r="U25" s="104"/>
      <c r="V25" s="104"/>
      <c r="W25" s="104"/>
      <c r="X25" s="104"/>
      <c r="Y25" s="104"/>
    </row>
    <row r="26" spans="1:25" ht="19.5" customHeight="1">
      <c r="A26" s="4">
        <v>10</v>
      </c>
      <c r="B26" s="28" t="s">
        <v>9</v>
      </c>
      <c r="C26" s="26" t="s">
        <v>58</v>
      </c>
      <c r="D26" s="7">
        <v>140</v>
      </c>
      <c r="E26" s="7">
        <v>141</v>
      </c>
      <c r="F26" s="81">
        <f t="shared" si="0"/>
        <v>100.71428571428571</v>
      </c>
      <c r="G26" s="6">
        <v>101.4</v>
      </c>
      <c r="H26" s="9">
        <f>'ГЗ за 1 кв.'!F26</f>
        <v>101.42857142857143</v>
      </c>
      <c r="I26" s="7">
        <v>100</v>
      </c>
      <c r="J26" s="7">
        <v>100</v>
      </c>
      <c r="K26" s="82">
        <f t="shared" si="1"/>
        <v>101.18095238095238</v>
      </c>
      <c r="L26" s="7">
        <v>100</v>
      </c>
      <c r="M26" s="7">
        <v>100</v>
      </c>
      <c r="N26" s="79" t="s">
        <v>45</v>
      </c>
      <c r="O26" s="2">
        <v>102.1</v>
      </c>
      <c r="P26" s="51">
        <v>100</v>
      </c>
      <c r="Q26" s="105"/>
      <c r="R26" s="104"/>
      <c r="S26" s="104"/>
      <c r="T26" s="104"/>
      <c r="U26" s="104"/>
      <c r="V26" s="104"/>
      <c r="W26" s="104"/>
      <c r="X26" s="104"/>
      <c r="Y26" s="104"/>
    </row>
    <row r="27" spans="1:25" ht="18.75" customHeight="1" hidden="1">
      <c r="A27" s="4">
        <v>11</v>
      </c>
      <c r="B27" s="28" t="s">
        <v>10</v>
      </c>
      <c r="C27" s="26" t="s">
        <v>58</v>
      </c>
      <c r="D27" s="7"/>
      <c r="E27" s="7"/>
      <c r="F27" s="81" t="e">
        <f t="shared" si="0"/>
        <v>#DIV/0!</v>
      </c>
      <c r="G27" s="6"/>
      <c r="H27" s="9" t="e">
        <f>'ГЗ за 1 кв.'!F27</f>
        <v>#DIV/0!</v>
      </c>
      <c r="I27" s="7">
        <v>86.8</v>
      </c>
      <c r="J27" s="7">
        <v>100</v>
      </c>
      <c r="K27" s="82" t="e">
        <f t="shared" si="1"/>
        <v>#DIV/0!</v>
      </c>
      <c r="L27" s="7"/>
      <c r="M27" s="7"/>
      <c r="N27" s="79" t="s">
        <v>45</v>
      </c>
      <c r="O27" s="2"/>
      <c r="P27" s="51"/>
      <c r="Q27" s="105"/>
      <c r="R27" s="104"/>
      <c r="S27" s="104"/>
      <c r="T27" s="104"/>
      <c r="U27" s="104"/>
      <c r="V27" s="104"/>
      <c r="W27" s="104"/>
      <c r="X27" s="104"/>
      <c r="Y27" s="104"/>
    </row>
    <row r="28" spans="1:25" ht="18" customHeight="1">
      <c r="A28" s="4">
        <v>11</v>
      </c>
      <c r="B28" s="28" t="s">
        <v>11</v>
      </c>
      <c r="C28" s="26" t="s">
        <v>58</v>
      </c>
      <c r="D28" s="7">
        <v>45</v>
      </c>
      <c r="E28" s="7">
        <v>43</v>
      </c>
      <c r="F28" s="81">
        <f t="shared" si="0"/>
        <v>95.55555555555556</v>
      </c>
      <c r="G28" s="6">
        <v>91.1</v>
      </c>
      <c r="H28" s="9">
        <f>'ГЗ за 1 кв.'!F28</f>
        <v>114.28571428571429</v>
      </c>
      <c r="I28" s="7">
        <v>100</v>
      </c>
      <c r="J28" s="7">
        <v>100</v>
      </c>
      <c r="K28" s="82">
        <f t="shared" si="1"/>
        <v>100.31375661375661</v>
      </c>
      <c r="L28" s="7">
        <v>100</v>
      </c>
      <c r="M28" s="7">
        <v>100</v>
      </c>
      <c r="N28" s="79" t="s">
        <v>45</v>
      </c>
      <c r="O28" s="2">
        <v>90</v>
      </c>
      <c r="P28" s="51">
        <v>100</v>
      </c>
      <c r="Q28" s="105"/>
      <c r="R28" s="104"/>
      <c r="S28" s="104"/>
      <c r="T28" s="104"/>
      <c r="U28" s="104"/>
      <c r="V28" s="104"/>
      <c r="W28" s="104"/>
      <c r="X28" s="104"/>
      <c r="Y28" s="104"/>
    </row>
    <row r="29" spans="1:25" ht="18.75" customHeight="1">
      <c r="A29" s="4">
        <v>12</v>
      </c>
      <c r="B29" s="28" t="s">
        <v>12</v>
      </c>
      <c r="C29" s="26" t="s">
        <v>58</v>
      </c>
      <c r="D29" s="7">
        <v>29</v>
      </c>
      <c r="E29" s="7">
        <v>29</v>
      </c>
      <c r="F29" s="81">
        <f t="shared" si="0"/>
        <v>100</v>
      </c>
      <c r="G29" s="6">
        <v>93.1</v>
      </c>
      <c r="H29" s="9">
        <f>'ГЗ за 1 кв.'!F29</f>
        <v>96.55172413793103</v>
      </c>
      <c r="I29" s="7">
        <v>91.3</v>
      </c>
      <c r="J29" s="7">
        <v>100</v>
      </c>
      <c r="K29" s="82">
        <f t="shared" si="1"/>
        <v>96.55057471264367</v>
      </c>
      <c r="L29" s="7">
        <v>100</v>
      </c>
      <c r="M29" s="7">
        <v>100</v>
      </c>
      <c r="N29" s="79" t="s">
        <v>45</v>
      </c>
      <c r="O29" s="2">
        <v>100</v>
      </c>
      <c r="P29" s="51">
        <v>100</v>
      </c>
      <c r="Q29" s="105"/>
      <c r="R29" s="104"/>
      <c r="S29" s="104"/>
      <c r="T29" s="104"/>
      <c r="U29" s="104"/>
      <c r="V29" s="104"/>
      <c r="W29" s="104"/>
      <c r="X29" s="104"/>
      <c r="Y29" s="104"/>
    </row>
    <row r="30" spans="1:25" ht="18.75" customHeight="1">
      <c r="A30" s="4">
        <v>13</v>
      </c>
      <c r="B30" s="28" t="s">
        <v>13</v>
      </c>
      <c r="C30" s="26" t="s">
        <v>58</v>
      </c>
      <c r="D30" s="7">
        <v>27</v>
      </c>
      <c r="E30" s="7">
        <v>27</v>
      </c>
      <c r="F30" s="81">
        <f t="shared" si="0"/>
        <v>100</v>
      </c>
      <c r="G30" s="6">
        <v>103.7</v>
      </c>
      <c r="H30" s="9">
        <f>'ГЗ за 1 кв.'!F30</f>
        <v>100</v>
      </c>
      <c r="I30" s="7">
        <v>100</v>
      </c>
      <c r="J30" s="7">
        <v>100</v>
      </c>
      <c r="K30" s="82">
        <f t="shared" si="1"/>
        <v>101.23333333333333</v>
      </c>
      <c r="L30" s="7">
        <v>100</v>
      </c>
      <c r="M30" s="7">
        <v>100</v>
      </c>
      <c r="N30" s="79" t="s">
        <v>45</v>
      </c>
      <c r="O30" s="2">
        <v>100</v>
      </c>
      <c r="P30" s="51">
        <v>100</v>
      </c>
      <c r="Q30" s="105"/>
      <c r="R30" s="104"/>
      <c r="S30" s="104"/>
      <c r="T30" s="104"/>
      <c r="U30" s="104"/>
      <c r="V30" s="104"/>
      <c r="W30" s="104"/>
      <c r="X30" s="104"/>
      <c r="Y30" s="104"/>
    </row>
    <row r="31" spans="1:25" ht="18" customHeight="1">
      <c r="A31" s="4">
        <v>14</v>
      </c>
      <c r="B31" s="28" t="s">
        <v>14</v>
      </c>
      <c r="C31" s="26" t="s">
        <v>58</v>
      </c>
      <c r="D31" s="7">
        <v>56</v>
      </c>
      <c r="E31" s="73">
        <v>57</v>
      </c>
      <c r="F31" s="81">
        <f t="shared" si="0"/>
        <v>101.78571428571429</v>
      </c>
      <c r="G31" s="77">
        <v>103.6</v>
      </c>
      <c r="H31" s="9">
        <v>105.5</v>
      </c>
      <c r="I31" s="7">
        <v>100</v>
      </c>
      <c r="J31" s="7">
        <v>100</v>
      </c>
      <c r="K31" s="82">
        <f t="shared" si="1"/>
        <v>103.62857142857143</v>
      </c>
      <c r="L31" s="73">
        <v>100</v>
      </c>
      <c r="M31" s="7">
        <v>100</v>
      </c>
      <c r="N31" s="79" t="s">
        <v>45</v>
      </c>
      <c r="O31" s="2">
        <v>94.6</v>
      </c>
      <c r="P31" s="51">
        <v>100</v>
      </c>
      <c r="Q31" s="105"/>
      <c r="R31" s="104"/>
      <c r="S31" s="104"/>
      <c r="T31" s="104"/>
      <c r="U31" s="104"/>
      <c r="V31" s="104"/>
      <c r="W31" s="104"/>
      <c r="X31" s="104"/>
      <c r="Y31" s="104"/>
    </row>
    <row r="32" spans="1:25" ht="20.25" customHeight="1">
      <c r="A32" s="4">
        <v>15</v>
      </c>
      <c r="B32" s="28" t="s">
        <v>15</v>
      </c>
      <c r="C32" s="26" t="s">
        <v>58</v>
      </c>
      <c r="D32" s="7">
        <v>50</v>
      </c>
      <c r="E32" s="7">
        <v>47</v>
      </c>
      <c r="F32" s="81">
        <f t="shared" si="0"/>
        <v>94</v>
      </c>
      <c r="G32" s="6">
        <v>84</v>
      </c>
      <c r="H32" s="9">
        <f>'ГЗ за 1 кв.'!F32</f>
        <v>100</v>
      </c>
      <c r="I32" s="7">
        <v>89.3</v>
      </c>
      <c r="J32" s="7">
        <v>99.2</v>
      </c>
      <c r="K32" s="82">
        <f t="shared" si="1"/>
        <v>92.66666666666667</v>
      </c>
      <c r="L32" s="7">
        <v>100</v>
      </c>
      <c r="M32" s="7">
        <v>100</v>
      </c>
      <c r="N32" s="79" t="s">
        <v>45</v>
      </c>
      <c r="O32" s="2">
        <v>108.3</v>
      </c>
      <c r="P32" s="51">
        <v>100</v>
      </c>
      <c r="Q32" s="105"/>
      <c r="R32" s="104"/>
      <c r="S32" s="104"/>
      <c r="T32" s="104"/>
      <c r="U32" s="104"/>
      <c r="V32" s="104"/>
      <c r="W32" s="104"/>
      <c r="X32" s="104"/>
      <c r="Y32" s="104"/>
    </row>
    <row r="33" spans="1:18" ht="24.75" customHeight="1" hidden="1">
      <c r="A33" s="108">
        <v>18</v>
      </c>
      <c r="B33" s="109" t="s">
        <v>29</v>
      </c>
      <c r="C33" s="110" t="s">
        <v>35</v>
      </c>
      <c r="D33" s="19">
        <v>340</v>
      </c>
      <c r="E33" s="89"/>
      <c r="F33" s="111"/>
      <c r="G33" s="112">
        <f>E33*100/D33</f>
        <v>0</v>
      </c>
      <c r="H33" s="113"/>
      <c r="I33" s="19"/>
      <c r="J33" s="19"/>
      <c r="K33" s="106" t="s">
        <v>46</v>
      </c>
      <c r="L33" s="19"/>
      <c r="M33" s="19"/>
      <c r="N33" s="114"/>
      <c r="O33" s="115"/>
      <c r="P33" s="116"/>
      <c r="Q33" s="111"/>
      <c r="R33" s="111"/>
    </row>
    <row r="34" spans="1:18" ht="7.5" customHeight="1">
      <c r="A34" s="117"/>
      <c r="B34" s="118"/>
      <c r="C34" s="119"/>
      <c r="D34" s="20"/>
      <c r="E34" s="17"/>
      <c r="F34" s="17"/>
      <c r="G34" s="120"/>
      <c r="H34" s="121"/>
      <c r="I34" s="20"/>
      <c r="J34" s="20"/>
      <c r="K34" s="107"/>
      <c r="L34" s="20"/>
      <c r="M34" s="20"/>
      <c r="N34" s="8"/>
      <c r="O34" s="8"/>
      <c r="P34" s="122"/>
      <c r="Q34" s="17"/>
      <c r="R34" s="17"/>
    </row>
    <row r="35" spans="1:18" ht="51.75" customHeight="1">
      <c r="A35" s="242" t="s">
        <v>79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</row>
    <row r="36" spans="1:18" ht="33.75" customHeight="1">
      <c r="A36" s="224" t="s">
        <v>73</v>
      </c>
      <c r="B36" s="225"/>
      <c r="C36" s="225"/>
      <c r="D36" s="226"/>
      <c r="E36" s="226"/>
      <c r="F36" s="226"/>
      <c r="G36" s="226"/>
      <c r="H36" s="226"/>
      <c r="I36" s="226"/>
      <c r="J36" s="226"/>
      <c r="K36" s="227"/>
      <c r="L36" s="237" t="s">
        <v>51</v>
      </c>
      <c r="M36" s="244"/>
      <c r="N36" s="2"/>
      <c r="O36" s="2"/>
      <c r="P36" s="51"/>
      <c r="Q36" s="128" t="s">
        <v>78</v>
      </c>
      <c r="R36" s="129" t="s">
        <v>77</v>
      </c>
    </row>
    <row r="37" spans="1:18" ht="17.25" customHeight="1">
      <c r="A37" s="127">
        <v>1</v>
      </c>
      <c r="B37" s="220" t="s">
        <v>72</v>
      </c>
      <c r="C37" s="221"/>
      <c r="D37" s="221"/>
      <c r="E37" s="221"/>
      <c r="F37" s="221"/>
      <c r="G37" s="221"/>
      <c r="H37" s="221"/>
      <c r="I37" s="221"/>
      <c r="J37" s="221"/>
      <c r="K37" s="222"/>
      <c r="L37" s="185">
        <v>50</v>
      </c>
      <c r="M37" s="223"/>
      <c r="N37" s="2"/>
      <c r="O37" s="2"/>
      <c r="P37" s="51"/>
      <c r="Q37" s="51">
        <v>79.3</v>
      </c>
      <c r="R37" s="128">
        <f>Q37*100/L37</f>
        <v>158.6</v>
      </c>
    </row>
    <row r="38" spans="1:18" ht="27" customHeight="1">
      <c r="A38" s="127">
        <v>2</v>
      </c>
      <c r="B38" s="220" t="s">
        <v>60</v>
      </c>
      <c r="C38" s="221"/>
      <c r="D38" s="221"/>
      <c r="E38" s="221"/>
      <c r="F38" s="221"/>
      <c r="G38" s="221"/>
      <c r="H38" s="221"/>
      <c r="I38" s="221"/>
      <c r="J38" s="221"/>
      <c r="K38" s="222"/>
      <c r="L38" s="185">
        <v>80</v>
      </c>
      <c r="M38" s="223"/>
      <c r="N38" s="2"/>
      <c r="O38" s="2"/>
      <c r="P38" s="51"/>
      <c r="Q38" s="51">
        <v>86</v>
      </c>
      <c r="R38" s="128">
        <f>Q38*100/L38</f>
        <v>107.5</v>
      </c>
    </row>
    <row r="39" spans="1:18" ht="27.75" customHeight="1">
      <c r="A39" s="127">
        <v>3</v>
      </c>
      <c r="B39" s="220" t="s">
        <v>59</v>
      </c>
      <c r="C39" s="221"/>
      <c r="D39" s="221"/>
      <c r="E39" s="221"/>
      <c r="F39" s="221"/>
      <c r="G39" s="221"/>
      <c r="H39" s="221"/>
      <c r="I39" s="221"/>
      <c r="J39" s="221"/>
      <c r="K39" s="222"/>
      <c r="L39" s="185">
        <v>18</v>
      </c>
      <c r="M39" s="223"/>
      <c r="N39" s="2"/>
      <c r="O39" s="2"/>
      <c r="P39" s="51"/>
      <c r="Q39" s="51">
        <v>18</v>
      </c>
      <c r="R39" s="128">
        <f>Q39*100/L39</f>
        <v>100</v>
      </c>
    </row>
    <row r="40" spans="1:13" ht="18" customHeight="1" hidden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</row>
    <row r="41" spans="1:13" ht="12.75" hidden="1">
      <c r="A41" s="12"/>
      <c r="B41" s="24"/>
      <c r="C41" s="24"/>
      <c r="D41" s="193"/>
      <c r="E41" s="193"/>
      <c r="F41" s="193"/>
      <c r="G41" s="193"/>
      <c r="H41" s="13"/>
      <c r="I41" s="13"/>
      <c r="J41" s="13"/>
      <c r="K41" s="13"/>
      <c r="L41" s="13"/>
      <c r="M41" s="13"/>
    </row>
    <row r="42" spans="1:18" ht="18.7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18" ht="12.75" hidden="1">
      <c r="A43" s="125"/>
      <c r="B43" s="126"/>
      <c r="C43" s="126"/>
      <c r="D43" s="126"/>
      <c r="E43" s="126"/>
      <c r="F43" s="126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</row>
    <row r="44" spans="1:18" ht="12.75" hidden="1">
      <c r="A44" s="125"/>
      <c r="B44" s="126"/>
      <c r="C44" s="126"/>
      <c r="D44" s="126"/>
      <c r="E44" s="126"/>
      <c r="F44" s="126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</row>
    <row r="45" spans="1:18" ht="12.75" hidden="1">
      <c r="A45" s="125"/>
      <c r="B45" s="126"/>
      <c r="C45" s="126"/>
      <c r="D45" s="126"/>
      <c r="E45" s="126"/>
      <c r="F45" s="126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</row>
    <row r="46" spans="1:18" ht="12.75" hidden="1">
      <c r="A46" s="125"/>
      <c r="B46" s="126"/>
      <c r="C46" s="126"/>
      <c r="D46" s="126"/>
      <c r="E46" s="126"/>
      <c r="F46" s="126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</row>
    <row r="47" spans="1:18" ht="12.75" hidden="1">
      <c r="A47" s="125"/>
      <c r="B47" s="126"/>
      <c r="C47" s="126"/>
      <c r="D47" s="126"/>
      <c r="E47" s="126"/>
      <c r="F47" s="126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</row>
    <row r="48" spans="1:18" ht="12.75" hidden="1">
      <c r="A48" s="125"/>
      <c r="B48" s="126"/>
      <c r="C48" s="126"/>
      <c r="D48" s="126"/>
      <c r="E48" s="126"/>
      <c r="F48" s="126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ht="12.75" hidden="1">
      <c r="A49" s="125"/>
      <c r="B49" s="126"/>
      <c r="C49" s="126"/>
      <c r="D49" s="126"/>
      <c r="E49" s="126"/>
      <c r="F49" s="126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ht="12.75" hidden="1">
      <c r="A50" s="125"/>
      <c r="B50" s="126"/>
      <c r="C50" s="126"/>
      <c r="D50" s="126"/>
      <c r="E50" s="126"/>
      <c r="F50" s="126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  <row r="51" spans="1:18" ht="12.75" hidden="1">
      <c r="A51" s="125"/>
      <c r="B51" s="126"/>
      <c r="C51" s="126"/>
      <c r="D51" s="126"/>
      <c r="E51" s="126"/>
      <c r="F51" s="126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8" ht="12.75" hidden="1">
      <c r="A52" s="125"/>
      <c r="B52" s="126"/>
      <c r="C52" s="126"/>
      <c r="D52" s="126"/>
      <c r="E52" s="126"/>
      <c r="F52" s="126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18" ht="12.75" hidden="1">
      <c r="A53" s="125"/>
      <c r="B53" s="126"/>
      <c r="C53" s="126"/>
      <c r="D53" s="126"/>
      <c r="E53" s="126"/>
      <c r="F53" s="126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18" ht="12.75" hidden="1">
      <c r="A54" s="125"/>
      <c r="B54" s="126"/>
      <c r="C54" s="126"/>
      <c r="D54" s="126"/>
      <c r="E54" s="126"/>
      <c r="F54" s="126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1:18" ht="12.75" hidden="1">
      <c r="A55" s="125"/>
      <c r="B55" s="126"/>
      <c r="C55" s="126"/>
      <c r="D55" s="126"/>
      <c r="E55" s="126"/>
      <c r="F55" s="126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18" ht="12.75" hidden="1">
      <c r="A56" s="125"/>
      <c r="B56" s="126"/>
      <c r="C56" s="126"/>
      <c r="D56" s="126"/>
      <c r="E56" s="126"/>
      <c r="F56" s="126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18" ht="12.75">
      <c r="A57" s="125"/>
      <c r="B57" s="126"/>
      <c r="C57" s="126"/>
      <c r="D57" s="126"/>
      <c r="E57" s="126"/>
      <c r="F57" s="126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</row>
    <row r="58" spans="1:6" ht="12.75">
      <c r="A58" s="33"/>
      <c r="B58" s="34"/>
      <c r="C58" s="34"/>
      <c r="D58" s="17"/>
      <c r="E58" s="17"/>
      <c r="F58" s="17"/>
    </row>
    <row r="59" spans="1:6" ht="12.75">
      <c r="A59" s="33"/>
      <c r="B59" s="34"/>
      <c r="C59" s="34"/>
      <c r="D59" s="17"/>
      <c r="E59" s="17"/>
      <c r="F59" s="17"/>
    </row>
    <row r="60" spans="1:6" ht="12.75">
      <c r="A60" s="33"/>
      <c r="B60" s="34"/>
      <c r="C60" s="34"/>
      <c r="D60" s="17"/>
      <c r="E60" s="17"/>
      <c r="F60" s="17"/>
    </row>
    <row r="61" spans="1:6" ht="12.75">
      <c r="A61" s="33"/>
      <c r="B61" s="34"/>
      <c r="C61" s="34"/>
      <c r="D61" s="17"/>
      <c r="E61" s="17"/>
      <c r="F61" s="17"/>
    </row>
    <row r="62" spans="1:6" ht="12.75">
      <c r="A62" s="33"/>
      <c r="B62" s="34"/>
      <c r="C62" s="34"/>
      <c r="D62" s="17"/>
      <c r="E62" s="17"/>
      <c r="F62" s="17"/>
    </row>
    <row r="63" spans="1:6" ht="12.75">
      <c r="A63" s="33"/>
      <c r="B63" s="34"/>
      <c r="C63" s="34"/>
      <c r="D63" s="17"/>
      <c r="E63" s="17"/>
      <c r="F63" s="17"/>
    </row>
    <row r="64" spans="1:6" ht="12.75">
      <c r="A64" s="33"/>
      <c r="B64" s="34"/>
      <c r="C64" s="34"/>
      <c r="D64" s="17"/>
      <c r="E64" s="17"/>
      <c r="F64" s="17"/>
    </row>
    <row r="65" spans="1:6" ht="12.75">
      <c r="A65" s="33"/>
      <c r="B65" s="34"/>
      <c r="C65" s="34"/>
      <c r="D65" s="17"/>
      <c r="E65" s="17"/>
      <c r="F65" s="17"/>
    </row>
    <row r="66" spans="1:6" ht="12.75">
      <c r="A66" s="33"/>
      <c r="B66" s="34"/>
      <c r="C66" s="34"/>
      <c r="D66" s="17"/>
      <c r="E66" s="17"/>
      <c r="F66" s="17"/>
    </row>
    <row r="67" spans="1:6" ht="12.75">
      <c r="A67" s="33"/>
      <c r="B67" s="34"/>
      <c r="C67" s="34"/>
      <c r="D67" s="17"/>
      <c r="E67" s="17"/>
      <c r="F67" s="17"/>
    </row>
    <row r="68" spans="1:6" ht="12.75">
      <c r="A68" s="33"/>
      <c r="B68" s="34"/>
      <c r="C68" s="34"/>
      <c r="D68" s="17"/>
      <c r="E68" s="17"/>
      <c r="F68" s="17"/>
    </row>
    <row r="69" spans="1:6" ht="12.75">
      <c r="A69" s="33"/>
      <c r="B69" s="34"/>
      <c r="C69" s="34"/>
      <c r="D69" s="17"/>
      <c r="E69" s="17"/>
      <c r="F69" s="17"/>
    </row>
    <row r="70" spans="1:6" ht="12.75">
      <c r="A70" s="33"/>
      <c r="B70" s="34"/>
      <c r="C70" s="34"/>
      <c r="D70" s="17"/>
      <c r="E70" s="17"/>
      <c r="F70" s="17"/>
    </row>
    <row r="71" spans="1:6" ht="12.75">
      <c r="A71" s="33"/>
      <c r="B71" s="34"/>
      <c r="C71" s="34"/>
      <c r="D71" s="17"/>
      <c r="E71" s="17"/>
      <c r="F71" s="17"/>
    </row>
    <row r="72" spans="1:6" ht="12.75">
      <c r="A72" s="33"/>
      <c r="B72" s="34"/>
      <c r="C72" s="34"/>
      <c r="D72" s="17"/>
      <c r="E72" s="17"/>
      <c r="F72" s="17"/>
    </row>
    <row r="73" spans="1:6" ht="12.75">
      <c r="A73" s="33"/>
      <c r="B73" s="34"/>
      <c r="C73" s="34"/>
      <c r="D73" s="17"/>
      <c r="E73" s="17"/>
      <c r="F73" s="17"/>
    </row>
    <row r="74" spans="1:6" ht="12.75">
      <c r="A74" s="33"/>
      <c r="B74" s="34"/>
      <c r="C74" s="34"/>
      <c r="D74" s="17"/>
      <c r="E74" s="17"/>
      <c r="F74" s="17"/>
    </row>
    <row r="75" spans="1:6" ht="12.75">
      <c r="A75" s="33"/>
      <c r="B75" s="34"/>
      <c r="C75" s="34"/>
      <c r="D75" s="17"/>
      <c r="E75" s="17"/>
      <c r="F75" s="17"/>
    </row>
    <row r="76" spans="1:6" ht="12.75">
      <c r="A76" s="33"/>
      <c r="B76" s="34"/>
      <c r="C76" s="34"/>
      <c r="D76" s="17"/>
      <c r="E76" s="17"/>
      <c r="F76" s="17"/>
    </row>
    <row r="77" spans="1:6" ht="12.75">
      <c r="A77" s="33"/>
      <c r="B77" s="34"/>
      <c r="C77" s="34"/>
      <c r="D77" s="17"/>
      <c r="E77" s="17"/>
      <c r="F77" s="17"/>
    </row>
    <row r="78" spans="1:6" ht="12.75">
      <c r="A78" s="33"/>
      <c r="B78" s="34"/>
      <c r="C78" s="34"/>
      <c r="D78" s="17"/>
      <c r="E78" s="17"/>
      <c r="F78" s="17"/>
    </row>
    <row r="79" spans="1:6" ht="12.75">
      <c r="A79" s="33"/>
      <c r="B79" s="34"/>
      <c r="C79" s="34"/>
      <c r="D79" s="17"/>
      <c r="E79" s="17"/>
      <c r="F79" s="17"/>
    </row>
    <row r="80" spans="1:6" ht="12.75">
      <c r="A80" s="33"/>
      <c r="B80" s="34"/>
      <c r="C80" s="34"/>
      <c r="D80" s="17"/>
      <c r="E80" s="17"/>
      <c r="F80" s="17"/>
    </row>
    <row r="81" spans="1:6" ht="12.75">
      <c r="A81" s="33"/>
      <c r="B81" s="34"/>
      <c r="C81" s="34"/>
      <c r="D81" s="17"/>
      <c r="E81" s="17"/>
      <c r="F81" s="17"/>
    </row>
    <row r="82" spans="1:6" ht="12.75">
      <c r="A82" s="33"/>
      <c r="B82" s="34"/>
      <c r="C82" s="34"/>
      <c r="D82" s="17"/>
      <c r="E82" s="17"/>
      <c r="F82" s="17"/>
    </row>
    <row r="83" spans="1:6" ht="12.75">
      <c r="A83" s="33"/>
      <c r="B83" s="34"/>
      <c r="C83" s="34"/>
      <c r="D83" s="17"/>
      <c r="E83" s="17"/>
      <c r="F83" s="17"/>
    </row>
    <row r="84" spans="1:6" ht="12.75">
      <c r="A84" s="33"/>
      <c r="B84" s="34"/>
      <c r="C84" s="34"/>
      <c r="D84" s="17"/>
      <c r="E84" s="17"/>
      <c r="F84" s="17"/>
    </row>
    <row r="85" spans="1:6" ht="12.75">
      <c r="A85" s="33"/>
      <c r="B85" s="34"/>
      <c r="C85" s="34"/>
      <c r="D85" s="17"/>
      <c r="E85" s="17"/>
      <c r="F85" s="17"/>
    </row>
    <row r="86" spans="1:6" ht="12.75">
      <c r="A86" s="33"/>
      <c r="B86" s="34"/>
      <c r="C86" s="34"/>
      <c r="D86" s="17"/>
      <c r="E86" s="17"/>
      <c r="F86" s="17"/>
    </row>
    <row r="87" spans="1:6" ht="12.75">
      <c r="A87" s="33"/>
      <c r="B87" s="34"/>
      <c r="C87" s="34"/>
      <c r="D87" s="17"/>
      <c r="E87" s="17"/>
      <c r="F87" s="17"/>
    </row>
    <row r="88" spans="1:6" ht="12.75">
      <c r="A88" s="33"/>
      <c r="B88" s="34"/>
      <c r="C88" s="34"/>
      <c r="D88" s="17"/>
      <c r="E88" s="17"/>
      <c r="F88" s="17"/>
    </row>
    <row r="89" spans="1:6" ht="12.75">
      <c r="A89" s="33"/>
      <c r="B89" s="34"/>
      <c r="C89" s="34"/>
      <c r="D89" s="17"/>
      <c r="E89" s="17"/>
      <c r="F89" s="17"/>
    </row>
    <row r="90" spans="1:6" ht="12.75">
      <c r="A90" s="33"/>
      <c r="B90" s="34"/>
      <c r="C90" s="34"/>
      <c r="D90" s="17"/>
      <c r="E90" s="17"/>
      <c r="F90" s="17"/>
    </row>
    <row r="91" spans="1:6" ht="12.75">
      <c r="A91" s="33"/>
      <c r="B91" s="34"/>
      <c r="C91" s="34"/>
      <c r="D91" s="17"/>
      <c r="E91" s="17"/>
      <c r="F91" s="17"/>
    </row>
    <row r="92" spans="1:6" ht="12.75">
      <c r="A92" s="33"/>
      <c r="B92" s="34"/>
      <c r="C92" s="34"/>
      <c r="D92" s="17"/>
      <c r="E92" s="17"/>
      <c r="F92" s="17"/>
    </row>
    <row r="93" spans="1:6" ht="12.75">
      <c r="A93" s="33"/>
      <c r="B93" s="34"/>
      <c r="C93" s="34"/>
      <c r="D93" s="17"/>
      <c r="E93" s="17"/>
      <c r="F93" s="17"/>
    </row>
    <row r="94" spans="1:6" ht="12.75">
      <c r="A94" s="33"/>
      <c r="B94" s="34"/>
      <c r="C94" s="34"/>
      <c r="D94" s="17"/>
      <c r="E94" s="17"/>
      <c r="F94" s="17"/>
    </row>
    <row r="95" spans="1:6" ht="12.75">
      <c r="A95" s="33"/>
      <c r="B95" s="34"/>
      <c r="C95" s="34"/>
      <c r="D95" s="17"/>
      <c r="E95" s="17"/>
      <c r="F95" s="17"/>
    </row>
    <row r="96" spans="1:6" ht="12.75">
      <c r="A96" s="33"/>
      <c r="B96" s="34"/>
      <c r="C96" s="34"/>
      <c r="D96" s="17"/>
      <c r="E96" s="17"/>
      <c r="F96" s="17"/>
    </row>
    <row r="97" spans="1:6" ht="12.75">
      <c r="A97" s="33"/>
      <c r="B97" s="34"/>
      <c r="C97" s="34"/>
      <c r="D97" s="17"/>
      <c r="E97" s="17"/>
      <c r="F97" s="17"/>
    </row>
    <row r="98" spans="1:6" ht="12.75">
      <c r="A98" s="33"/>
      <c r="B98" s="34"/>
      <c r="C98" s="34"/>
      <c r="D98" s="17"/>
      <c r="E98" s="17"/>
      <c r="F98" s="17"/>
    </row>
    <row r="99" spans="1:6" ht="12.75">
      <c r="A99" s="33"/>
      <c r="B99" s="34"/>
      <c r="C99" s="34"/>
      <c r="D99" s="17"/>
      <c r="E99" s="17"/>
      <c r="F99" s="17"/>
    </row>
    <row r="100" spans="1:6" ht="12.75">
      <c r="A100" s="33"/>
      <c r="B100" s="34"/>
      <c r="C100" s="34"/>
      <c r="D100" s="17"/>
      <c r="E100" s="17"/>
      <c r="F100" s="17"/>
    </row>
    <row r="101" spans="1:6" ht="12.75">
      <c r="A101" s="33"/>
      <c r="B101" s="34"/>
      <c r="C101" s="34"/>
      <c r="D101" s="17"/>
      <c r="E101" s="17"/>
      <c r="F101" s="17"/>
    </row>
    <row r="102" spans="1:6" ht="12.75">
      <c r="A102" s="33"/>
      <c r="B102" s="34"/>
      <c r="C102" s="34"/>
      <c r="D102" s="17"/>
      <c r="E102" s="17"/>
      <c r="F102" s="17"/>
    </row>
    <row r="103" spans="1:6" ht="12.75">
      <c r="A103" s="33"/>
      <c r="B103" s="34"/>
      <c r="C103" s="34"/>
      <c r="D103" s="17"/>
      <c r="E103" s="17"/>
      <c r="F103" s="17"/>
    </row>
    <row r="104" spans="1:6" ht="12.75">
      <c r="A104" s="33"/>
      <c r="B104" s="34"/>
      <c r="C104" s="34"/>
      <c r="D104" s="17"/>
      <c r="E104" s="17"/>
      <c r="F104" s="17"/>
    </row>
    <row r="105" spans="1:6" ht="12.75">
      <c r="A105" s="33"/>
      <c r="B105" s="34"/>
      <c r="C105" s="34"/>
      <c r="D105" s="17"/>
      <c r="E105" s="17"/>
      <c r="F105" s="17"/>
    </row>
    <row r="106" spans="1:6" ht="12.75">
      <c r="A106" s="33"/>
      <c r="B106" s="34"/>
      <c r="C106" s="34"/>
      <c r="D106" s="17"/>
      <c r="E106" s="17"/>
      <c r="F106" s="17"/>
    </row>
    <row r="107" spans="1:6" ht="12.75">
      <c r="A107" s="33"/>
      <c r="B107" s="34"/>
      <c r="C107" s="34"/>
      <c r="D107" s="17"/>
      <c r="E107" s="17"/>
      <c r="F107" s="17"/>
    </row>
    <row r="108" spans="1:6" ht="12.75">
      <c r="A108" s="33"/>
      <c r="B108" s="34"/>
      <c r="C108" s="34"/>
      <c r="D108" s="17"/>
      <c r="E108" s="17"/>
      <c r="F108" s="17"/>
    </row>
    <row r="109" spans="1:6" ht="12.75">
      <c r="A109" s="33"/>
      <c r="B109" s="34"/>
      <c r="C109" s="34"/>
      <c r="D109" s="17"/>
      <c r="E109" s="17"/>
      <c r="F109" s="17"/>
    </row>
    <row r="110" spans="1:6" ht="12.75">
      <c r="A110" s="33"/>
      <c r="B110" s="34"/>
      <c r="C110" s="34"/>
      <c r="D110" s="17"/>
      <c r="E110" s="17"/>
      <c r="F110" s="17"/>
    </row>
    <row r="111" spans="1:6" ht="12.75">
      <c r="A111" s="33"/>
      <c r="B111" s="34"/>
      <c r="C111" s="34"/>
      <c r="D111" s="17"/>
      <c r="E111" s="17"/>
      <c r="F111" s="17"/>
    </row>
    <row r="112" spans="1:6" ht="12.75">
      <c r="A112" s="33"/>
      <c r="B112" s="34"/>
      <c r="C112" s="34"/>
      <c r="D112" s="17"/>
      <c r="E112" s="17"/>
      <c r="F112" s="17"/>
    </row>
    <row r="113" spans="1:6" ht="12.75">
      <c r="A113" s="33"/>
      <c r="B113" s="34"/>
      <c r="C113" s="34"/>
      <c r="D113" s="17"/>
      <c r="E113" s="17"/>
      <c r="F113" s="17"/>
    </row>
    <row r="114" spans="1:6" ht="12.75">
      <c r="A114" s="33"/>
      <c r="B114" s="34"/>
      <c r="C114" s="34"/>
      <c r="D114" s="17"/>
      <c r="E114" s="17"/>
      <c r="F114" s="17"/>
    </row>
    <row r="115" spans="1:6" ht="12.75">
      <c r="A115" s="33"/>
      <c r="B115" s="34"/>
      <c r="C115" s="34"/>
      <c r="D115" s="17"/>
      <c r="E115" s="17"/>
      <c r="F115" s="17"/>
    </row>
    <row r="116" spans="1:6" ht="12.75">
      <c r="A116" s="33"/>
      <c r="B116" s="34"/>
      <c r="C116" s="34"/>
      <c r="D116" s="17"/>
      <c r="E116" s="17"/>
      <c r="F116" s="17"/>
    </row>
    <row r="117" spans="1:6" ht="12.75">
      <c r="A117" s="33"/>
      <c r="B117" s="34"/>
      <c r="C117" s="34"/>
      <c r="D117" s="17"/>
      <c r="E117" s="17"/>
      <c r="F117" s="17"/>
    </row>
    <row r="118" spans="1:6" ht="12.75">
      <c r="A118" s="33"/>
      <c r="B118" s="34"/>
      <c r="C118" s="34"/>
      <c r="D118" s="17"/>
      <c r="E118" s="17"/>
      <c r="F118" s="17"/>
    </row>
    <row r="119" spans="1:6" ht="12.75">
      <c r="A119" s="33"/>
      <c r="B119" s="34"/>
      <c r="C119" s="34"/>
      <c r="D119" s="17"/>
      <c r="E119" s="17"/>
      <c r="F119" s="17"/>
    </row>
    <row r="120" spans="1:6" ht="12.75">
      <c r="A120" s="33"/>
      <c r="B120" s="34"/>
      <c r="C120" s="34"/>
      <c r="D120" s="17"/>
      <c r="E120" s="17"/>
      <c r="F120" s="17"/>
    </row>
    <row r="121" spans="1:6" ht="12.75">
      <c r="A121" s="33"/>
      <c r="B121" s="34"/>
      <c r="C121" s="34"/>
      <c r="D121" s="17"/>
      <c r="E121" s="17"/>
      <c r="F121" s="17"/>
    </row>
    <row r="122" spans="1:6" ht="12.75">
      <c r="A122" s="33"/>
      <c r="B122" s="34"/>
      <c r="C122" s="34"/>
      <c r="D122" s="17"/>
      <c r="E122" s="17"/>
      <c r="F122" s="17"/>
    </row>
    <row r="123" spans="1:6" ht="12.75">
      <c r="A123" s="33"/>
      <c r="B123" s="34"/>
      <c r="C123" s="34"/>
      <c r="D123" s="17"/>
      <c r="E123" s="17"/>
      <c r="F123" s="17"/>
    </row>
    <row r="124" spans="1:6" ht="12.75">
      <c r="A124" s="33"/>
      <c r="B124" s="34"/>
      <c r="C124" s="34"/>
      <c r="D124" s="17"/>
      <c r="E124" s="17"/>
      <c r="F124" s="17"/>
    </row>
    <row r="125" spans="1:6" ht="12.75">
      <c r="A125" s="33"/>
      <c r="B125" s="34"/>
      <c r="C125" s="34"/>
      <c r="D125" s="17"/>
      <c r="E125" s="17"/>
      <c r="F125" s="17"/>
    </row>
    <row r="126" spans="1:6" ht="12.75">
      <c r="A126" s="33"/>
      <c r="B126" s="34"/>
      <c r="C126" s="34"/>
      <c r="D126" s="17"/>
      <c r="E126" s="17"/>
      <c r="F126" s="17"/>
    </row>
    <row r="127" spans="1:6" ht="12.75">
      <c r="A127" s="33"/>
      <c r="B127" s="34"/>
      <c r="C127" s="34"/>
      <c r="D127" s="17"/>
      <c r="E127" s="17"/>
      <c r="F127" s="17"/>
    </row>
    <row r="128" spans="1:6" ht="12.75">
      <c r="A128" s="33"/>
      <c r="B128" s="34"/>
      <c r="C128" s="34"/>
      <c r="D128" s="17"/>
      <c r="E128" s="17"/>
      <c r="F128" s="17"/>
    </row>
    <row r="129" spans="1:6" ht="12.75">
      <c r="A129" s="33"/>
      <c r="B129" s="34"/>
      <c r="C129" s="34"/>
      <c r="D129" s="17"/>
      <c r="E129" s="17"/>
      <c r="F129" s="17"/>
    </row>
  </sheetData>
  <sheetProtection/>
  <mergeCells count="36">
    <mergeCell ref="A4:M4"/>
    <mergeCell ref="K7:K8"/>
    <mergeCell ref="H7:H8"/>
    <mergeCell ref="A7:A8"/>
    <mergeCell ref="E7:E8"/>
    <mergeCell ref="B7:B8"/>
    <mergeCell ref="C7:C8"/>
    <mergeCell ref="D7:D8"/>
    <mergeCell ref="D41:G41"/>
    <mergeCell ref="F7:F8"/>
    <mergeCell ref="I7:J7"/>
    <mergeCell ref="A9:A13"/>
    <mergeCell ref="A20:A21"/>
    <mergeCell ref="G9:G13"/>
    <mergeCell ref="B14:B17"/>
    <mergeCell ref="B20:B21"/>
    <mergeCell ref="A35:R35"/>
    <mergeCell ref="A40:M40"/>
    <mergeCell ref="A14:A17"/>
    <mergeCell ref="A6:K6"/>
    <mergeCell ref="L6:M7"/>
    <mergeCell ref="Q6:R7"/>
    <mergeCell ref="Q20:Q21"/>
    <mergeCell ref="N7:P7"/>
    <mergeCell ref="Q10:Y10"/>
    <mergeCell ref="O11:O12"/>
    <mergeCell ref="B9:B13"/>
    <mergeCell ref="G7:G8"/>
    <mergeCell ref="B38:K38"/>
    <mergeCell ref="B39:K39"/>
    <mergeCell ref="L37:M37"/>
    <mergeCell ref="L38:M38"/>
    <mergeCell ref="L39:M39"/>
    <mergeCell ref="A36:K36"/>
    <mergeCell ref="B37:K37"/>
    <mergeCell ref="L36:M36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D127"/>
  <sheetViews>
    <sheetView zoomScale="85" zoomScaleNormal="85" zoomScalePageLayoutView="0" workbookViewId="0" topLeftCell="A4">
      <pane xSplit="2" topLeftCell="C1" activePane="topRight" state="frozen"/>
      <selection pane="topLeft" activeCell="A1" sqref="A1"/>
      <selection pane="topRight" activeCell="Z77" sqref="Z77"/>
    </sheetView>
  </sheetViews>
  <sheetFormatPr defaultColWidth="9.00390625" defaultRowHeight="12.75"/>
  <cols>
    <col min="1" max="1" width="3.75390625" style="1" customWidth="1"/>
    <col min="2" max="2" width="27.375" style="3" customWidth="1"/>
    <col min="3" max="3" width="28.25390625" style="3" customWidth="1"/>
    <col min="4" max="4" width="10.625" style="0" customWidth="1"/>
    <col min="5" max="5" width="17.25390625" style="0" customWidth="1"/>
    <col min="6" max="6" width="14.25390625" style="0" customWidth="1"/>
    <col min="7" max="7" width="9.75390625" style="0" customWidth="1"/>
    <col min="8" max="8" width="11.25390625" style="0" customWidth="1"/>
    <col min="9" max="10" width="10.625" style="0" customWidth="1"/>
    <col min="11" max="11" width="10.25390625" style="0" customWidth="1"/>
    <col min="12" max="12" width="14.25390625" style="0" hidden="1" customWidth="1"/>
    <col min="13" max="13" width="9.25390625" style="0" hidden="1" customWidth="1"/>
    <col min="14" max="14" width="12.25390625" style="0" customWidth="1"/>
    <col min="15" max="15" width="10.00390625" style="0" customWidth="1"/>
    <col min="16" max="16" width="11.375" style="0" customWidth="1"/>
    <col min="17" max="17" width="0" style="0" hidden="1" customWidth="1"/>
    <col min="18" max="18" width="9.75390625" style="0" hidden="1" customWidth="1"/>
    <col min="19" max="19" width="10.75390625" style="0" hidden="1" customWidth="1"/>
    <col min="20" max="20" width="16.25390625" style="0" customWidth="1"/>
    <col min="21" max="21" width="7.375" style="0" customWidth="1"/>
  </cols>
  <sheetData>
    <row r="1" ht="9" customHeight="1" hidden="1"/>
    <row r="2" ht="12.75" hidden="1"/>
    <row r="3" ht="12.75" hidden="1"/>
    <row r="4" spans="1:16" ht="32.25" customHeight="1">
      <c r="A4" s="172" t="s">
        <v>66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8"/>
      <c r="P4" s="18"/>
    </row>
    <row r="5" spans="1:16" ht="6.75" customHeight="1">
      <c r="A5" s="1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8"/>
      <c r="P5" s="18"/>
    </row>
    <row r="6" spans="1:20" ht="22.5" customHeight="1">
      <c r="A6" s="228" t="s">
        <v>61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30"/>
      <c r="N6" s="231" t="s">
        <v>18</v>
      </c>
      <c r="O6" s="232"/>
      <c r="P6" s="254" t="s">
        <v>63</v>
      </c>
      <c r="Q6" s="255"/>
      <c r="R6" s="255"/>
      <c r="S6" s="255"/>
      <c r="T6" s="256"/>
    </row>
    <row r="7" spans="1:21" ht="74.25" customHeight="1">
      <c r="A7" s="200" t="s">
        <v>28</v>
      </c>
      <c r="B7" s="241" t="s">
        <v>16</v>
      </c>
      <c r="C7" s="241" t="s">
        <v>34</v>
      </c>
      <c r="D7" s="204" t="s">
        <v>51</v>
      </c>
      <c r="E7" s="187" t="s">
        <v>65</v>
      </c>
      <c r="F7" s="187" t="s">
        <v>83</v>
      </c>
      <c r="G7" s="187" t="s">
        <v>68</v>
      </c>
      <c r="H7" s="176" t="s">
        <v>69</v>
      </c>
      <c r="I7" s="176" t="s">
        <v>70</v>
      </c>
      <c r="J7" s="187" t="s">
        <v>80</v>
      </c>
      <c r="K7" s="264" t="s">
        <v>81</v>
      </c>
      <c r="L7" s="265"/>
      <c r="M7" s="246" t="s">
        <v>53</v>
      </c>
      <c r="N7" s="232"/>
      <c r="O7" s="232"/>
      <c r="P7" s="257"/>
      <c r="Q7" s="258"/>
      <c r="R7" s="258"/>
      <c r="S7" s="258"/>
      <c r="T7" s="217"/>
      <c r="U7" s="43"/>
    </row>
    <row r="8" spans="1:20" ht="28.5" customHeight="1">
      <c r="A8" s="201"/>
      <c r="B8" s="263"/>
      <c r="C8" s="263"/>
      <c r="D8" s="205"/>
      <c r="E8" s="188"/>
      <c r="F8" s="188"/>
      <c r="G8" s="188"/>
      <c r="H8" s="189"/>
      <c r="I8" s="189"/>
      <c r="J8" s="188"/>
      <c r="K8" s="266"/>
      <c r="L8" s="177"/>
      <c r="M8" s="247"/>
      <c r="N8" s="134" t="s">
        <v>88</v>
      </c>
      <c r="O8" s="7" t="s">
        <v>89</v>
      </c>
      <c r="P8" s="134" t="s">
        <v>88</v>
      </c>
      <c r="Q8" s="168" t="s">
        <v>39</v>
      </c>
      <c r="R8" s="168" t="s">
        <v>41</v>
      </c>
      <c r="S8" s="134" t="s">
        <v>62</v>
      </c>
      <c r="T8" s="7" t="s">
        <v>89</v>
      </c>
    </row>
    <row r="9" spans="1:30" ht="20.25" customHeight="1">
      <c r="A9" s="267">
        <v>1</v>
      </c>
      <c r="B9" s="269" t="s">
        <v>0</v>
      </c>
      <c r="C9" s="248" t="s">
        <v>84</v>
      </c>
      <c r="D9" s="141">
        <v>280</v>
      </c>
      <c r="E9" s="142">
        <v>287</v>
      </c>
      <c r="F9" s="143">
        <f>(E9+'ГЗ за 3 кв. 2015 '!E9+'ГЗ за 2 кв. 2015'!E8+'ГЗ за 1 кв.'!E8)/4</f>
        <v>288.5</v>
      </c>
      <c r="G9" s="144">
        <f aca="true" t="shared" si="0" ref="G9:G28">E9*100/D9</f>
        <v>102.5</v>
      </c>
      <c r="H9" s="145">
        <f>'ГЗ за 3 кв. 2015 '!F9</f>
        <v>103.92857142857143</v>
      </c>
      <c r="I9" s="145">
        <f>'ГЗ за 2 кв. 2015'!F8</f>
        <v>102.5</v>
      </c>
      <c r="J9" s="145">
        <f>'ГЗ за 1 кв.'!F8</f>
        <v>103.21428571428571</v>
      </c>
      <c r="K9" s="145">
        <f>F9*100/D9</f>
        <v>103.03571428571429</v>
      </c>
      <c r="L9" s="141">
        <v>100</v>
      </c>
      <c r="M9" s="141">
        <v>96.8</v>
      </c>
      <c r="N9" s="146">
        <v>100</v>
      </c>
      <c r="O9" s="141">
        <v>100</v>
      </c>
      <c r="P9" s="141">
        <v>90</v>
      </c>
      <c r="Q9" s="135" t="s">
        <v>45</v>
      </c>
      <c r="R9" s="136">
        <v>97</v>
      </c>
      <c r="S9" s="94">
        <v>100</v>
      </c>
      <c r="T9" s="161">
        <v>100</v>
      </c>
      <c r="U9" s="162"/>
      <c r="V9" s="163"/>
      <c r="W9" s="163"/>
      <c r="X9" s="163"/>
      <c r="Y9" s="163"/>
      <c r="Z9" s="163"/>
      <c r="AA9" s="163"/>
      <c r="AB9" s="163"/>
      <c r="AC9" s="52"/>
      <c r="AD9" s="52"/>
    </row>
    <row r="10" spans="1:30" ht="19.5" customHeight="1" hidden="1">
      <c r="A10" s="268"/>
      <c r="B10" s="270"/>
      <c r="C10" s="249"/>
      <c r="D10" s="147"/>
      <c r="E10" s="147"/>
      <c r="F10" s="143">
        <f>(E10+'ГЗ за 3 кв. 2015 '!E10+'ГЗ за 2 кв. 2015'!E9+'ГЗ за 1 кв.'!E9)/4</f>
        <v>0</v>
      </c>
      <c r="G10" s="144" t="e">
        <f t="shared" si="0"/>
        <v>#DIV/0!</v>
      </c>
      <c r="H10" s="145">
        <f>'ГЗ за 3 кв. 2015 '!F10</f>
        <v>0</v>
      </c>
      <c r="I10" s="145">
        <f>'ГЗ за 2 кв. 2015'!F9</f>
        <v>0</v>
      </c>
      <c r="J10" s="145">
        <f>'ГЗ за 1 кв.'!F9</f>
        <v>0</v>
      </c>
      <c r="K10" s="145" t="e">
        <f aca="true" t="shared" si="1" ref="K10:K18">F10*100/D10</f>
        <v>#DIV/0!</v>
      </c>
      <c r="L10" s="141">
        <v>0</v>
      </c>
      <c r="M10" s="141"/>
      <c r="N10" s="146">
        <v>100</v>
      </c>
      <c r="O10" s="141"/>
      <c r="P10" s="141">
        <v>90</v>
      </c>
      <c r="Q10" s="135" t="s">
        <v>45</v>
      </c>
      <c r="R10" s="135">
        <v>79</v>
      </c>
      <c r="S10" s="94">
        <v>100</v>
      </c>
      <c r="T10" s="259" t="s">
        <v>43</v>
      </c>
      <c r="U10" s="260"/>
      <c r="V10" s="260"/>
      <c r="W10" s="260"/>
      <c r="X10" s="260"/>
      <c r="Y10" s="260"/>
      <c r="Z10" s="260"/>
      <c r="AA10" s="260"/>
      <c r="AB10" s="260"/>
      <c r="AC10" s="52"/>
      <c r="AD10" s="52"/>
    </row>
    <row r="11" spans="1:28" ht="28.5" customHeight="1" hidden="1">
      <c r="A11" s="268"/>
      <c r="B11" s="270"/>
      <c r="C11" s="249"/>
      <c r="D11" s="147"/>
      <c r="E11" s="147"/>
      <c r="F11" s="143">
        <f>(E11+'ГЗ за 3 кв. 2015 '!E11+'ГЗ за 2 кв. 2015'!E10+'ГЗ за 1 кв.'!E10)/4</f>
        <v>0</v>
      </c>
      <c r="G11" s="144" t="e">
        <f t="shared" si="0"/>
        <v>#DIV/0!</v>
      </c>
      <c r="H11" s="145">
        <f>'ГЗ за 3 кв. 2015 '!F11</f>
        <v>0</v>
      </c>
      <c r="I11" s="145">
        <f>'ГЗ за 2 кв. 2015'!F10</f>
        <v>0</v>
      </c>
      <c r="J11" s="145">
        <f>'ГЗ за 1 кв.'!F10</f>
        <v>0</v>
      </c>
      <c r="K11" s="145" t="e">
        <f t="shared" si="1"/>
        <v>#DIV/0!</v>
      </c>
      <c r="L11" s="141">
        <v>0</v>
      </c>
      <c r="M11" s="141"/>
      <c r="N11" s="146">
        <v>100</v>
      </c>
      <c r="O11" s="141"/>
      <c r="P11" s="141">
        <v>90</v>
      </c>
      <c r="Q11" s="135" t="s">
        <v>45</v>
      </c>
      <c r="R11" s="261" t="s">
        <v>42</v>
      </c>
      <c r="S11" s="94">
        <v>100</v>
      </c>
      <c r="T11" s="164">
        <v>94</v>
      </c>
      <c r="U11" s="164"/>
      <c r="V11" s="164"/>
      <c r="W11" s="164"/>
      <c r="X11" s="164"/>
      <c r="Y11" s="164"/>
      <c r="Z11" s="164"/>
      <c r="AA11" s="164"/>
      <c r="AB11" s="164"/>
    </row>
    <row r="12" spans="1:28" ht="20.25" customHeight="1" hidden="1">
      <c r="A12" s="268"/>
      <c r="B12" s="270"/>
      <c r="C12" s="249"/>
      <c r="D12" s="147"/>
      <c r="E12" s="147"/>
      <c r="F12" s="143">
        <f>(E12+'ГЗ за 3 кв. 2015 '!E12+'ГЗ за 2 кв. 2015'!E11+'ГЗ за 1 кв.'!E11)/4</f>
        <v>0</v>
      </c>
      <c r="G12" s="144" t="e">
        <f t="shared" si="0"/>
        <v>#DIV/0!</v>
      </c>
      <c r="H12" s="145">
        <f>'ГЗ за 3 кв. 2015 '!F12</f>
        <v>0</v>
      </c>
      <c r="I12" s="145">
        <f>'ГЗ за 2 кв. 2015'!F11</f>
        <v>0</v>
      </c>
      <c r="J12" s="145">
        <f>'ГЗ за 1 кв.'!F11</f>
        <v>0</v>
      </c>
      <c r="K12" s="145" t="e">
        <f t="shared" si="1"/>
        <v>#DIV/0!</v>
      </c>
      <c r="L12" s="141">
        <v>0</v>
      </c>
      <c r="M12" s="141"/>
      <c r="N12" s="146">
        <v>100</v>
      </c>
      <c r="O12" s="141"/>
      <c r="P12" s="141">
        <v>90</v>
      </c>
      <c r="Q12" s="135" t="s">
        <v>45</v>
      </c>
      <c r="R12" s="177"/>
      <c r="S12" s="94">
        <v>100</v>
      </c>
      <c r="T12" s="164">
        <v>98.5</v>
      </c>
      <c r="U12" s="164"/>
      <c r="V12" s="164"/>
      <c r="W12" s="164"/>
      <c r="X12" s="164"/>
      <c r="Y12" s="164"/>
      <c r="Z12" s="164"/>
      <c r="AA12" s="164"/>
      <c r="AB12" s="164"/>
    </row>
    <row r="13" spans="1:28" ht="12" customHeight="1" hidden="1">
      <c r="A13" s="268"/>
      <c r="B13" s="270"/>
      <c r="C13" s="249"/>
      <c r="D13" s="148"/>
      <c r="E13" s="148"/>
      <c r="F13" s="143">
        <f>(E13+'ГЗ за 3 кв. 2015 '!E13+'ГЗ за 2 кв. 2015'!E12+'ГЗ за 1 кв.'!E12)/4</f>
        <v>0</v>
      </c>
      <c r="G13" s="144" t="e">
        <f t="shared" si="0"/>
        <v>#DIV/0!</v>
      </c>
      <c r="H13" s="145" t="e">
        <f>'ГЗ за 3 кв. 2015 '!F13</f>
        <v>#DIV/0!</v>
      </c>
      <c r="I13" s="145">
        <f>'ГЗ за 2 кв. 2015'!F12</f>
        <v>0</v>
      </c>
      <c r="J13" s="145">
        <f>'ГЗ за 1 кв.'!F12</f>
        <v>0</v>
      </c>
      <c r="K13" s="145" t="e">
        <f t="shared" si="1"/>
        <v>#DIV/0!</v>
      </c>
      <c r="L13" s="149"/>
      <c r="M13" s="149"/>
      <c r="N13" s="146">
        <v>100</v>
      </c>
      <c r="O13" s="149"/>
      <c r="P13" s="141">
        <v>90</v>
      </c>
      <c r="Q13" s="135" t="s">
        <v>45</v>
      </c>
      <c r="R13" s="135"/>
      <c r="S13" s="137"/>
      <c r="T13" s="164"/>
      <c r="U13" s="164"/>
      <c r="V13" s="164"/>
      <c r="W13" s="164"/>
      <c r="X13" s="164"/>
      <c r="Y13" s="164"/>
      <c r="Z13" s="164"/>
      <c r="AA13" s="164"/>
      <c r="AB13" s="164"/>
    </row>
    <row r="14" spans="1:28" ht="0" customHeight="1" hidden="1">
      <c r="A14" s="268"/>
      <c r="B14" s="270"/>
      <c r="C14" s="249"/>
      <c r="D14" s="141">
        <v>26</v>
      </c>
      <c r="E14" s="141"/>
      <c r="F14" s="143">
        <f>(E14+'ГЗ за 3 кв. 2015 '!E14+'ГЗ за 2 кв. 2015'!E13+'ГЗ за 1 кв.'!E13)/4</f>
        <v>63.25</v>
      </c>
      <c r="G14" s="144">
        <f t="shared" si="0"/>
        <v>0</v>
      </c>
      <c r="H14" s="145">
        <f>'ГЗ за 3 кв. 2015 '!F14</f>
        <v>96.1977186311787</v>
      </c>
      <c r="I14" s="145">
        <f>'ГЗ за 2 кв. 2015'!F13</f>
        <v>0</v>
      </c>
      <c r="J14" s="145">
        <f>'ГЗ за 1 кв.'!F13</f>
        <v>0</v>
      </c>
      <c r="K14" s="145">
        <f t="shared" si="1"/>
        <v>243.26923076923077</v>
      </c>
      <c r="L14" s="141"/>
      <c r="M14" s="141"/>
      <c r="N14" s="146">
        <v>100</v>
      </c>
      <c r="O14" s="141"/>
      <c r="P14" s="141">
        <v>90</v>
      </c>
      <c r="Q14" s="135" t="s">
        <v>45</v>
      </c>
      <c r="R14" s="135"/>
      <c r="S14" s="137"/>
      <c r="T14" s="164"/>
      <c r="U14" s="164"/>
      <c r="V14" s="164"/>
      <c r="W14" s="164"/>
      <c r="X14" s="164"/>
      <c r="Y14" s="164"/>
      <c r="Z14" s="164"/>
      <c r="AA14" s="164"/>
      <c r="AB14" s="164"/>
    </row>
    <row r="15" spans="1:28" ht="18.75" customHeight="1">
      <c r="A15" s="267">
        <v>2</v>
      </c>
      <c r="B15" s="269" t="s">
        <v>1</v>
      </c>
      <c r="C15" s="249"/>
      <c r="D15" s="141">
        <v>263</v>
      </c>
      <c r="E15" s="148">
        <v>265</v>
      </c>
      <c r="F15" s="143">
        <f>(E15+'ГЗ за 3 кв. 2015 '!E14+'ГЗ за 2 кв. 2015'!E14+'ГЗ за 1 кв.'!E14)/4</f>
        <v>257</v>
      </c>
      <c r="G15" s="144">
        <f t="shared" si="0"/>
        <v>100.76045627376426</v>
      </c>
      <c r="H15" s="145">
        <f>'ГЗ за 3 кв. 2015 '!F14</f>
        <v>96.1977186311787</v>
      </c>
      <c r="I15" s="145">
        <f>'ГЗ за 2 кв. 2015'!F14</f>
        <v>95.43726235741445</v>
      </c>
      <c r="J15" s="145">
        <f>'ГЗ за 1 кв.'!F14</f>
        <v>98.47908745247149</v>
      </c>
      <c r="K15" s="145">
        <f t="shared" si="1"/>
        <v>97.71863117870723</v>
      </c>
      <c r="L15" s="148">
        <v>100</v>
      </c>
      <c r="M15" s="148">
        <v>100</v>
      </c>
      <c r="N15" s="146">
        <v>100</v>
      </c>
      <c r="O15" s="148">
        <v>100</v>
      </c>
      <c r="P15" s="141">
        <v>90</v>
      </c>
      <c r="Q15" s="135" t="s">
        <v>45</v>
      </c>
      <c r="R15" s="135">
        <v>100</v>
      </c>
      <c r="S15" s="94">
        <v>100</v>
      </c>
      <c r="T15" s="161">
        <v>100</v>
      </c>
      <c r="U15" s="164"/>
      <c r="V15" s="164"/>
      <c r="W15" s="164"/>
      <c r="X15" s="164"/>
      <c r="Y15" s="164"/>
      <c r="Z15" s="164"/>
      <c r="AA15" s="164"/>
      <c r="AB15" s="164"/>
    </row>
    <row r="16" spans="1:28" ht="33" customHeight="1" hidden="1">
      <c r="A16" s="268"/>
      <c r="B16" s="270"/>
      <c r="C16" s="249"/>
      <c r="D16" s="147"/>
      <c r="E16" s="150"/>
      <c r="F16" s="143">
        <f>(E16+'ГЗ за 3 кв. 2015 '!E15+'ГЗ за 2 кв. 2015'!E15+'ГЗ за 1 кв.'!E15)/4</f>
        <v>0</v>
      </c>
      <c r="G16" s="144" t="e">
        <f t="shared" si="0"/>
        <v>#DIV/0!</v>
      </c>
      <c r="H16" s="145" t="e">
        <f>'ГЗ за 3 кв. 2015 '!F15</f>
        <v>#DIV/0!</v>
      </c>
      <c r="I16" s="145" t="e">
        <f>'ГЗ за 2 кв. 2015'!F15</f>
        <v>#DIV/0!</v>
      </c>
      <c r="J16" s="145" t="e">
        <f>'ГЗ за 1 кв.'!F15</f>
        <v>#DIV/0!</v>
      </c>
      <c r="K16" s="145" t="e">
        <f t="shared" si="1"/>
        <v>#DIV/0!</v>
      </c>
      <c r="L16" s="148">
        <v>100</v>
      </c>
      <c r="M16" s="148"/>
      <c r="N16" s="146">
        <v>100</v>
      </c>
      <c r="O16" s="148"/>
      <c r="P16" s="141">
        <v>90</v>
      </c>
      <c r="Q16" s="135" t="s">
        <v>45</v>
      </c>
      <c r="R16" s="7"/>
      <c r="S16" s="94"/>
      <c r="T16" s="164"/>
      <c r="U16" s="164"/>
      <c r="V16" s="164"/>
      <c r="W16" s="164"/>
      <c r="X16" s="164"/>
      <c r="Y16" s="164"/>
      <c r="Z16" s="164"/>
      <c r="AA16" s="164"/>
      <c r="AB16" s="164"/>
    </row>
    <row r="17" spans="1:28" ht="21" customHeight="1" hidden="1">
      <c r="A17" s="268"/>
      <c r="B17" s="270"/>
      <c r="C17" s="249"/>
      <c r="D17" s="151"/>
      <c r="E17" s="151"/>
      <c r="F17" s="143">
        <f>(E17+'ГЗ за 3 кв. 2015 '!E16+'ГЗ за 2 кв. 2015'!E16+'ГЗ за 1 кв.'!E16)/4</f>
        <v>0</v>
      </c>
      <c r="G17" s="144" t="e">
        <f t="shared" si="0"/>
        <v>#DIV/0!</v>
      </c>
      <c r="H17" s="145" t="e">
        <f>'ГЗ за 3 кв. 2015 '!F16</f>
        <v>#DIV/0!</v>
      </c>
      <c r="I17" s="145" t="e">
        <f>'ГЗ за 2 кв. 2015'!F16</f>
        <v>#DIV/0!</v>
      </c>
      <c r="J17" s="145" t="e">
        <f>'ГЗ за 1 кв.'!F16</f>
        <v>#DIV/0!</v>
      </c>
      <c r="K17" s="145" t="e">
        <f t="shared" si="1"/>
        <v>#DIV/0!</v>
      </c>
      <c r="L17" s="149">
        <v>100</v>
      </c>
      <c r="M17" s="149"/>
      <c r="N17" s="146">
        <v>100</v>
      </c>
      <c r="O17" s="149"/>
      <c r="P17" s="141">
        <v>90</v>
      </c>
      <c r="Q17" s="135" t="s">
        <v>45</v>
      </c>
      <c r="R17" s="7"/>
      <c r="S17" s="94"/>
      <c r="T17" s="164"/>
      <c r="U17" s="164"/>
      <c r="V17" s="164"/>
      <c r="W17" s="164"/>
      <c r="X17" s="164"/>
      <c r="Y17" s="164"/>
      <c r="Z17" s="164"/>
      <c r="AA17" s="164"/>
      <c r="AB17" s="164"/>
    </row>
    <row r="18" spans="1:28" ht="1.5" customHeight="1" hidden="1">
      <c r="A18" s="272"/>
      <c r="B18" s="273"/>
      <c r="C18" s="249"/>
      <c r="D18" s="141"/>
      <c r="E18" s="141"/>
      <c r="F18" s="143">
        <f>(E18+'ГЗ за 3 кв. 2015 '!E17+'ГЗ за 2 кв. 2015'!E17+'ГЗ за 1 кв.'!E17)/4</f>
        <v>0</v>
      </c>
      <c r="G18" s="144" t="e">
        <f t="shared" si="0"/>
        <v>#DIV/0!</v>
      </c>
      <c r="H18" s="145" t="e">
        <f>'ГЗ за 3 кв. 2015 '!F17</f>
        <v>#DIV/0!</v>
      </c>
      <c r="I18" s="145">
        <f>'ГЗ за 2 кв. 2015'!F17</f>
        <v>0</v>
      </c>
      <c r="J18" s="145">
        <f>'ГЗ за 1 кв.'!F17</f>
        <v>0</v>
      </c>
      <c r="K18" s="145" t="e">
        <f t="shared" si="1"/>
        <v>#DIV/0!</v>
      </c>
      <c r="L18" s="141"/>
      <c r="M18" s="141"/>
      <c r="N18" s="146">
        <v>100</v>
      </c>
      <c r="O18" s="141"/>
      <c r="P18" s="141">
        <v>90</v>
      </c>
      <c r="Q18" s="135" t="s">
        <v>45</v>
      </c>
      <c r="R18" s="7"/>
      <c r="S18" s="94"/>
      <c r="T18" s="164"/>
      <c r="U18" s="164"/>
      <c r="V18" s="164"/>
      <c r="W18" s="164"/>
      <c r="X18" s="164"/>
      <c r="Y18" s="164"/>
      <c r="Z18" s="164"/>
      <c r="AA18" s="164"/>
      <c r="AB18" s="164"/>
    </row>
    <row r="19" spans="1:28" ht="20.25" customHeight="1">
      <c r="A19" s="16">
        <v>3</v>
      </c>
      <c r="B19" s="169" t="s">
        <v>2</v>
      </c>
      <c r="C19" s="249"/>
      <c r="D19" s="148">
        <v>82</v>
      </c>
      <c r="E19" s="152">
        <v>85</v>
      </c>
      <c r="F19" s="143">
        <f>(E19+'ГЗ за 3 кв. 2015 '!E18+'ГЗ за 2 кв. 2015'!E18+'ГЗ за 1 кв.'!E18)/4</f>
        <v>85.25</v>
      </c>
      <c r="G19" s="144">
        <f t="shared" si="0"/>
        <v>103.65853658536585</v>
      </c>
      <c r="H19" s="145">
        <f>'ГЗ за 3 кв. 2015 '!F18</f>
        <v>103.65853658536585</v>
      </c>
      <c r="I19" s="145">
        <f>'ГЗ за 2 кв. 2015'!F18</f>
        <v>103.65853658536585</v>
      </c>
      <c r="J19" s="145">
        <f>'ГЗ за 1 кв.'!F18</f>
        <v>104.8780487804878</v>
      </c>
      <c r="K19" s="145">
        <f aca="true" t="shared" si="2" ref="K19:K32">F19*100/D19</f>
        <v>103.96341463414635</v>
      </c>
      <c r="L19" s="148">
        <v>100</v>
      </c>
      <c r="M19" s="148">
        <v>100</v>
      </c>
      <c r="N19" s="146">
        <v>100</v>
      </c>
      <c r="O19" s="148">
        <v>100</v>
      </c>
      <c r="P19" s="141">
        <v>90</v>
      </c>
      <c r="Q19" s="135" t="s">
        <v>45</v>
      </c>
      <c r="R19" s="7">
        <v>104.9</v>
      </c>
      <c r="S19" s="94">
        <v>100</v>
      </c>
      <c r="T19" s="161">
        <v>100</v>
      </c>
      <c r="U19" s="164"/>
      <c r="V19" s="164"/>
      <c r="W19" s="164"/>
      <c r="X19" s="164"/>
      <c r="Y19" s="164"/>
      <c r="Z19" s="164"/>
      <c r="AA19" s="164"/>
      <c r="AB19" s="164"/>
    </row>
    <row r="20" spans="1:28" ht="20.25" customHeight="1">
      <c r="A20" s="16">
        <v>4</v>
      </c>
      <c r="B20" s="169" t="s">
        <v>90</v>
      </c>
      <c r="C20" s="249"/>
      <c r="D20" s="153">
        <v>130</v>
      </c>
      <c r="E20" s="153">
        <v>129</v>
      </c>
      <c r="F20" s="143">
        <f>(E20+'ГЗ за 3 кв. 2015 '!E19+'ГЗ за 2 кв. 2015'!E19+'ГЗ за 1 кв.'!E19)/4</f>
        <v>130.5</v>
      </c>
      <c r="G20" s="144">
        <f t="shared" si="0"/>
        <v>99.23076923076923</v>
      </c>
      <c r="H20" s="145">
        <f>'ГЗ за 3 кв. 2015 '!F19</f>
        <v>98.46153846153847</v>
      </c>
      <c r="I20" s="145">
        <f>'ГЗ за 2 кв. 2015'!F19</f>
        <v>102.36220472440945</v>
      </c>
      <c r="J20" s="145">
        <f>'ГЗ за 1 кв.'!F19</f>
        <v>106.2992125984252</v>
      </c>
      <c r="K20" s="145">
        <f t="shared" si="2"/>
        <v>100.38461538461539</v>
      </c>
      <c r="L20" s="148">
        <v>100</v>
      </c>
      <c r="M20" s="148">
        <v>100</v>
      </c>
      <c r="N20" s="146">
        <v>100</v>
      </c>
      <c r="O20" s="148">
        <v>100</v>
      </c>
      <c r="P20" s="141">
        <v>90</v>
      </c>
      <c r="Q20" s="135" t="s">
        <v>45</v>
      </c>
      <c r="R20" s="7">
        <v>100.8</v>
      </c>
      <c r="S20" s="94">
        <v>100</v>
      </c>
      <c r="T20" s="161">
        <v>100</v>
      </c>
      <c r="U20" s="164"/>
      <c r="V20" s="164"/>
      <c r="W20" s="164"/>
      <c r="X20" s="164"/>
      <c r="Y20" s="164"/>
      <c r="Z20" s="164"/>
      <c r="AA20" s="164"/>
      <c r="AB20" s="164"/>
    </row>
    <row r="21" spans="1:28" ht="18" customHeight="1">
      <c r="A21" s="274">
        <v>5</v>
      </c>
      <c r="B21" s="276" t="s">
        <v>4</v>
      </c>
      <c r="C21" s="249"/>
      <c r="D21" s="148">
        <v>408</v>
      </c>
      <c r="E21" s="153">
        <v>408</v>
      </c>
      <c r="F21" s="143">
        <f>(E21+'ГЗ за 3 кв. 2015 '!E20+'ГЗ за 2 кв. 2015'!E20+'ГЗ за 1 кв.'!E20)/4</f>
        <v>406.75</v>
      </c>
      <c r="G21" s="154">
        <f t="shared" si="0"/>
        <v>100</v>
      </c>
      <c r="H21" s="145">
        <f>'ГЗ за 3 кв. 2015 '!F20</f>
        <v>99.50980392156863</v>
      </c>
      <c r="I21" s="145">
        <f>'ГЗ за 2 кв. 2015'!F20</f>
        <v>99.01960784313725</v>
      </c>
      <c r="J21" s="145">
        <f>'ГЗ за 1 кв.'!F20</f>
        <v>100.24509803921569</v>
      </c>
      <c r="K21" s="145">
        <f t="shared" si="2"/>
        <v>99.69362745098039</v>
      </c>
      <c r="L21" s="153">
        <v>100</v>
      </c>
      <c r="M21" s="153">
        <v>112.4</v>
      </c>
      <c r="N21" s="146">
        <v>100</v>
      </c>
      <c r="O21" s="153">
        <v>100</v>
      </c>
      <c r="P21" s="141">
        <v>90</v>
      </c>
      <c r="Q21" s="138" t="s">
        <v>45</v>
      </c>
      <c r="R21" s="139">
        <v>99.5</v>
      </c>
      <c r="S21" s="140">
        <v>100</v>
      </c>
      <c r="T21" s="262">
        <v>100</v>
      </c>
      <c r="U21" s="164"/>
      <c r="V21" s="164"/>
      <c r="W21" s="164"/>
      <c r="X21" s="164"/>
      <c r="Y21" s="164"/>
      <c r="Z21" s="164"/>
      <c r="AA21" s="164"/>
      <c r="AB21" s="164"/>
    </row>
    <row r="22" spans="1:28" ht="21" customHeight="1" hidden="1">
      <c r="A22" s="275"/>
      <c r="B22" s="277"/>
      <c r="C22" s="249"/>
      <c r="D22" s="148"/>
      <c r="E22" s="153"/>
      <c r="F22" s="143">
        <f>(E22+'ГЗ за 3 кв. 2015 '!E21+'ГЗ за 2 кв. 2015'!E21+'ГЗ за 1 кв.'!E21)/4</f>
        <v>0</v>
      </c>
      <c r="G22" s="154" t="e">
        <f t="shared" si="0"/>
        <v>#DIV/0!</v>
      </c>
      <c r="H22" s="145" t="e">
        <f>'ГЗ за 3 кв. 2015 '!F21</f>
        <v>#DIV/0!</v>
      </c>
      <c r="I22" s="145">
        <f>'ГЗ за 2 кв. 2015'!F21</f>
        <v>0</v>
      </c>
      <c r="J22" s="145">
        <f>'ГЗ за 1 кв.'!F21</f>
        <v>0</v>
      </c>
      <c r="K22" s="145" t="e">
        <f t="shared" si="2"/>
        <v>#DIV/0!</v>
      </c>
      <c r="L22" s="153"/>
      <c r="M22" s="153"/>
      <c r="N22" s="146">
        <v>100</v>
      </c>
      <c r="O22" s="153"/>
      <c r="P22" s="141">
        <v>90</v>
      </c>
      <c r="Q22" s="138"/>
      <c r="R22" s="73"/>
      <c r="S22" s="140"/>
      <c r="T22" s="262"/>
      <c r="U22" s="164"/>
      <c r="V22" s="164"/>
      <c r="W22" s="164"/>
      <c r="X22" s="164"/>
      <c r="Y22" s="164"/>
      <c r="Z22" s="164"/>
      <c r="AA22" s="164"/>
      <c r="AB22" s="164"/>
    </row>
    <row r="23" spans="1:28" ht="18.75" customHeight="1">
      <c r="A23" s="73">
        <v>6</v>
      </c>
      <c r="B23" s="170" t="s">
        <v>5</v>
      </c>
      <c r="C23" s="249"/>
      <c r="D23" s="148">
        <v>75</v>
      </c>
      <c r="E23" s="153">
        <v>77</v>
      </c>
      <c r="F23" s="143">
        <f>(E23+'ГЗ за 3 кв. 2015 '!E22+'ГЗ за 2 кв. 2015'!E22+'ГЗ за 1 кв.'!E22)/4</f>
        <v>76.25</v>
      </c>
      <c r="G23" s="154">
        <f t="shared" si="0"/>
        <v>102.66666666666667</v>
      </c>
      <c r="H23" s="145">
        <f>'ГЗ за 3 кв. 2015 '!F22</f>
        <v>101.33333333333333</v>
      </c>
      <c r="I23" s="145">
        <f>'ГЗ за 2 кв. 2015'!F22</f>
        <v>100</v>
      </c>
      <c r="J23" s="145">
        <f>'ГЗ за 1 кв.'!F22</f>
        <v>102.66666666666667</v>
      </c>
      <c r="K23" s="145">
        <f t="shared" si="2"/>
        <v>101.66666666666667</v>
      </c>
      <c r="L23" s="153">
        <v>86.1</v>
      </c>
      <c r="M23" s="153">
        <v>88.5</v>
      </c>
      <c r="N23" s="146">
        <v>100</v>
      </c>
      <c r="O23" s="153">
        <v>100</v>
      </c>
      <c r="P23" s="141">
        <v>90</v>
      </c>
      <c r="Q23" s="138" t="s">
        <v>45</v>
      </c>
      <c r="R23" s="73">
        <v>101.3</v>
      </c>
      <c r="S23" s="140">
        <v>100</v>
      </c>
      <c r="T23" s="165">
        <v>100</v>
      </c>
      <c r="U23" s="164"/>
      <c r="V23" s="164"/>
      <c r="W23" s="164"/>
      <c r="X23" s="164"/>
      <c r="Y23" s="164"/>
      <c r="Z23" s="164"/>
      <c r="AA23" s="164"/>
      <c r="AB23" s="164"/>
    </row>
    <row r="24" spans="1:28" ht="18.75" customHeight="1">
      <c r="A24" s="73">
        <v>7</v>
      </c>
      <c r="B24" s="170" t="s">
        <v>6</v>
      </c>
      <c r="C24" s="249"/>
      <c r="D24" s="148">
        <v>137</v>
      </c>
      <c r="E24" s="153">
        <v>139</v>
      </c>
      <c r="F24" s="143">
        <f>(E24+'ГЗ за 3 кв. 2015 '!E23+'ГЗ за 2 кв. 2015'!E23+'ГЗ за 1 кв.'!E23)/4</f>
        <v>139</v>
      </c>
      <c r="G24" s="154">
        <f t="shared" si="0"/>
        <v>101.45985401459853</v>
      </c>
      <c r="H24" s="145">
        <f>'ГЗ за 3 кв. 2015 '!F23</f>
        <v>102.91970802919708</v>
      </c>
      <c r="I24" s="145">
        <f>'ГЗ за 2 кв. 2015'!F23</f>
        <v>101.45985401459853</v>
      </c>
      <c r="J24" s="145">
        <f>'ГЗ за 1 кв.'!F23</f>
        <v>100</v>
      </c>
      <c r="K24" s="145">
        <f t="shared" si="2"/>
        <v>101.45985401459853</v>
      </c>
      <c r="L24" s="153">
        <v>100</v>
      </c>
      <c r="M24" s="153">
        <v>100</v>
      </c>
      <c r="N24" s="146">
        <v>100</v>
      </c>
      <c r="O24" s="153">
        <v>100</v>
      </c>
      <c r="P24" s="141">
        <v>90</v>
      </c>
      <c r="Q24" s="138" t="s">
        <v>45</v>
      </c>
      <c r="R24" s="73">
        <v>103</v>
      </c>
      <c r="S24" s="140">
        <v>100</v>
      </c>
      <c r="T24" s="166">
        <v>100</v>
      </c>
      <c r="U24" s="164"/>
      <c r="V24" s="164"/>
      <c r="W24" s="164"/>
      <c r="X24" s="164"/>
      <c r="Y24" s="164"/>
      <c r="Z24" s="164"/>
      <c r="AA24" s="164"/>
      <c r="AB24" s="164"/>
    </row>
    <row r="25" spans="1:28" ht="18.75" customHeight="1">
      <c r="A25" s="73">
        <v>8</v>
      </c>
      <c r="B25" s="170" t="s">
        <v>7</v>
      </c>
      <c r="C25" s="249"/>
      <c r="D25" s="153">
        <v>160</v>
      </c>
      <c r="E25" s="153">
        <v>159</v>
      </c>
      <c r="F25" s="143">
        <f>(E25+'ГЗ за 3 кв. 2015 '!E24+'ГЗ за 2 кв. 2015'!E24+'ГЗ за 1 кв.'!E24)/4</f>
        <v>160.75</v>
      </c>
      <c r="G25" s="154">
        <f t="shared" si="0"/>
        <v>99.375</v>
      </c>
      <c r="H25" s="145">
        <f>'ГЗ за 3 кв. 2015 '!F24</f>
        <v>100.625</v>
      </c>
      <c r="I25" s="145">
        <f>'ГЗ за 2 кв. 2015'!F24</f>
        <v>104.51612903225806</v>
      </c>
      <c r="J25" s="145">
        <f>'ГЗ за 1 кв.'!F24</f>
        <v>103.87096774193549</v>
      </c>
      <c r="K25" s="145">
        <f t="shared" si="2"/>
        <v>100.46875</v>
      </c>
      <c r="L25" s="153">
        <v>77.6</v>
      </c>
      <c r="M25" s="153">
        <v>74.2</v>
      </c>
      <c r="N25" s="146">
        <v>100</v>
      </c>
      <c r="O25" s="153">
        <v>100</v>
      </c>
      <c r="P25" s="141">
        <v>90</v>
      </c>
      <c r="Q25" s="138" t="s">
        <v>45</v>
      </c>
      <c r="R25" s="73">
        <v>102.6</v>
      </c>
      <c r="S25" s="140">
        <v>100</v>
      </c>
      <c r="T25" s="166">
        <v>100</v>
      </c>
      <c r="U25" s="164"/>
      <c r="V25" s="164"/>
      <c r="W25" s="164"/>
      <c r="X25" s="164"/>
      <c r="Y25" s="164"/>
      <c r="Z25" s="164"/>
      <c r="AA25" s="164"/>
      <c r="AB25" s="164"/>
    </row>
    <row r="26" spans="1:28" ht="18.75" customHeight="1">
      <c r="A26" s="73">
        <v>9</v>
      </c>
      <c r="B26" s="170" t="s">
        <v>8</v>
      </c>
      <c r="C26" s="249"/>
      <c r="D26" s="148">
        <v>80</v>
      </c>
      <c r="E26" s="153">
        <v>85</v>
      </c>
      <c r="F26" s="143">
        <f>(E26+'ГЗ за 3 кв. 2015 '!E25+'ГЗ за 2 кв. 2015'!E25+'ГЗ за 1 кв.'!E25)/4</f>
        <v>83</v>
      </c>
      <c r="G26" s="154">
        <f t="shared" si="0"/>
        <v>106.25</v>
      </c>
      <c r="H26" s="145">
        <f>'ГЗ за 3 кв. 2015 '!F25</f>
        <v>103.75</v>
      </c>
      <c r="I26" s="145">
        <f>'ГЗ за 2 кв. 2015'!F25</f>
        <v>102.5</v>
      </c>
      <c r="J26" s="145">
        <f>'ГЗ за 1 кв.'!F25</f>
        <v>102.5</v>
      </c>
      <c r="K26" s="145">
        <f t="shared" si="2"/>
        <v>103.75</v>
      </c>
      <c r="L26" s="153">
        <v>86.6</v>
      </c>
      <c r="M26" s="153">
        <v>96</v>
      </c>
      <c r="N26" s="146">
        <v>100</v>
      </c>
      <c r="O26" s="153">
        <v>100</v>
      </c>
      <c r="P26" s="141">
        <v>90</v>
      </c>
      <c r="Q26" s="138" t="s">
        <v>45</v>
      </c>
      <c r="R26" s="73">
        <v>103</v>
      </c>
      <c r="S26" s="140">
        <v>100</v>
      </c>
      <c r="T26" s="166">
        <v>100</v>
      </c>
      <c r="U26" s="164"/>
      <c r="V26" s="164"/>
      <c r="W26" s="164"/>
      <c r="X26" s="164"/>
      <c r="Y26" s="164"/>
      <c r="Z26" s="164"/>
      <c r="AA26" s="164"/>
      <c r="AB26" s="164"/>
    </row>
    <row r="27" spans="1:28" ht="19.5" customHeight="1">
      <c r="A27" s="16">
        <v>10</v>
      </c>
      <c r="B27" s="169" t="s">
        <v>9</v>
      </c>
      <c r="C27" s="249"/>
      <c r="D27" s="148">
        <v>140</v>
      </c>
      <c r="E27" s="148">
        <v>140</v>
      </c>
      <c r="F27" s="143">
        <f>(E27+'ГЗ за 3 кв. 2015 '!E26+'ГЗ за 2 кв. 2015'!E26+'ГЗ за 1 кв.'!E26)/4</f>
        <v>141.25</v>
      </c>
      <c r="G27" s="144">
        <f t="shared" si="0"/>
        <v>100</v>
      </c>
      <c r="H27" s="145">
        <f>'ГЗ за 3 кв. 2015 '!F26</f>
        <v>100.71428571428571</v>
      </c>
      <c r="I27" s="145">
        <f>'ГЗ за 2 кв. 2015'!F26</f>
        <v>101.42857142857143</v>
      </c>
      <c r="J27" s="145">
        <f>'ГЗ за 1 кв.'!F26</f>
        <v>101.42857142857143</v>
      </c>
      <c r="K27" s="145">
        <f t="shared" si="2"/>
        <v>100.89285714285714</v>
      </c>
      <c r="L27" s="148">
        <v>100</v>
      </c>
      <c r="M27" s="148">
        <v>100</v>
      </c>
      <c r="N27" s="146">
        <v>100</v>
      </c>
      <c r="O27" s="148">
        <v>100</v>
      </c>
      <c r="P27" s="141">
        <v>90</v>
      </c>
      <c r="Q27" s="135" t="s">
        <v>45</v>
      </c>
      <c r="R27" s="7">
        <v>102.1</v>
      </c>
      <c r="S27" s="94">
        <v>100</v>
      </c>
      <c r="T27" s="166">
        <v>100</v>
      </c>
      <c r="U27" s="164"/>
      <c r="V27" s="164"/>
      <c r="W27" s="164"/>
      <c r="X27" s="164"/>
      <c r="Y27" s="164"/>
      <c r="Z27" s="164"/>
      <c r="AA27" s="164"/>
      <c r="AB27" s="164"/>
    </row>
    <row r="28" spans="1:28" ht="18.75" customHeight="1" hidden="1">
      <c r="A28" s="16">
        <v>11</v>
      </c>
      <c r="B28" s="169" t="s">
        <v>10</v>
      </c>
      <c r="C28" s="249"/>
      <c r="D28" s="148"/>
      <c r="E28" s="148"/>
      <c r="F28" s="143">
        <f>(E28+'ГЗ за 3 кв. 2015 '!E27+'ГЗ за 2 кв. 2015'!E27+'ГЗ за 1 кв.'!E27)/4</f>
        <v>0</v>
      </c>
      <c r="G28" s="144" t="e">
        <f t="shared" si="0"/>
        <v>#DIV/0!</v>
      </c>
      <c r="H28" s="145" t="e">
        <f>'ГЗ за 3 кв. 2015 '!F27</f>
        <v>#DIV/0!</v>
      </c>
      <c r="I28" s="145" t="e">
        <f>'ГЗ за 2 кв. 2015'!F27</f>
        <v>#DIV/0!</v>
      </c>
      <c r="J28" s="145" t="e">
        <f>'ГЗ за 1 кв.'!F27</f>
        <v>#DIV/0!</v>
      </c>
      <c r="K28" s="145" t="e">
        <f t="shared" si="2"/>
        <v>#DIV/0!</v>
      </c>
      <c r="L28" s="148">
        <v>86.8</v>
      </c>
      <c r="M28" s="148">
        <v>100</v>
      </c>
      <c r="N28" s="146">
        <v>100</v>
      </c>
      <c r="O28" s="148"/>
      <c r="P28" s="141">
        <v>90</v>
      </c>
      <c r="Q28" s="135" t="s">
        <v>45</v>
      </c>
      <c r="R28" s="7"/>
      <c r="S28" s="94"/>
      <c r="T28" s="167"/>
      <c r="U28" s="164"/>
      <c r="V28" s="164"/>
      <c r="W28" s="164"/>
      <c r="X28" s="164"/>
      <c r="Y28" s="164"/>
      <c r="Z28" s="164"/>
      <c r="AA28" s="164"/>
      <c r="AB28" s="164"/>
    </row>
    <row r="29" spans="1:28" ht="54" customHeight="1">
      <c r="A29" s="16">
        <v>11</v>
      </c>
      <c r="B29" s="169" t="s">
        <v>11</v>
      </c>
      <c r="C29" s="249"/>
      <c r="D29" s="7" t="s">
        <v>93</v>
      </c>
      <c r="E29" s="153">
        <v>44</v>
      </c>
      <c r="F29" s="143">
        <f>(E29+'ГЗ за 3 кв. 2015 '!E28+'ГЗ за 2 кв. 2015'!E28+'ГЗ за 1 кв.'!E28)/4</f>
        <v>42</v>
      </c>
      <c r="G29" s="144">
        <f>E29*100/45</f>
        <v>97.77777777777777</v>
      </c>
      <c r="H29" s="145">
        <f>'ГЗ за 3 кв. 2015 '!F28</f>
        <v>95.55555555555556</v>
      </c>
      <c r="I29" s="145">
        <f>'ГЗ за 2 кв. 2015'!F28</f>
        <v>91.11111111111111</v>
      </c>
      <c r="J29" s="145">
        <f>'ГЗ за 1 кв.'!F28</f>
        <v>114.28571428571429</v>
      </c>
      <c r="K29" s="145">
        <f>F29*100/42.5</f>
        <v>98.82352941176471</v>
      </c>
      <c r="L29" s="148">
        <v>100</v>
      </c>
      <c r="M29" s="148">
        <v>100</v>
      </c>
      <c r="N29" s="146">
        <v>100</v>
      </c>
      <c r="O29" s="148">
        <v>100</v>
      </c>
      <c r="P29" s="141">
        <v>90</v>
      </c>
      <c r="Q29" s="135" t="s">
        <v>45</v>
      </c>
      <c r="R29" s="7">
        <v>90</v>
      </c>
      <c r="S29" s="94">
        <v>100</v>
      </c>
      <c r="T29" s="166">
        <v>100</v>
      </c>
      <c r="U29" s="164"/>
      <c r="V29" s="164"/>
      <c r="W29" s="164"/>
      <c r="X29" s="164"/>
      <c r="Y29" s="164"/>
      <c r="Z29" s="164"/>
      <c r="AA29" s="164"/>
      <c r="AB29" s="164"/>
    </row>
    <row r="30" spans="1:28" ht="18.75" customHeight="1">
      <c r="A30" s="16">
        <v>12</v>
      </c>
      <c r="B30" s="169" t="s">
        <v>12</v>
      </c>
      <c r="C30" s="249"/>
      <c r="D30" s="148">
        <v>29</v>
      </c>
      <c r="E30" s="148">
        <v>29</v>
      </c>
      <c r="F30" s="143">
        <f>(E30+'ГЗ за 3 кв. 2015 '!E29+'ГЗ за 2 кв. 2015'!E29+'ГЗ за 1 кв.'!E29)/4</f>
        <v>28.25</v>
      </c>
      <c r="G30" s="144">
        <f>E30*100/D30</f>
        <v>100</v>
      </c>
      <c r="H30" s="145">
        <f>'ГЗ за 3 кв. 2015 '!F29</f>
        <v>100</v>
      </c>
      <c r="I30" s="145">
        <f>'ГЗ за 2 кв. 2015'!F29</f>
        <v>93.10344827586206</v>
      </c>
      <c r="J30" s="145">
        <f>'ГЗ за 1 кв.'!F29</f>
        <v>96.55172413793103</v>
      </c>
      <c r="K30" s="145">
        <f t="shared" si="2"/>
        <v>97.41379310344827</v>
      </c>
      <c r="L30" s="148">
        <v>91.3</v>
      </c>
      <c r="M30" s="148">
        <v>100</v>
      </c>
      <c r="N30" s="146">
        <v>100</v>
      </c>
      <c r="O30" s="148">
        <v>100</v>
      </c>
      <c r="P30" s="141">
        <v>90</v>
      </c>
      <c r="Q30" s="135" t="s">
        <v>45</v>
      </c>
      <c r="R30" s="7">
        <v>100</v>
      </c>
      <c r="S30" s="94">
        <v>100</v>
      </c>
      <c r="T30" s="166">
        <v>100</v>
      </c>
      <c r="U30" s="164"/>
      <c r="V30" s="164"/>
      <c r="W30" s="164"/>
      <c r="X30" s="164"/>
      <c r="Y30" s="164"/>
      <c r="Z30" s="164"/>
      <c r="AA30" s="164"/>
      <c r="AB30" s="164"/>
    </row>
    <row r="31" spans="1:28" ht="18.75" customHeight="1">
      <c r="A31" s="16">
        <v>13</v>
      </c>
      <c r="B31" s="169" t="s">
        <v>13</v>
      </c>
      <c r="C31" s="249"/>
      <c r="D31" s="148">
        <v>27</v>
      </c>
      <c r="E31" s="148">
        <v>29</v>
      </c>
      <c r="F31" s="143">
        <f>(E31+'ГЗ за 3 кв. 2015 '!E30+'ГЗ за 2 кв. 2015'!E30+'ГЗ за 1 кв.'!E30)/4</f>
        <v>27.75</v>
      </c>
      <c r="G31" s="144">
        <f>E31*100/D31</f>
        <v>107.4074074074074</v>
      </c>
      <c r="H31" s="145">
        <f>'ГЗ за 3 кв. 2015 '!F30</f>
        <v>100</v>
      </c>
      <c r="I31" s="145">
        <f>'ГЗ за 2 кв. 2015'!F30</f>
        <v>103.70370370370371</v>
      </c>
      <c r="J31" s="145">
        <f>'ГЗ за 1 кв.'!F30</f>
        <v>100</v>
      </c>
      <c r="K31" s="145">
        <f t="shared" si="2"/>
        <v>102.77777777777777</v>
      </c>
      <c r="L31" s="148">
        <v>100</v>
      </c>
      <c r="M31" s="148">
        <v>100</v>
      </c>
      <c r="N31" s="146">
        <v>100</v>
      </c>
      <c r="O31" s="148">
        <v>100</v>
      </c>
      <c r="P31" s="141">
        <v>90</v>
      </c>
      <c r="Q31" s="135" t="s">
        <v>45</v>
      </c>
      <c r="R31" s="7">
        <v>100</v>
      </c>
      <c r="S31" s="94">
        <v>100</v>
      </c>
      <c r="T31" s="166">
        <v>100</v>
      </c>
      <c r="U31" s="164"/>
      <c r="V31" s="164"/>
      <c r="W31" s="164"/>
      <c r="X31" s="164"/>
      <c r="Y31" s="164"/>
      <c r="Z31" s="164"/>
      <c r="AA31" s="164"/>
      <c r="AB31" s="164"/>
    </row>
    <row r="32" spans="1:28" ht="18" customHeight="1">
      <c r="A32" s="16">
        <v>14</v>
      </c>
      <c r="B32" s="169" t="s">
        <v>14</v>
      </c>
      <c r="C32" s="249"/>
      <c r="D32" s="148">
        <v>56</v>
      </c>
      <c r="E32" s="153">
        <v>58</v>
      </c>
      <c r="F32" s="143">
        <f>(E32+'ГЗ за 3 кв. 2015 '!E31+'ГЗ за 2 кв. 2015'!E31+'ГЗ за 1 кв.'!E31)/4</f>
        <v>57.75</v>
      </c>
      <c r="G32" s="144">
        <f>E32*100/D32</f>
        <v>103.57142857142857</v>
      </c>
      <c r="H32" s="145">
        <f>'ГЗ за 3 кв. 2015 '!F31</f>
        <v>101.78571428571429</v>
      </c>
      <c r="I32" s="145">
        <f>'ГЗ за 2 кв. 2015'!F31</f>
        <v>103.57142857142857</v>
      </c>
      <c r="J32" s="145">
        <f>'ГЗ за 1 кв.'!F31</f>
        <v>103.57142857142857</v>
      </c>
      <c r="K32" s="145">
        <f t="shared" si="2"/>
        <v>103.125</v>
      </c>
      <c r="L32" s="148">
        <v>100</v>
      </c>
      <c r="M32" s="148">
        <v>100</v>
      </c>
      <c r="N32" s="146">
        <v>100</v>
      </c>
      <c r="O32" s="153">
        <v>100</v>
      </c>
      <c r="P32" s="141">
        <v>90</v>
      </c>
      <c r="Q32" s="135" t="s">
        <v>45</v>
      </c>
      <c r="R32" s="7">
        <v>94.6</v>
      </c>
      <c r="S32" s="94">
        <v>100</v>
      </c>
      <c r="T32" s="166">
        <v>100</v>
      </c>
      <c r="U32" s="164"/>
      <c r="V32" s="164"/>
      <c r="W32" s="164"/>
      <c r="X32" s="164"/>
      <c r="Y32" s="164"/>
      <c r="Z32" s="164"/>
      <c r="AA32" s="164"/>
      <c r="AB32" s="164"/>
    </row>
    <row r="33" spans="1:28" ht="62.25" customHeight="1">
      <c r="A33" s="16">
        <v>15</v>
      </c>
      <c r="B33" s="169" t="s">
        <v>15</v>
      </c>
      <c r="C33" s="250"/>
      <c r="D33" s="7" t="s">
        <v>92</v>
      </c>
      <c r="E33" s="148">
        <v>52</v>
      </c>
      <c r="F33" s="143">
        <f>(E33+'ГЗ за 3 кв. 2015 '!E32+'ГЗ за 2 кв. 2015'!E32+'ГЗ за 1 кв.'!E32)/4</f>
        <v>44.25</v>
      </c>
      <c r="G33" s="144">
        <f>E33*100/50</f>
        <v>104</v>
      </c>
      <c r="H33" s="145">
        <f>'ГЗ за 3 кв. 2015 '!F32</f>
        <v>94</v>
      </c>
      <c r="I33" s="145">
        <f>'ГЗ за 2 кв. 2015'!F32</f>
        <v>84</v>
      </c>
      <c r="J33" s="145">
        <f>'ГЗ за 1 кв.'!F32</f>
        <v>100</v>
      </c>
      <c r="K33" s="145">
        <f>F33*100/46.5</f>
        <v>95.16129032258064</v>
      </c>
      <c r="L33" s="148">
        <v>89.3</v>
      </c>
      <c r="M33" s="148">
        <v>99.2</v>
      </c>
      <c r="N33" s="146">
        <v>100</v>
      </c>
      <c r="O33" s="148">
        <v>100</v>
      </c>
      <c r="P33" s="141">
        <v>90</v>
      </c>
      <c r="Q33" s="135" t="s">
        <v>45</v>
      </c>
      <c r="R33" s="7">
        <v>108.3</v>
      </c>
      <c r="S33" s="94">
        <v>100</v>
      </c>
      <c r="T33" s="166">
        <v>100</v>
      </c>
      <c r="U33" s="164"/>
      <c r="V33" s="164"/>
      <c r="W33" s="164"/>
      <c r="X33" s="164"/>
      <c r="Y33" s="164"/>
      <c r="Z33" s="164"/>
      <c r="AA33" s="164"/>
      <c r="AB33" s="164"/>
    </row>
    <row r="34" spans="1:20" ht="52.5" customHeight="1">
      <c r="A34" s="181" t="s">
        <v>26</v>
      </c>
      <c r="B34" s="182"/>
      <c r="C34" s="183"/>
      <c r="D34" s="194" t="s">
        <v>24</v>
      </c>
      <c r="E34" s="195"/>
      <c r="F34" s="133"/>
      <c r="G34" s="132"/>
      <c r="H34" s="132"/>
      <c r="I34" s="132"/>
      <c r="J34" s="2" t="s">
        <v>50</v>
      </c>
      <c r="K34" s="15" t="s">
        <v>82</v>
      </c>
      <c r="L34" s="68" t="s">
        <v>18</v>
      </c>
      <c r="M34" s="69"/>
      <c r="N34" s="196" t="s">
        <v>60</v>
      </c>
      <c r="O34" s="216"/>
      <c r="P34" s="251" t="s">
        <v>59</v>
      </c>
      <c r="Q34" s="252"/>
      <c r="R34" s="252"/>
      <c r="S34" s="252"/>
      <c r="T34" s="253"/>
    </row>
    <row r="35" spans="1:21" ht="66.75" customHeight="1">
      <c r="A35" s="29">
        <v>16</v>
      </c>
      <c r="B35" s="171" t="s">
        <v>91</v>
      </c>
      <c r="C35" s="169" t="s">
        <v>67</v>
      </c>
      <c r="D35" s="7" t="s">
        <v>85</v>
      </c>
      <c r="E35" s="155">
        <v>101</v>
      </c>
      <c r="F35" s="155">
        <v>91</v>
      </c>
      <c r="G35" s="156">
        <f>E35*100/105</f>
        <v>96.19047619047619</v>
      </c>
      <c r="H35" s="157">
        <f>'ГЗ за 3 кв. 2015 '!R37</f>
        <v>158.6</v>
      </c>
      <c r="I35" s="145">
        <f>'ГЗ за 2 кв. 2015'!F35</f>
        <v>85</v>
      </c>
      <c r="J35" s="145">
        <f>'ГЗ за 1 кв.'!F35</f>
        <v>97</v>
      </c>
      <c r="K35" s="158">
        <v>100</v>
      </c>
      <c r="L35" s="271">
        <v>100</v>
      </c>
      <c r="M35" s="271"/>
      <c r="N35" s="146">
        <v>80</v>
      </c>
      <c r="O35" s="159" t="s">
        <v>86</v>
      </c>
      <c r="P35" s="155">
        <v>18</v>
      </c>
      <c r="Q35" s="160" t="s">
        <v>45</v>
      </c>
      <c r="R35" s="161">
        <v>84</v>
      </c>
      <c r="S35" s="161">
        <v>100</v>
      </c>
      <c r="T35" s="158" t="s">
        <v>87</v>
      </c>
      <c r="U35" s="83"/>
    </row>
    <row r="36" spans="1:19" ht="21.75" customHeight="1" hidden="1">
      <c r="A36" s="10">
        <v>17</v>
      </c>
      <c r="B36" s="23" t="s">
        <v>29</v>
      </c>
      <c r="C36" s="35"/>
      <c r="D36" s="61">
        <v>340</v>
      </c>
      <c r="E36" s="61">
        <v>132</v>
      </c>
      <c r="F36" s="61"/>
      <c r="G36" s="61"/>
      <c r="H36" s="61"/>
      <c r="I36" s="62">
        <f>E36*100/D36</f>
        <v>38.8235294117647</v>
      </c>
      <c r="J36" s="62"/>
      <c r="K36" s="11"/>
      <c r="L36" s="11"/>
      <c r="M36" s="11"/>
      <c r="N36" s="11"/>
      <c r="O36" s="11"/>
      <c r="P36" s="46"/>
      <c r="Q36" s="47" t="s">
        <v>45</v>
      </c>
      <c r="R36" s="11"/>
      <c r="S36" s="51"/>
    </row>
    <row r="37" spans="1:16" ht="11.2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</row>
    <row r="38" spans="1:16" ht="18" customHeight="1" hidden="1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ht="12.75" hidden="1">
      <c r="A39" s="12"/>
      <c r="B39" s="24"/>
      <c r="C39" s="24"/>
      <c r="D39" s="193"/>
      <c r="E39" s="193"/>
      <c r="F39" s="193"/>
      <c r="G39" s="193"/>
      <c r="H39" s="193"/>
      <c r="I39" s="193"/>
      <c r="J39" s="13"/>
      <c r="K39" s="13"/>
      <c r="L39" s="13"/>
      <c r="M39" s="13"/>
      <c r="N39" s="13"/>
      <c r="O39" s="13"/>
      <c r="P39" s="13"/>
    </row>
    <row r="40" ht="12.75" customHeight="1"/>
    <row r="41" spans="1:8" ht="12.75" hidden="1">
      <c r="A41" s="33"/>
      <c r="B41" s="34"/>
      <c r="C41" s="34"/>
      <c r="D41" s="17"/>
      <c r="E41" s="17"/>
      <c r="F41" s="17"/>
      <c r="G41" s="17"/>
      <c r="H41" s="17"/>
    </row>
    <row r="42" spans="1:8" ht="12.75" hidden="1">
      <c r="A42" s="33"/>
      <c r="B42" s="34"/>
      <c r="C42" s="34"/>
      <c r="D42" s="17"/>
      <c r="E42" s="17"/>
      <c r="F42" s="17"/>
      <c r="G42" s="17"/>
      <c r="H42" s="17"/>
    </row>
    <row r="43" spans="1:8" ht="12.75" hidden="1">
      <c r="A43" s="33"/>
      <c r="B43" s="34"/>
      <c r="C43" s="34"/>
      <c r="D43" s="17"/>
      <c r="E43" s="17"/>
      <c r="F43" s="17"/>
      <c r="G43" s="17"/>
      <c r="H43" s="17"/>
    </row>
    <row r="44" spans="1:8" ht="12.75" hidden="1">
      <c r="A44" s="33"/>
      <c r="B44" s="34"/>
      <c r="C44" s="34"/>
      <c r="D44" s="17"/>
      <c r="E44" s="17"/>
      <c r="F44" s="17"/>
      <c r="G44" s="17"/>
      <c r="H44" s="17"/>
    </row>
    <row r="45" spans="1:8" ht="12.75" hidden="1">
      <c r="A45" s="33"/>
      <c r="B45" s="34"/>
      <c r="C45" s="34"/>
      <c r="D45" s="17"/>
      <c r="E45" s="17"/>
      <c r="F45" s="17"/>
      <c r="G45" s="17"/>
      <c r="H45" s="17"/>
    </row>
    <row r="46" spans="1:8" ht="12.75" hidden="1">
      <c r="A46" s="33"/>
      <c r="B46" s="34"/>
      <c r="C46" s="34"/>
      <c r="D46" s="17"/>
      <c r="E46" s="17"/>
      <c r="F46" s="17"/>
      <c r="G46" s="17"/>
      <c r="H46" s="17"/>
    </row>
    <row r="47" spans="1:8" ht="12.75" hidden="1">
      <c r="A47" s="33"/>
      <c r="B47" s="34"/>
      <c r="C47" s="34"/>
      <c r="D47" s="17"/>
      <c r="E47" s="17"/>
      <c r="F47" s="17"/>
      <c r="G47" s="17"/>
      <c r="H47" s="17"/>
    </row>
    <row r="48" spans="1:8" ht="12.75" hidden="1">
      <c r="A48" s="33"/>
      <c r="B48" s="34"/>
      <c r="C48" s="34"/>
      <c r="D48" s="17"/>
      <c r="E48" s="17"/>
      <c r="F48" s="17"/>
      <c r="G48" s="17"/>
      <c r="H48" s="17"/>
    </row>
    <row r="49" spans="1:8" ht="12.75" hidden="1">
      <c r="A49" s="33"/>
      <c r="B49" s="34"/>
      <c r="C49" s="34"/>
      <c r="D49" s="17"/>
      <c r="E49" s="17"/>
      <c r="F49" s="17"/>
      <c r="G49" s="17"/>
      <c r="H49" s="17"/>
    </row>
    <row r="50" spans="1:8" ht="12.75" hidden="1">
      <c r="A50" s="33"/>
      <c r="B50" s="34"/>
      <c r="C50" s="34"/>
      <c r="D50" s="17"/>
      <c r="E50" s="17"/>
      <c r="F50" s="17"/>
      <c r="G50" s="17"/>
      <c r="H50" s="17"/>
    </row>
    <row r="51" spans="1:8" ht="12.75" hidden="1">
      <c r="A51" s="33"/>
      <c r="B51" s="34"/>
      <c r="C51" s="34"/>
      <c r="D51" s="17"/>
      <c r="E51" s="17"/>
      <c r="F51" s="17"/>
      <c r="G51" s="17"/>
      <c r="H51" s="17"/>
    </row>
    <row r="52" spans="1:8" ht="12.75" hidden="1">
      <c r="A52" s="33"/>
      <c r="B52" s="34"/>
      <c r="C52" s="34"/>
      <c r="D52" s="17"/>
      <c r="E52" s="17"/>
      <c r="F52" s="17"/>
      <c r="G52" s="17"/>
      <c r="H52" s="17"/>
    </row>
    <row r="53" spans="1:8" ht="12.75" hidden="1">
      <c r="A53" s="33"/>
      <c r="B53" s="34"/>
      <c r="C53" s="34"/>
      <c r="D53" s="17"/>
      <c r="E53" s="17"/>
      <c r="F53" s="17"/>
      <c r="G53" s="17"/>
      <c r="H53" s="17"/>
    </row>
    <row r="54" spans="1:8" ht="12.75" hidden="1">
      <c r="A54" s="33"/>
      <c r="B54" s="34"/>
      <c r="C54" s="34"/>
      <c r="D54" s="17"/>
      <c r="E54" s="17"/>
      <c r="F54" s="17"/>
      <c r="G54" s="17"/>
      <c r="H54" s="17"/>
    </row>
    <row r="55" spans="1:8" ht="12.75">
      <c r="A55" s="33"/>
      <c r="B55" s="34"/>
      <c r="C55" s="34"/>
      <c r="D55" s="17"/>
      <c r="E55" s="17"/>
      <c r="F55" s="17"/>
      <c r="G55" s="17"/>
      <c r="H55" s="17"/>
    </row>
    <row r="56" spans="1:8" ht="12.75">
      <c r="A56" s="33"/>
      <c r="B56" s="34"/>
      <c r="C56" s="34"/>
      <c r="D56" s="17"/>
      <c r="E56" s="17"/>
      <c r="F56" s="17"/>
      <c r="G56" s="17"/>
      <c r="H56" s="17"/>
    </row>
    <row r="57" spans="1:8" ht="12.75">
      <c r="A57" s="33"/>
      <c r="B57" s="34"/>
      <c r="C57" s="34"/>
      <c r="D57" s="17"/>
      <c r="E57" s="17"/>
      <c r="F57" s="17"/>
      <c r="G57" s="17"/>
      <c r="H57" s="17"/>
    </row>
    <row r="58" spans="1:8" ht="12.75">
      <c r="A58" s="33"/>
      <c r="B58" s="34"/>
      <c r="C58" s="34"/>
      <c r="D58" s="17"/>
      <c r="E58" s="17"/>
      <c r="F58" s="17"/>
      <c r="G58" s="17"/>
      <c r="H58" s="17"/>
    </row>
    <row r="59" spans="1:8" ht="12.75">
      <c r="A59" s="33"/>
      <c r="B59" s="34"/>
      <c r="C59" s="34"/>
      <c r="D59" s="17"/>
      <c r="E59" s="17"/>
      <c r="F59" s="17"/>
      <c r="G59" s="17"/>
      <c r="H59" s="17"/>
    </row>
    <row r="60" spans="1:8" ht="12.75">
      <c r="A60" s="33"/>
      <c r="B60" s="34"/>
      <c r="C60" s="34"/>
      <c r="D60" s="17"/>
      <c r="E60" s="17"/>
      <c r="F60" s="17"/>
      <c r="G60" s="17"/>
      <c r="H60" s="17"/>
    </row>
    <row r="61" spans="1:8" ht="12.75">
      <c r="A61" s="33"/>
      <c r="B61" s="34"/>
      <c r="C61" s="34"/>
      <c r="D61" s="17"/>
      <c r="E61" s="17"/>
      <c r="F61" s="17"/>
      <c r="G61" s="17"/>
      <c r="H61" s="17"/>
    </row>
    <row r="62" spans="1:8" ht="12.75">
      <c r="A62" s="33"/>
      <c r="B62" s="34"/>
      <c r="C62" s="34"/>
      <c r="D62" s="17"/>
      <c r="E62" s="17"/>
      <c r="F62" s="17"/>
      <c r="G62" s="17"/>
      <c r="H62" s="17"/>
    </row>
    <row r="63" spans="1:8" ht="12.75">
      <c r="A63" s="33"/>
      <c r="B63" s="34"/>
      <c r="C63" s="34"/>
      <c r="D63" s="17"/>
      <c r="E63" s="17"/>
      <c r="F63" s="17"/>
      <c r="G63" s="17"/>
      <c r="H63" s="17"/>
    </row>
    <row r="64" spans="1:8" ht="12.75">
      <c r="A64" s="33"/>
      <c r="B64" s="34"/>
      <c r="C64" s="34"/>
      <c r="D64" s="17"/>
      <c r="E64" s="17"/>
      <c r="F64" s="17"/>
      <c r="G64" s="17"/>
      <c r="H64" s="17"/>
    </row>
    <row r="65" spans="1:8" ht="12.75">
      <c r="A65" s="33"/>
      <c r="B65" s="34"/>
      <c r="C65" s="34"/>
      <c r="D65" s="17"/>
      <c r="E65" s="17"/>
      <c r="F65" s="17"/>
      <c r="G65" s="17"/>
      <c r="H65" s="17"/>
    </row>
    <row r="66" spans="1:8" ht="12.75">
      <c r="A66" s="33"/>
      <c r="B66" s="34"/>
      <c r="C66" s="34"/>
      <c r="D66" s="17"/>
      <c r="E66" s="17"/>
      <c r="F66" s="17"/>
      <c r="G66" s="17"/>
      <c r="H66" s="17"/>
    </row>
    <row r="67" spans="1:8" ht="12.75">
      <c r="A67" s="33"/>
      <c r="B67" s="34"/>
      <c r="C67" s="34"/>
      <c r="D67" s="17"/>
      <c r="E67" s="17"/>
      <c r="F67" s="17"/>
      <c r="G67" s="17"/>
      <c r="H67" s="17"/>
    </row>
    <row r="68" spans="1:8" ht="12.75">
      <c r="A68" s="33"/>
      <c r="B68" s="34"/>
      <c r="C68" s="34"/>
      <c r="D68" s="17"/>
      <c r="E68" s="17"/>
      <c r="F68" s="17"/>
      <c r="G68" s="17"/>
      <c r="H68" s="17"/>
    </row>
    <row r="69" spans="1:8" ht="12.75">
      <c r="A69" s="33"/>
      <c r="B69" s="34"/>
      <c r="C69" s="34"/>
      <c r="D69" s="17"/>
      <c r="E69" s="17"/>
      <c r="F69" s="17"/>
      <c r="G69" s="17"/>
      <c r="H69" s="17"/>
    </row>
    <row r="70" spans="1:8" ht="12.75">
      <c r="A70" s="33"/>
      <c r="B70" s="34"/>
      <c r="C70" s="34"/>
      <c r="D70" s="17"/>
      <c r="E70" s="17"/>
      <c r="F70" s="17"/>
      <c r="G70" s="17"/>
      <c r="H70" s="17"/>
    </row>
    <row r="71" spans="1:8" ht="12.75">
      <c r="A71" s="33"/>
      <c r="B71" s="34"/>
      <c r="C71" s="34"/>
      <c r="D71" s="17"/>
      <c r="E71" s="17"/>
      <c r="F71" s="17"/>
      <c r="G71" s="17"/>
      <c r="H71" s="17"/>
    </row>
    <row r="72" spans="1:8" ht="12.75">
      <c r="A72" s="33"/>
      <c r="B72" s="34"/>
      <c r="C72" s="34"/>
      <c r="D72" s="17"/>
      <c r="E72" s="17"/>
      <c r="F72" s="17"/>
      <c r="G72" s="17"/>
      <c r="H72" s="17"/>
    </row>
    <row r="73" spans="1:8" ht="12.75">
      <c r="A73" s="33"/>
      <c r="B73" s="34"/>
      <c r="C73" s="34"/>
      <c r="D73" s="17"/>
      <c r="E73" s="17"/>
      <c r="F73" s="17"/>
      <c r="G73" s="17"/>
      <c r="H73" s="17"/>
    </row>
    <row r="74" spans="1:8" ht="12.75">
      <c r="A74" s="33"/>
      <c r="B74" s="34"/>
      <c r="C74" s="34"/>
      <c r="D74" s="17"/>
      <c r="E74" s="17"/>
      <c r="F74" s="17"/>
      <c r="G74" s="17"/>
      <c r="H74" s="17"/>
    </row>
    <row r="75" spans="1:8" ht="12.75">
      <c r="A75" s="33"/>
      <c r="B75" s="34"/>
      <c r="C75" s="34"/>
      <c r="D75" s="17"/>
      <c r="E75" s="17"/>
      <c r="F75" s="17"/>
      <c r="G75" s="17"/>
      <c r="H75" s="17"/>
    </row>
    <row r="76" spans="1:8" ht="12.75">
      <c r="A76" s="33"/>
      <c r="B76" s="34"/>
      <c r="C76" s="34"/>
      <c r="D76" s="17"/>
      <c r="E76" s="17"/>
      <c r="F76" s="17"/>
      <c r="G76" s="17"/>
      <c r="H76" s="17"/>
    </row>
    <row r="77" spans="1:8" ht="12.75">
      <c r="A77" s="33"/>
      <c r="B77" s="34"/>
      <c r="C77" s="34"/>
      <c r="D77" s="17"/>
      <c r="E77" s="17"/>
      <c r="F77" s="17"/>
      <c r="G77" s="17"/>
      <c r="H77" s="17"/>
    </row>
    <row r="78" spans="1:8" ht="12.75">
      <c r="A78" s="33"/>
      <c r="B78" s="34"/>
      <c r="C78" s="34"/>
      <c r="D78" s="17"/>
      <c r="E78" s="17"/>
      <c r="F78" s="17"/>
      <c r="G78" s="17"/>
      <c r="H78" s="17"/>
    </row>
    <row r="79" spans="1:8" ht="12.75">
      <c r="A79" s="33"/>
      <c r="B79" s="34"/>
      <c r="C79" s="34"/>
      <c r="D79" s="17"/>
      <c r="E79" s="17"/>
      <c r="F79" s="17"/>
      <c r="G79" s="17"/>
      <c r="H79" s="17"/>
    </row>
    <row r="80" spans="1:8" ht="12.75">
      <c r="A80" s="33"/>
      <c r="B80" s="34"/>
      <c r="C80" s="34"/>
      <c r="D80" s="17"/>
      <c r="E80" s="17"/>
      <c r="F80" s="17"/>
      <c r="G80" s="17"/>
      <c r="H80" s="17"/>
    </row>
    <row r="81" spans="1:8" ht="12.75">
      <c r="A81" s="33"/>
      <c r="B81" s="34"/>
      <c r="C81" s="34"/>
      <c r="D81" s="17"/>
      <c r="E81" s="17"/>
      <c r="F81" s="17"/>
      <c r="G81" s="17"/>
      <c r="H81" s="17"/>
    </row>
    <row r="82" spans="1:8" ht="12.75">
      <c r="A82" s="33"/>
      <c r="B82" s="34"/>
      <c r="C82" s="34"/>
      <c r="D82" s="17"/>
      <c r="E82" s="17"/>
      <c r="F82" s="17"/>
      <c r="G82" s="17"/>
      <c r="H82" s="17"/>
    </row>
    <row r="83" spans="1:8" ht="12.75">
      <c r="A83" s="33"/>
      <c r="B83" s="34"/>
      <c r="C83" s="34"/>
      <c r="D83" s="17"/>
      <c r="E83" s="17"/>
      <c r="F83" s="17"/>
      <c r="G83" s="17"/>
      <c r="H83" s="17"/>
    </row>
    <row r="84" spans="1:8" ht="12.75">
      <c r="A84" s="33"/>
      <c r="B84" s="34"/>
      <c r="C84" s="34"/>
      <c r="D84" s="17"/>
      <c r="E84" s="17"/>
      <c r="F84" s="17"/>
      <c r="G84" s="17"/>
      <c r="H84" s="17"/>
    </row>
    <row r="85" spans="1:8" ht="12.75">
      <c r="A85" s="33"/>
      <c r="B85" s="34"/>
      <c r="C85" s="34"/>
      <c r="D85" s="17"/>
      <c r="E85" s="17"/>
      <c r="F85" s="17"/>
      <c r="G85" s="17"/>
      <c r="H85" s="17"/>
    </row>
    <row r="86" spans="1:8" ht="12.75">
      <c r="A86" s="33"/>
      <c r="B86" s="34"/>
      <c r="C86" s="34"/>
      <c r="D86" s="17"/>
      <c r="E86" s="17"/>
      <c r="F86" s="17"/>
      <c r="G86" s="17"/>
      <c r="H86" s="17"/>
    </row>
    <row r="87" spans="1:8" ht="12.75">
      <c r="A87" s="33"/>
      <c r="B87" s="34"/>
      <c r="C87" s="34"/>
      <c r="D87" s="17"/>
      <c r="E87" s="17"/>
      <c r="F87" s="17"/>
      <c r="G87" s="17"/>
      <c r="H87" s="17"/>
    </row>
    <row r="88" spans="1:8" ht="12.75">
      <c r="A88" s="33"/>
      <c r="B88" s="34"/>
      <c r="C88" s="34"/>
      <c r="D88" s="17"/>
      <c r="E88" s="17"/>
      <c r="F88" s="17"/>
      <c r="G88" s="17"/>
      <c r="H88" s="17"/>
    </row>
    <row r="89" spans="1:8" ht="12.75">
      <c r="A89" s="33"/>
      <c r="B89" s="34"/>
      <c r="C89" s="34"/>
      <c r="D89" s="17"/>
      <c r="E89" s="17"/>
      <c r="F89" s="17"/>
      <c r="G89" s="17"/>
      <c r="H89" s="17"/>
    </row>
    <row r="90" spans="1:8" ht="12.75">
      <c r="A90" s="33"/>
      <c r="B90" s="34"/>
      <c r="C90" s="34"/>
      <c r="D90" s="17"/>
      <c r="E90" s="17"/>
      <c r="F90" s="17"/>
      <c r="G90" s="17"/>
      <c r="H90" s="17"/>
    </row>
    <row r="91" spans="1:8" ht="12.75">
      <c r="A91" s="33"/>
      <c r="B91" s="34"/>
      <c r="C91" s="34"/>
      <c r="D91" s="17"/>
      <c r="E91" s="17"/>
      <c r="F91" s="17"/>
      <c r="G91" s="17"/>
      <c r="H91" s="17"/>
    </row>
    <row r="92" spans="1:8" ht="12.75">
      <c r="A92" s="33"/>
      <c r="B92" s="34"/>
      <c r="C92" s="34"/>
      <c r="D92" s="17"/>
      <c r="E92" s="17"/>
      <c r="F92" s="17"/>
      <c r="G92" s="17"/>
      <c r="H92" s="17"/>
    </row>
    <row r="93" spans="1:8" ht="12.75">
      <c r="A93" s="33"/>
      <c r="B93" s="34"/>
      <c r="C93" s="34"/>
      <c r="D93" s="17"/>
      <c r="E93" s="17"/>
      <c r="F93" s="17"/>
      <c r="G93" s="17"/>
      <c r="H93" s="17"/>
    </row>
    <row r="94" spans="1:8" ht="12.75">
      <c r="A94" s="33"/>
      <c r="B94" s="34"/>
      <c r="C94" s="34"/>
      <c r="D94" s="17"/>
      <c r="E94" s="17"/>
      <c r="F94" s="17"/>
      <c r="G94" s="17"/>
      <c r="H94" s="17"/>
    </row>
    <row r="95" spans="1:8" ht="12.75">
      <c r="A95" s="33"/>
      <c r="B95" s="34"/>
      <c r="C95" s="34"/>
      <c r="D95" s="17"/>
      <c r="E95" s="17"/>
      <c r="F95" s="17"/>
      <c r="G95" s="17"/>
      <c r="H95" s="17"/>
    </row>
    <row r="96" spans="1:8" ht="12.75">
      <c r="A96" s="33"/>
      <c r="B96" s="34"/>
      <c r="C96" s="34"/>
      <c r="D96" s="17"/>
      <c r="E96" s="17"/>
      <c r="F96" s="17"/>
      <c r="G96" s="17"/>
      <c r="H96" s="17"/>
    </row>
    <row r="97" spans="1:8" ht="12.75">
      <c r="A97" s="33"/>
      <c r="B97" s="34"/>
      <c r="C97" s="34"/>
      <c r="D97" s="17"/>
      <c r="E97" s="17"/>
      <c r="F97" s="17"/>
      <c r="G97" s="17"/>
      <c r="H97" s="17"/>
    </row>
    <row r="98" spans="1:8" ht="12.75">
      <c r="A98" s="33"/>
      <c r="B98" s="34"/>
      <c r="C98" s="34"/>
      <c r="D98" s="17"/>
      <c r="E98" s="17"/>
      <c r="F98" s="17"/>
      <c r="G98" s="17"/>
      <c r="H98" s="17"/>
    </row>
    <row r="99" spans="1:8" ht="12.75">
      <c r="A99" s="33"/>
      <c r="B99" s="34"/>
      <c r="C99" s="34"/>
      <c r="D99" s="17"/>
      <c r="E99" s="17"/>
      <c r="F99" s="17"/>
      <c r="G99" s="17"/>
      <c r="H99" s="17"/>
    </row>
    <row r="100" spans="1:8" ht="12.75">
      <c r="A100" s="33"/>
      <c r="B100" s="34"/>
      <c r="C100" s="34"/>
      <c r="D100" s="17"/>
      <c r="E100" s="17"/>
      <c r="F100" s="17"/>
      <c r="G100" s="17"/>
      <c r="H100" s="17"/>
    </row>
    <row r="101" spans="1:8" ht="12.75">
      <c r="A101" s="33"/>
      <c r="B101" s="34"/>
      <c r="C101" s="34"/>
      <c r="D101" s="17"/>
      <c r="E101" s="17"/>
      <c r="F101" s="17"/>
      <c r="G101" s="17"/>
      <c r="H101" s="17"/>
    </row>
    <row r="102" spans="1:8" ht="12.75">
      <c r="A102" s="33"/>
      <c r="B102" s="34"/>
      <c r="C102" s="34"/>
      <c r="D102" s="17"/>
      <c r="E102" s="17"/>
      <c r="F102" s="17"/>
      <c r="G102" s="17"/>
      <c r="H102" s="17"/>
    </row>
    <row r="103" spans="1:8" ht="12.75">
      <c r="A103" s="33"/>
      <c r="B103" s="34"/>
      <c r="C103" s="34"/>
      <c r="D103" s="17"/>
      <c r="E103" s="17"/>
      <c r="F103" s="17"/>
      <c r="G103" s="17"/>
      <c r="H103" s="17"/>
    </row>
    <row r="104" spans="1:8" ht="12.75">
      <c r="A104" s="33"/>
      <c r="B104" s="34"/>
      <c r="C104" s="34"/>
      <c r="D104" s="17"/>
      <c r="E104" s="17"/>
      <c r="F104" s="17"/>
      <c r="G104" s="17"/>
      <c r="H104" s="17"/>
    </row>
    <row r="105" spans="1:8" ht="12.75">
      <c r="A105" s="33"/>
      <c r="B105" s="34"/>
      <c r="C105" s="34"/>
      <c r="D105" s="17"/>
      <c r="E105" s="17"/>
      <c r="F105" s="17"/>
      <c r="G105" s="17"/>
      <c r="H105" s="17"/>
    </row>
    <row r="106" spans="1:8" ht="12.75">
      <c r="A106" s="33"/>
      <c r="B106" s="34"/>
      <c r="C106" s="34"/>
      <c r="D106" s="17"/>
      <c r="E106" s="17"/>
      <c r="F106" s="17"/>
      <c r="G106" s="17"/>
      <c r="H106" s="17"/>
    </row>
    <row r="107" spans="1:8" ht="12.75">
      <c r="A107" s="33"/>
      <c r="B107" s="34"/>
      <c r="C107" s="34"/>
      <c r="D107" s="17"/>
      <c r="E107" s="17"/>
      <c r="F107" s="17"/>
      <c r="G107" s="17"/>
      <c r="H107" s="17"/>
    </row>
    <row r="108" spans="1:8" ht="12.75">
      <c r="A108" s="33"/>
      <c r="B108" s="34"/>
      <c r="C108" s="34"/>
      <c r="D108" s="17"/>
      <c r="E108" s="17"/>
      <c r="F108" s="17"/>
      <c r="G108" s="17"/>
      <c r="H108" s="17"/>
    </row>
    <row r="109" spans="1:8" ht="12.75">
      <c r="A109" s="33"/>
      <c r="B109" s="34"/>
      <c r="C109" s="34"/>
      <c r="D109" s="17"/>
      <c r="E109" s="17"/>
      <c r="F109" s="17"/>
      <c r="G109" s="17"/>
      <c r="H109" s="17"/>
    </row>
    <row r="110" spans="1:8" ht="12.75">
      <c r="A110" s="33"/>
      <c r="B110" s="34"/>
      <c r="C110" s="34"/>
      <c r="D110" s="17"/>
      <c r="E110" s="17"/>
      <c r="F110" s="17"/>
      <c r="G110" s="17"/>
      <c r="H110" s="17"/>
    </row>
    <row r="111" spans="1:8" ht="12.75">
      <c r="A111" s="33"/>
      <c r="B111" s="34"/>
      <c r="C111" s="34"/>
      <c r="D111" s="17"/>
      <c r="E111" s="17"/>
      <c r="F111" s="17"/>
      <c r="G111" s="17"/>
      <c r="H111" s="17"/>
    </row>
    <row r="112" spans="1:8" ht="12.75">
      <c r="A112" s="33"/>
      <c r="B112" s="34"/>
      <c r="C112" s="34"/>
      <c r="D112" s="17"/>
      <c r="E112" s="17"/>
      <c r="F112" s="17"/>
      <c r="G112" s="17"/>
      <c r="H112" s="17"/>
    </row>
    <row r="113" spans="1:8" ht="12.75">
      <c r="A113" s="33"/>
      <c r="B113" s="34"/>
      <c r="C113" s="34"/>
      <c r="D113" s="17"/>
      <c r="E113" s="17"/>
      <c r="F113" s="17"/>
      <c r="G113" s="17"/>
      <c r="H113" s="17"/>
    </row>
    <row r="114" spans="1:8" ht="12.75">
      <c r="A114" s="33"/>
      <c r="B114" s="34"/>
      <c r="C114" s="34"/>
      <c r="D114" s="17"/>
      <c r="E114" s="17"/>
      <c r="F114" s="17"/>
      <c r="G114" s="17"/>
      <c r="H114" s="17"/>
    </row>
    <row r="115" spans="1:8" ht="12.75">
      <c r="A115" s="33"/>
      <c r="B115" s="34"/>
      <c r="C115" s="34"/>
      <c r="D115" s="17"/>
      <c r="E115" s="17"/>
      <c r="F115" s="17"/>
      <c r="G115" s="17"/>
      <c r="H115" s="17"/>
    </row>
    <row r="116" spans="1:8" ht="12.75">
      <c r="A116" s="33"/>
      <c r="B116" s="34"/>
      <c r="C116" s="34"/>
      <c r="D116" s="17"/>
      <c r="E116" s="17"/>
      <c r="F116" s="17"/>
      <c r="G116" s="17"/>
      <c r="H116" s="17"/>
    </row>
    <row r="117" spans="1:8" ht="12.75">
      <c r="A117" s="33"/>
      <c r="B117" s="34"/>
      <c r="C117" s="34"/>
      <c r="D117" s="17"/>
      <c r="E117" s="17"/>
      <c r="F117" s="17"/>
      <c r="G117" s="17"/>
      <c r="H117" s="17"/>
    </row>
    <row r="118" spans="1:8" ht="12.75">
      <c r="A118" s="33"/>
      <c r="B118" s="34"/>
      <c r="C118" s="34"/>
      <c r="D118" s="17"/>
      <c r="E118" s="17"/>
      <c r="F118" s="17"/>
      <c r="G118" s="17"/>
      <c r="H118" s="17"/>
    </row>
    <row r="119" spans="1:8" ht="12.75">
      <c r="A119" s="33"/>
      <c r="B119" s="34"/>
      <c r="C119" s="34"/>
      <c r="D119" s="17"/>
      <c r="E119" s="17"/>
      <c r="F119" s="17"/>
      <c r="G119" s="17"/>
      <c r="H119" s="17"/>
    </row>
    <row r="120" spans="1:8" ht="12.75">
      <c r="A120" s="33"/>
      <c r="B120" s="34"/>
      <c r="C120" s="34"/>
      <c r="D120" s="17"/>
      <c r="E120" s="17"/>
      <c r="F120" s="17"/>
      <c r="G120" s="17"/>
      <c r="H120" s="17"/>
    </row>
    <row r="121" spans="1:8" ht="12.75">
      <c r="A121" s="33"/>
      <c r="B121" s="34"/>
      <c r="C121" s="34"/>
      <c r="D121" s="17"/>
      <c r="E121" s="17"/>
      <c r="F121" s="17"/>
      <c r="G121" s="17"/>
      <c r="H121" s="17"/>
    </row>
    <row r="122" spans="1:8" ht="12.75">
      <c r="A122" s="33"/>
      <c r="B122" s="34"/>
      <c r="C122" s="34"/>
      <c r="D122" s="17"/>
      <c r="E122" s="17"/>
      <c r="F122" s="17"/>
      <c r="G122" s="17"/>
      <c r="H122" s="17"/>
    </row>
    <row r="123" spans="1:8" ht="12.75">
      <c r="A123" s="33"/>
      <c r="B123" s="34"/>
      <c r="C123" s="34"/>
      <c r="D123" s="17"/>
      <c r="E123" s="17"/>
      <c r="F123" s="17"/>
      <c r="G123" s="17"/>
      <c r="H123" s="17"/>
    </row>
    <row r="124" spans="1:8" ht="12.75">
      <c r="A124" s="33"/>
      <c r="B124" s="34"/>
      <c r="C124" s="34"/>
      <c r="D124" s="17"/>
      <c r="E124" s="17"/>
      <c r="F124" s="17"/>
      <c r="G124" s="17"/>
      <c r="H124" s="17"/>
    </row>
    <row r="125" spans="1:8" ht="12.75">
      <c r="A125" s="33"/>
      <c r="B125" s="34"/>
      <c r="C125" s="34"/>
      <c r="D125" s="17"/>
      <c r="E125" s="17"/>
      <c r="F125" s="17"/>
      <c r="G125" s="17"/>
      <c r="H125" s="17"/>
    </row>
    <row r="126" spans="1:8" ht="12.75">
      <c r="A126" s="33"/>
      <c r="B126" s="34"/>
      <c r="C126" s="34"/>
      <c r="D126" s="17"/>
      <c r="E126" s="17"/>
      <c r="F126" s="17"/>
      <c r="G126" s="17"/>
      <c r="H126" s="17"/>
    </row>
    <row r="127" spans="1:8" ht="12.75">
      <c r="A127" s="33"/>
      <c r="B127" s="34"/>
      <c r="C127" s="34"/>
      <c r="D127" s="17"/>
      <c r="E127" s="17"/>
      <c r="F127" s="17"/>
      <c r="G127" s="17"/>
      <c r="H127" s="17"/>
    </row>
  </sheetData>
  <sheetProtection/>
  <mergeCells count="34">
    <mergeCell ref="A37:P37"/>
    <mergeCell ref="A38:P38"/>
    <mergeCell ref="D39:I39"/>
    <mergeCell ref="G7:G8"/>
    <mergeCell ref="A15:A18"/>
    <mergeCell ref="B15:B18"/>
    <mergeCell ref="A21:A22"/>
    <mergeCell ref="B21:B22"/>
    <mergeCell ref="E7:E8"/>
    <mergeCell ref="A34:C34"/>
    <mergeCell ref="D34:E34"/>
    <mergeCell ref="A9:A14"/>
    <mergeCell ref="B9:B14"/>
    <mergeCell ref="L35:M35"/>
    <mergeCell ref="T21:T22"/>
    <mergeCell ref="A4:N4"/>
    <mergeCell ref="A7:A8"/>
    <mergeCell ref="B7:B8"/>
    <mergeCell ref="C7:C8"/>
    <mergeCell ref="D7:D8"/>
    <mergeCell ref="K7:L8"/>
    <mergeCell ref="H7:H8"/>
    <mergeCell ref="I7:I8"/>
    <mergeCell ref="A6:M6"/>
    <mergeCell ref="J7:J8"/>
    <mergeCell ref="F7:F8"/>
    <mergeCell ref="C9:C33"/>
    <mergeCell ref="N34:O34"/>
    <mergeCell ref="P34:T34"/>
    <mergeCell ref="N6:O7"/>
    <mergeCell ref="M7:M8"/>
    <mergeCell ref="P6:T7"/>
    <mergeCell ref="T10:AB10"/>
    <mergeCell ref="R11:R12"/>
  </mergeCells>
  <printOptions/>
  <pageMargins left="0" right="0" top="0.1968503937007874" bottom="0.196850393700787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Егерева</dc:creator>
  <cp:keywords/>
  <dc:description/>
  <cp:lastModifiedBy>Иванова Ирина Владимировна</cp:lastModifiedBy>
  <cp:lastPrinted>2016-01-19T14:46:37Z</cp:lastPrinted>
  <dcterms:created xsi:type="dcterms:W3CDTF">2011-08-01T10:24:30Z</dcterms:created>
  <dcterms:modified xsi:type="dcterms:W3CDTF">2016-03-30T13:16:37Z</dcterms:modified>
  <cp:category/>
  <cp:version/>
  <cp:contentType/>
  <cp:contentStatus/>
</cp:coreProperties>
</file>