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Лист1" sheetId="1" r:id="rId1"/>
  </sheets>
  <definedNames>
    <definedName name="_xlnm.Print_Area" localSheetId="0">'Лист1'!$A$1:$AG$5</definedName>
  </definedNames>
  <calcPr fullCalcOnLoad="1"/>
</workbook>
</file>

<file path=xl/sharedStrings.xml><?xml version="1.0" encoding="utf-8"?>
<sst xmlns="http://schemas.openxmlformats.org/spreadsheetml/2006/main" count="348" uniqueCount="47">
  <si>
    <t>Дата</t>
  </si>
  <si>
    <t>Марка бензина</t>
  </si>
  <si>
    <t>г.Калуга (розница)</t>
  </si>
  <si>
    <t>Область (розница)</t>
  </si>
  <si>
    <t>г.Обнинск</t>
  </si>
  <si>
    <t>г.Калуга</t>
  </si>
  <si>
    <t>АИ-95</t>
  </si>
  <si>
    <t>Аи-92</t>
  </si>
  <si>
    <t>в т.ч.  мини АЗС</t>
  </si>
  <si>
    <t xml:space="preserve"> -</t>
  </si>
  <si>
    <t>г.Боровск</t>
  </si>
  <si>
    <t xml:space="preserve">Мониторинг цен на нефтепродукты, реализуемые на автозаправочных станциях Калуги и Калужской области </t>
  </si>
  <si>
    <t>г.Калуга розница</t>
  </si>
  <si>
    <t>Область розница</t>
  </si>
  <si>
    <t xml:space="preserve">                                                                                                                                         (по сведениям, предоставленным торгующими организациями)</t>
  </si>
  <si>
    <t>ДТ/лет.</t>
  </si>
  <si>
    <t>АИ-98</t>
  </si>
  <si>
    <t>Аи-100</t>
  </si>
  <si>
    <t>ООО "МАРС"</t>
  </si>
  <si>
    <t>ИП Короткий</t>
  </si>
  <si>
    <t>ИП                Евраскин</t>
  </si>
  <si>
    <t>ДТ/зим.</t>
  </si>
  <si>
    <t>Жиздринский  
  р-н</t>
  </si>
  <si>
    <t>Бабынинский 
  р-н</t>
  </si>
  <si>
    <t>Дзержинский
   р-н</t>
  </si>
  <si>
    <t>Козельский 
  р-н</t>
  </si>
  <si>
    <t>Дзержинский 
  р-н</t>
  </si>
  <si>
    <t>Износковский
 р-н</t>
  </si>
  <si>
    <t>Хвастовичский
 р-н</t>
  </si>
  <si>
    <t>Размер надбавки % Калуга/    область</t>
  </si>
  <si>
    <t>Опт     руб/литр</t>
  </si>
  <si>
    <t>Опт               руб/т</t>
  </si>
  <si>
    <t>АО  "Калуганефтепродукт"</t>
  </si>
  <si>
    <t>ООО "Газпромнефть-Центр"</t>
  </si>
  <si>
    <t>Мещовский
  р-н</t>
  </si>
  <si>
    <t xml:space="preserve">ООО "Лукойл-Центрнефтепродукт" </t>
  </si>
  <si>
    <t>-</t>
  </si>
  <si>
    <t>ООО "ГНП Сеть"</t>
  </si>
  <si>
    <t>ООО 
"Фаворит"</t>
  </si>
  <si>
    <t>ООО "Демир"</t>
  </si>
  <si>
    <t>ИП  
 Верботный А.Ю</t>
  </si>
  <si>
    <t xml:space="preserve">Козельский
 р-н </t>
  </si>
  <si>
    <t>ИП 
Костяев А.М.</t>
  </si>
  <si>
    <t>Спас-Деменский
 р-н</t>
  </si>
  <si>
    <t>ООО "Гиперион"</t>
  </si>
  <si>
    <t>Тарусский
 р-н</t>
  </si>
  <si>
    <t>09.04.-11.04.2022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</si>
</sst>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mmm/yyyy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9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  <font>
      <sz val="9"/>
      <color indexed="2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"/>
      <family val="2"/>
    </font>
    <font>
      <sz val="9"/>
      <color indexed="36"/>
      <name val="Arial"/>
      <family val="2"/>
    </font>
    <font>
      <b/>
      <sz val="10"/>
      <color indexed="3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0"/>
      <color theme="1"/>
      <name val="Arial Cyr"/>
      <family val="0"/>
    </font>
    <font>
      <sz val="10"/>
      <color theme="0"/>
      <name val="Arial Cyr"/>
      <family val="0"/>
    </font>
    <font>
      <b/>
      <sz val="10"/>
      <color rgb="FFFF0000"/>
      <name val="Arial"/>
      <family val="2"/>
    </font>
    <font>
      <sz val="9"/>
      <color theme="4" tint="-0.24997000396251678"/>
      <name val="Arial"/>
      <family val="2"/>
    </font>
    <font>
      <sz val="9"/>
      <color rgb="FF7030A0"/>
      <name val="Arial"/>
      <family val="2"/>
    </font>
    <font>
      <b/>
      <sz val="10"/>
      <color rgb="FF0070C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56" fillId="0" borderId="38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 horizontal="right"/>
    </xf>
    <xf numFmtId="2" fontId="0" fillId="0" borderId="4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57" fillId="0" borderId="45" xfId="0" applyNumberFormat="1" applyFont="1" applyFill="1" applyBorder="1" applyAlignment="1">
      <alignment horizontal="right"/>
    </xf>
    <xf numFmtId="2" fontId="57" fillId="0" borderId="46" xfId="0" applyNumberFormat="1" applyFont="1" applyFill="1" applyBorder="1" applyAlignment="1">
      <alignment horizontal="right"/>
    </xf>
    <xf numFmtId="2" fontId="57" fillId="0" borderId="47" xfId="0" applyNumberFormat="1" applyFont="1" applyFill="1" applyBorder="1" applyAlignment="1">
      <alignment horizontal="right"/>
    </xf>
    <xf numFmtId="49" fontId="57" fillId="0" borderId="47" xfId="0" applyNumberFormat="1" applyFont="1" applyFill="1" applyBorder="1" applyAlignment="1">
      <alignment horizontal="center"/>
    </xf>
    <xf numFmtId="2" fontId="57" fillId="0" borderId="47" xfId="0" applyNumberFormat="1" applyFont="1" applyFill="1" applyBorder="1" applyAlignment="1">
      <alignment horizontal="center"/>
    </xf>
    <xf numFmtId="2" fontId="57" fillId="0" borderId="48" xfId="0" applyNumberFormat="1" applyFont="1" applyFill="1" applyBorder="1" applyAlignment="1">
      <alignment horizontal="right"/>
    </xf>
    <xf numFmtId="172" fontId="58" fillId="0" borderId="49" xfId="0" applyNumberFormat="1" applyFont="1" applyFill="1" applyBorder="1" applyAlignment="1">
      <alignment horizontal="right"/>
    </xf>
    <xf numFmtId="0" fontId="14" fillId="0" borderId="47" xfId="0" applyFont="1" applyFill="1" applyBorder="1" applyAlignment="1">
      <alignment horizontal="left" vertical="top"/>
    </xf>
    <xf numFmtId="0" fontId="14" fillId="0" borderId="50" xfId="0" applyFont="1" applyFill="1" applyBorder="1" applyAlignment="1">
      <alignment horizontal="left" vertical="top"/>
    </xf>
    <xf numFmtId="0" fontId="14" fillId="0" borderId="51" xfId="0" applyFont="1" applyFill="1" applyBorder="1" applyAlignment="1">
      <alignment horizontal="left" vertical="top"/>
    </xf>
    <xf numFmtId="0" fontId="14" fillId="0" borderId="52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2" fontId="0" fillId="0" borderId="47" xfId="0" applyNumberFormat="1" applyFont="1" applyFill="1" applyBorder="1" applyAlignment="1">
      <alignment horizontal="center"/>
    </xf>
    <xf numFmtId="2" fontId="0" fillId="0" borderId="53" xfId="0" applyNumberFormat="1" applyFont="1" applyFill="1" applyBorder="1" applyAlignment="1">
      <alignment horizontal="right"/>
    </xf>
    <xf numFmtId="0" fontId="14" fillId="0" borderId="54" xfId="0" applyFont="1" applyFill="1" applyBorder="1" applyAlignment="1">
      <alignment horizontal="left" vertical="top"/>
    </xf>
    <xf numFmtId="0" fontId="14" fillId="0" borderId="55" xfId="0" applyFont="1" applyFill="1" applyBorder="1" applyAlignment="1">
      <alignment horizontal="left" vertical="top"/>
    </xf>
    <xf numFmtId="0" fontId="14" fillId="0" borderId="56" xfId="0" applyFont="1" applyFill="1" applyBorder="1" applyAlignment="1">
      <alignment horizontal="left" vertical="top"/>
    </xf>
    <xf numFmtId="0" fontId="14" fillId="0" borderId="57" xfId="0" applyFont="1" applyFill="1" applyBorder="1" applyAlignment="1">
      <alignment horizontal="left" vertical="top"/>
    </xf>
    <xf numFmtId="172" fontId="0" fillId="0" borderId="24" xfId="0" applyNumberFormat="1" applyFont="1" applyFill="1" applyBorder="1" applyAlignment="1">
      <alignment horizontal="right"/>
    </xf>
    <xf numFmtId="2" fontId="0" fillId="0" borderId="25" xfId="0" applyNumberFormat="1" applyFont="1" applyFill="1" applyBorder="1" applyAlignment="1">
      <alignment horizontal="center"/>
    </xf>
    <xf numFmtId="172" fontId="58" fillId="0" borderId="58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2" fontId="0" fillId="0" borderId="45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center"/>
    </xf>
    <xf numFmtId="2" fontId="0" fillId="33" borderId="59" xfId="0" applyNumberFormat="1" applyFont="1" applyFill="1" applyBorder="1" applyAlignment="1">
      <alignment horizontal="right"/>
    </xf>
    <xf numFmtId="2" fontId="0" fillId="0" borderId="46" xfId="0" applyNumberFormat="1" applyFont="1" applyFill="1" applyBorder="1" applyAlignment="1">
      <alignment horizontal="right"/>
    </xf>
    <xf numFmtId="2" fontId="0" fillId="0" borderId="52" xfId="0" applyNumberFormat="1" applyFont="1" applyFill="1" applyBorder="1" applyAlignment="1">
      <alignment horizontal="right"/>
    </xf>
    <xf numFmtId="1" fontId="57" fillId="33" borderId="55" xfId="0" applyNumberFormat="1" applyFont="1" applyFill="1" applyBorder="1" applyAlignment="1">
      <alignment horizontal="center"/>
    </xf>
    <xf numFmtId="2" fontId="57" fillId="33" borderId="46" xfId="0" applyNumberFormat="1" applyFont="1" applyFill="1" applyBorder="1" applyAlignment="1">
      <alignment horizontal="right"/>
    </xf>
    <xf numFmtId="2" fontId="57" fillId="33" borderId="51" xfId="0" applyNumberFormat="1" applyFont="1" applyFill="1" applyBorder="1" applyAlignment="1">
      <alignment horizontal="right"/>
    </xf>
    <xf numFmtId="2" fontId="57" fillId="33" borderId="48" xfId="0" applyNumberFormat="1" applyFont="1" applyFill="1" applyBorder="1" applyAlignment="1">
      <alignment horizontal="right"/>
    </xf>
    <xf numFmtId="2" fontId="57" fillId="33" borderId="47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textRotation="90" wrapText="1"/>
    </xf>
    <xf numFmtId="0" fontId="61" fillId="0" borderId="29" xfId="0" applyFont="1" applyFill="1" applyBorder="1" applyAlignment="1">
      <alignment horizontal="center" vertical="center" textRotation="90" wrapText="1"/>
    </xf>
    <xf numFmtId="0" fontId="59" fillId="0" borderId="38" xfId="0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right"/>
    </xf>
    <xf numFmtId="1" fontId="62" fillId="34" borderId="55" xfId="0" applyNumberFormat="1" applyFont="1" applyFill="1" applyBorder="1" applyAlignment="1">
      <alignment horizontal="right"/>
    </xf>
    <xf numFmtId="2" fontId="62" fillId="34" borderId="45" xfId="0" applyNumberFormat="1" applyFont="1" applyFill="1" applyBorder="1" applyAlignment="1">
      <alignment horizontal="right"/>
    </xf>
    <xf numFmtId="2" fontId="58" fillId="0" borderId="58" xfId="0" applyNumberFormat="1" applyFont="1" applyFill="1" applyBorder="1" applyAlignment="1">
      <alignment horizontal="right"/>
    </xf>
    <xf numFmtId="2" fontId="58" fillId="0" borderId="49" xfId="0" applyNumberFormat="1" applyFont="1" applyFill="1" applyBorder="1" applyAlignment="1">
      <alignment horizontal="right"/>
    </xf>
    <xf numFmtId="2" fontId="58" fillId="0" borderId="60" xfId="0" applyNumberFormat="1" applyFont="1" applyFill="1" applyBorder="1" applyAlignment="1">
      <alignment horizontal="right"/>
    </xf>
    <xf numFmtId="2" fontId="58" fillId="0" borderId="61" xfId="0" applyNumberFormat="1" applyFont="1" applyFill="1" applyBorder="1" applyAlignment="1">
      <alignment horizontal="right"/>
    </xf>
    <xf numFmtId="2" fontId="58" fillId="33" borderId="10" xfId="0" applyNumberFormat="1" applyFont="1" applyFill="1" applyBorder="1" applyAlignment="1">
      <alignment horizontal="right"/>
    </xf>
    <xf numFmtId="2" fontId="58" fillId="0" borderId="10" xfId="0" applyNumberFormat="1" applyFont="1" applyFill="1" applyBorder="1" applyAlignment="1">
      <alignment horizontal="right" vertical="center"/>
    </xf>
    <xf numFmtId="2" fontId="58" fillId="33" borderId="10" xfId="0" applyNumberFormat="1" applyFont="1" applyFill="1" applyBorder="1" applyAlignment="1">
      <alignment horizontal="right" vertical="center"/>
    </xf>
    <xf numFmtId="2" fontId="58" fillId="0" borderId="49" xfId="0" applyNumberFormat="1" applyFont="1" applyFill="1" applyBorder="1" applyAlignment="1">
      <alignment horizontal="center"/>
    </xf>
    <xf numFmtId="2" fontId="58" fillId="0" borderId="61" xfId="0" applyNumberFormat="1" applyFont="1" applyFill="1" applyBorder="1" applyAlignment="1">
      <alignment horizontal="center"/>
    </xf>
    <xf numFmtId="2" fontId="62" fillId="34" borderId="47" xfId="0" applyNumberFormat="1" applyFont="1" applyFill="1" applyBorder="1" applyAlignment="1">
      <alignment horizontal="right"/>
    </xf>
    <xf numFmtId="1" fontId="63" fillId="34" borderId="55" xfId="0" applyNumberFormat="1" applyFont="1" applyFill="1" applyBorder="1" applyAlignment="1">
      <alignment horizontal="right"/>
    </xf>
    <xf numFmtId="2" fontId="63" fillId="34" borderId="47" xfId="0" applyNumberFormat="1" applyFont="1" applyFill="1" applyBorder="1" applyAlignment="1">
      <alignment horizontal="right"/>
    </xf>
    <xf numFmtId="1" fontId="62" fillId="34" borderId="62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 vertical="center" wrapText="1"/>
    </xf>
    <xf numFmtId="0" fontId="58" fillId="33" borderId="63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right"/>
    </xf>
    <xf numFmtId="1" fontId="0" fillId="0" borderId="55" xfId="0" applyNumberFormat="1" applyFont="1" applyFill="1" applyBorder="1" applyAlignment="1">
      <alignment horizontal="right"/>
    </xf>
    <xf numFmtId="14" fontId="14" fillId="0" borderId="64" xfId="0" applyNumberFormat="1" applyFont="1" applyFill="1" applyBorder="1" applyAlignment="1">
      <alignment horizontal="center" vertical="center" wrapText="1"/>
    </xf>
    <xf numFmtId="14" fontId="14" fillId="0" borderId="65" xfId="0" applyNumberFormat="1" applyFont="1" applyFill="1" applyBorder="1" applyAlignment="1">
      <alignment horizontal="center" vertical="center" wrapText="1"/>
    </xf>
    <xf numFmtId="14" fontId="14" fillId="0" borderId="57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5" fillId="0" borderId="6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9"/>
  <sheetViews>
    <sheetView tabSelected="1" zoomScale="80" zoomScaleNormal="80" zoomScaleSheetLayoutView="70" workbookViewId="0" topLeftCell="A2">
      <selection activeCell="A3" sqref="A3:AG3"/>
    </sheetView>
  </sheetViews>
  <sheetFormatPr defaultColWidth="9.00390625" defaultRowHeight="12.75"/>
  <cols>
    <col min="1" max="1" width="11.625" style="0" customWidth="1"/>
    <col min="2" max="2" width="9.875" style="0" customWidth="1"/>
    <col min="3" max="3" width="10.875" style="0" customWidth="1"/>
    <col min="4" max="4" width="11.00390625" style="0" customWidth="1"/>
    <col min="5" max="5" width="8.125" style="0" customWidth="1"/>
    <col min="6" max="6" width="8.375" style="0" customWidth="1"/>
    <col min="7" max="7" width="10.625" style="0" customWidth="1"/>
    <col min="8" max="10" width="11.00390625" style="0" customWidth="1"/>
    <col min="11" max="12" width="11.375" style="0" customWidth="1"/>
    <col min="13" max="13" width="10.875" style="0" customWidth="1"/>
    <col min="14" max="14" width="14.625" style="0" customWidth="1"/>
    <col min="15" max="15" width="11.375" style="0" customWidth="1"/>
    <col min="16" max="16" width="10.625" style="0" customWidth="1"/>
    <col min="17" max="18" width="10.50390625" style="0" customWidth="1"/>
    <col min="19" max="19" width="10.375" style="0" customWidth="1"/>
    <col min="20" max="20" width="10.50390625" style="0" customWidth="1"/>
    <col min="21" max="21" width="10.375" style="0" customWidth="1"/>
    <col min="22" max="23" width="11.375" style="0" customWidth="1"/>
    <col min="24" max="24" width="11.875" style="0" customWidth="1"/>
    <col min="25" max="25" width="12.00390625" style="0" customWidth="1"/>
    <col min="26" max="26" width="12.50390625" style="0" customWidth="1"/>
    <col min="27" max="27" width="11.50390625" style="0" customWidth="1"/>
    <col min="28" max="28" width="11.625" style="0" customWidth="1"/>
    <col min="29" max="29" width="15.00390625" style="0" customWidth="1"/>
    <col min="30" max="30" width="14.375" style="0" customWidth="1"/>
    <col min="31" max="31" width="13.00390625" style="0" customWidth="1"/>
    <col min="32" max="32" width="12.375" style="0" customWidth="1"/>
    <col min="33" max="33" width="14.50390625" style="0" customWidth="1"/>
  </cols>
  <sheetData>
    <row r="1" ht="8.25" customHeight="1" hidden="1" thickBot="1"/>
    <row r="2" spans="1:33" ht="25.5" customHeight="1" thickBot="1">
      <c r="A2" s="124" t="s">
        <v>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6"/>
    </row>
    <row r="3" spans="1:33" ht="18.75" customHeight="1" thickBot="1">
      <c r="A3" s="127" t="s">
        <v>14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9"/>
    </row>
    <row r="4" spans="1:33" ht="43.5" customHeight="1" thickBot="1">
      <c r="A4" s="46" t="s">
        <v>0</v>
      </c>
      <c r="B4" s="122" t="s">
        <v>1</v>
      </c>
      <c r="C4" s="135" t="s">
        <v>32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132" t="s">
        <v>33</v>
      </c>
      <c r="P4" s="133"/>
      <c r="Q4" s="133"/>
      <c r="R4" s="133"/>
      <c r="S4" s="134"/>
      <c r="T4" s="118" t="s">
        <v>37</v>
      </c>
      <c r="U4" s="119"/>
      <c r="V4" s="130" t="s">
        <v>0</v>
      </c>
      <c r="W4" s="130" t="s">
        <v>1</v>
      </c>
      <c r="X4" s="118" t="s">
        <v>35</v>
      </c>
      <c r="Y4" s="119"/>
      <c r="Z4" s="48" t="s">
        <v>38</v>
      </c>
      <c r="AA4" s="49" t="s">
        <v>39</v>
      </c>
      <c r="AB4" s="49" t="s">
        <v>18</v>
      </c>
      <c r="AC4" s="90" t="s">
        <v>40</v>
      </c>
      <c r="AD4" s="90" t="s">
        <v>42</v>
      </c>
      <c r="AE4" s="93" t="s">
        <v>44</v>
      </c>
      <c r="AF4" s="50" t="s">
        <v>19</v>
      </c>
      <c r="AG4" s="47" t="s">
        <v>20</v>
      </c>
    </row>
    <row r="5" spans="1:33" ht="100.5" customHeight="1" thickBot="1">
      <c r="A5" s="1"/>
      <c r="B5" s="123"/>
      <c r="C5" s="110" t="s">
        <v>31</v>
      </c>
      <c r="D5" s="32" t="s">
        <v>30</v>
      </c>
      <c r="E5" s="120" t="s">
        <v>29</v>
      </c>
      <c r="F5" s="121"/>
      <c r="G5" s="11" t="s">
        <v>12</v>
      </c>
      <c r="H5" s="32" t="s">
        <v>13</v>
      </c>
      <c r="I5" s="14" t="s">
        <v>10</v>
      </c>
      <c r="J5" s="15" t="s">
        <v>4</v>
      </c>
      <c r="K5" s="12" t="s">
        <v>22</v>
      </c>
      <c r="L5" s="13" t="s">
        <v>23</v>
      </c>
      <c r="M5" s="33" t="s">
        <v>24</v>
      </c>
      <c r="N5" s="34" t="s">
        <v>25</v>
      </c>
      <c r="O5" s="35" t="s">
        <v>2</v>
      </c>
      <c r="P5" s="36" t="s">
        <v>3</v>
      </c>
      <c r="Q5" s="37" t="s">
        <v>26</v>
      </c>
      <c r="R5" s="30" t="s">
        <v>27</v>
      </c>
      <c r="S5" s="38" t="s">
        <v>22</v>
      </c>
      <c r="T5" s="39" t="s">
        <v>5</v>
      </c>
      <c r="U5" s="40" t="s">
        <v>8</v>
      </c>
      <c r="V5" s="138"/>
      <c r="W5" s="131"/>
      <c r="X5" s="31" t="s">
        <v>2</v>
      </c>
      <c r="Y5" s="41" t="s">
        <v>3</v>
      </c>
      <c r="Z5" s="42" t="s">
        <v>34</v>
      </c>
      <c r="AA5" s="43" t="s">
        <v>4</v>
      </c>
      <c r="AB5" s="44" t="s">
        <v>4</v>
      </c>
      <c r="AC5" s="91" t="s">
        <v>41</v>
      </c>
      <c r="AD5" s="92" t="s">
        <v>43</v>
      </c>
      <c r="AE5" s="45" t="s">
        <v>45</v>
      </c>
      <c r="AF5" s="28" t="s">
        <v>28</v>
      </c>
      <c r="AG5" s="29" t="s">
        <v>28</v>
      </c>
    </row>
    <row r="6" spans="1:33" s="56" customFormat="1" ht="12.75" customHeight="1">
      <c r="A6" s="115" t="s">
        <v>46</v>
      </c>
      <c r="B6" s="71" t="s">
        <v>7</v>
      </c>
      <c r="C6" s="109">
        <v>50700</v>
      </c>
      <c r="D6" s="96">
        <f>C6*0.738/1000</f>
        <v>37.416599999999995</v>
      </c>
      <c r="E6" s="22">
        <f>(G6-D6)/D6*100</f>
        <v>20.98907971328236</v>
      </c>
      <c r="F6" s="9">
        <f>(H6-D6)/D6*100</f>
        <v>20.908901396706295</v>
      </c>
      <c r="G6" s="51">
        <v>45.27</v>
      </c>
      <c r="H6" s="51">
        <v>45.24</v>
      </c>
      <c r="I6" s="51">
        <v>45.3</v>
      </c>
      <c r="J6" s="51">
        <v>45.3</v>
      </c>
      <c r="K6" s="51">
        <v>45.3</v>
      </c>
      <c r="L6" s="51">
        <v>45.3</v>
      </c>
      <c r="M6" s="51">
        <v>45</v>
      </c>
      <c r="N6" s="52">
        <v>45.3</v>
      </c>
      <c r="O6" s="22">
        <v>45.3</v>
      </c>
      <c r="P6" s="8">
        <v>45.23</v>
      </c>
      <c r="Q6" s="8">
        <v>45.07</v>
      </c>
      <c r="R6" s="8">
        <v>45.3</v>
      </c>
      <c r="S6" s="16">
        <v>45.3</v>
      </c>
      <c r="T6" s="55">
        <v>45.2</v>
      </c>
      <c r="U6" s="16">
        <v>44.9</v>
      </c>
      <c r="V6" s="115" t="s">
        <v>46</v>
      </c>
      <c r="W6" s="65" t="s">
        <v>7</v>
      </c>
      <c r="X6" s="57">
        <v>47.23</v>
      </c>
      <c r="Y6" s="57">
        <v>47.23</v>
      </c>
      <c r="Z6" s="58">
        <v>47.5</v>
      </c>
      <c r="AA6" s="79">
        <v>47.3</v>
      </c>
      <c r="AB6" s="83">
        <v>47.3</v>
      </c>
      <c r="AC6" s="79">
        <v>46.9</v>
      </c>
      <c r="AD6" s="79">
        <v>46.5</v>
      </c>
      <c r="AE6" s="58">
        <v>46.49</v>
      </c>
      <c r="AF6" s="86">
        <v>46.5</v>
      </c>
      <c r="AG6" s="86">
        <v>46.5</v>
      </c>
    </row>
    <row r="7" spans="1:33" s="56" customFormat="1" ht="12.75">
      <c r="A7" s="116"/>
      <c r="B7" s="72" t="s">
        <v>6</v>
      </c>
      <c r="C7" s="95">
        <v>53400</v>
      </c>
      <c r="D7" s="106">
        <f>C7*0.744/1000</f>
        <v>39.7296</v>
      </c>
      <c r="E7" s="75">
        <f>(G7-D7)/D7*100</f>
        <v>21.546655390439376</v>
      </c>
      <c r="F7" s="10">
        <f>(H7-D7)/D7*100</f>
        <v>21.89903749345577</v>
      </c>
      <c r="G7" s="53">
        <v>48.29</v>
      </c>
      <c r="H7" s="53">
        <v>48.43</v>
      </c>
      <c r="I7" s="53">
        <v>48.55</v>
      </c>
      <c r="J7" s="53">
        <v>48.55</v>
      </c>
      <c r="K7" s="53">
        <v>48.35</v>
      </c>
      <c r="L7" s="53">
        <v>48.35</v>
      </c>
      <c r="M7" s="53">
        <v>48.35</v>
      </c>
      <c r="N7" s="54">
        <v>48.45</v>
      </c>
      <c r="O7" s="23">
        <v>48.34</v>
      </c>
      <c r="P7" s="17">
        <v>48.48</v>
      </c>
      <c r="Q7" s="17">
        <v>48.62</v>
      </c>
      <c r="R7" s="17">
        <v>48.55</v>
      </c>
      <c r="S7" s="3">
        <v>48.45</v>
      </c>
      <c r="T7" s="2">
        <v>48.7</v>
      </c>
      <c r="U7" s="3">
        <v>48.3</v>
      </c>
      <c r="V7" s="116"/>
      <c r="W7" s="66" t="s">
        <v>6</v>
      </c>
      <c r="X7" s="59">
        <v>51.66</v>
      </c>
      <c r="Y7" s="59">
        <v>51.66</v>
      </c>
      <c r="Z7" s="82">
        <v>49.8</v>
      </c>
      <c r="AA7" s="70">
        <v>49.9</v>
      </c>
      <c r="AB7" s="84">
        <v>49.9</v>
      </c>
      <c r="AC7" s="70">
        <v>49.5</v>
      </c>
      <c r="AD7" s="70">
        <v>49</v>
      </c>
      <c r="AE7" s="62">
        <v>50.29</v>
      </c>
      <c r="AF7" s="87">
        <v>48.5</v>
      </c>
      <c r="AG7" s="88">
        <v>48.5</v>
      </c>
    </row>
    <row r="8" spans="1:33" s="56" customFormat="1" ht="12.75">
      <c r="A8" s="116"/>
      <c r="B8" s="72" t="s">
        <v>16</v>
      </c>
      <c r="C8" s="85" t="s">
        <v>9</v>
      </c>
      <c r="D8" s="81" t="s">
        <v>9</v>
      </c>
      <c r="E8" s="24" t="s">
        <v>9</v>
      </c>
      <c r="F8" s="4" t="s">
        <v>9</v>
      </c>
      <c r="G8" s="5" t="s">
        <v>9</v>
      </c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26" t="s">
        <v>9</v>
      </c>
      <c r="O8" s="24" t="s">
        <v>9</v>
      </c>
      <c r="P8" s="4" t="s">
        <v>9</v>
      </c>
      <c r="Q8" s="4" t="s">
        <v>9</v>
      </c>
      <c r="R8" s="4" t="s">
        <v>9</v>
      </c>
      <c r="S8" s="7" t="s">
        <v>9</v>
      </c>
      <c r="T8" s="6" t="s">
        <v>9</v>
      </c>
      <c r="U8" s="7" t="s">
        <v>9</v>
      </c>
      <c r="V8" s="116"/>
      <c r="W8" s="67" t="s">
        <v>16</v>
      </c>
      <c r="X8" s="60" t="s">
        <v>9</v>
      </c>
      <c r="Y8" s="60" t="s">
        <v>9</v>
      </c>
      <c r="Z8" s="81" t="s">
        <v>9</v>
      </c>
      <c r="AA8" s="69" t="s">
        <v>9</v>
      </c>
      <c r="AB8" s="69" t="s">
        <v>9</v>
      </c>
      <c r="AC8" s="61" t="s">
        <v>9</v>
      </c>
      <c r="AD8" s="61" t="s">
        <v>9</v>
      </c>
      <c r="AE8" s="61" t="s">
        <v>9</v>
      </c>
      <c r="AF8" s="89" t="s">
        <v>9</v>
      </c>
      <c r="AG8" s="89" t="s">
        <v>9</v>
      </c>
    </row>
    <row r="9" spans="1:33" s="56" customFormat="1" ht="12.75">
      <c r="A9" s="116"/>
      <c r="B9" s="73" t="s">
        <v>17</v>
      </c>
      <c r="C9" s="85" t="s">
        <v>9</v>
      </c>
      <c r="D9" s="81" t="s">
        <v>9</v>
      </c>
      <c r="E9" s="76" t="s">
        <v>9</v>
      </c>
      <c r="F9" s="18" t="s">
        <v>9</v>
      </c>
      <c r="G9" s="19" t="s">
        <v>9</v>
      </c>
      <c r="H9" s="19" t="s">
        <v>9</v>
      </c>
      <c r="I9" s="19" t="s">
        <v>9</v>
      </c>
      <c r="J9" s="19" t="s">
        <v>9</v>
      </c>
      <c r="K9" s="19" t="s">
        <v>9</v>
      </c>
      <c r="L9" s="19" t="s">
        <v>9</v>
      </c>
      <c r="M9" s="19" t="s">
        <v>9</v>
      </c>
      <c r="N9" s="27" t="s">
        <v>9</v>
      </c>
      <c r="O9" s="25">
        <v>57.95</v>
      </c>
      <c r="P9" s="20">
        <v>58.4</v>
      </c>
      <c r="Q9" s="18" t="s">
        <v>9</v>
      </c>
      <c r="R9" s="18" t="s">
        <v>9</v>
      </c>
      <c r="S9" s="21" t="s">
        <v>9</v>
      </c>
      <c r="T9" s="6" t="s">
        <v>9</v>
      </c>
      <c r="U9" s="7" t="s">
        <v>9</v>
      </c>
      <c r="V9" s="116"/>
      <c r="W9" s="64" t="s">
        <v>17</v>
      </c>
      <c r="X9" s="70">
        <v>59</v>
      </c>
      <c r="Y9" s="70">
        <v>59</v>
      </c>
      <c r="Z9" s="81" t="s">
        <v>9</v>
      </c>
      <c r="AA9" s="69" t="s">
        <v>9</v>
      </c>
      <c r="AB9" s="69" t="s">
        <v>9</v>
      </c>
      <c r="AC9" s="61" t="s">
        <v>9</v>
      </c>
      <c r="AD9" s="61" t="s">
        <v>9</v>
      </c>
      <c r="AE9" s="61" t="s">
        <v>9</v>
      </c>
      <c r="AF9" s="89" t="s">
        <v>9</v>
      </c>
      <c r="AG9" s="89" t="s">
        <v>9</v>
      </c>
    </row>
    <row r="10" spans="1:33" s="56" customFormat="1" ht="12.75">
      <c r="A10" s="116"/>
      <c r="B10" s="72" t="s">
        <v>15</v>
      </c>
      <c r="C10" s="107">
        <v>56200</v>
      </c>
      <c r="D10" s="108">
        <f>C10*0.843/1000</f>
        <v>47.376599999999996</v>
      </c>
      <c r="E10" s="75">
        <f>(G10-D10)/D10*100</f>
        <v>8.386840761050825</v>
      </c>
      <c r="F10" s="10">
        <f>(H10-D10)/D10*100</f>
        <v>8.851205025265646</v>
      </c>
      <c r="G10" s="17">
        <v>51.35</v>
      </c>
      <c r="H10" s="17">
        <v>51.57</v>
      </c>
      <c r="I10" s="17">
        <v>51.5</v>
      </c>
      <c r="J10" s="17">
        <v>51.8</v>
      </c>
      <c r="K10" s="17">
        <v>51.5</v>
      </c>
      <c r="L10" s="17">
        <v>51.5</v>
      </c>
      <c r="M10" s="17">
        <v>51.5</v>
      </c>
      <c r="N10" s="3">
        <v>51.5</v>
      </c>
      <c r="O10" s="23">
        <v>51.78</v>
      </c>
      <c r="P10" s="17">
        <v>51.97</v>
      </c>
      <c r="Q10" s="17">
        <v>51.9</v>
      </c>
      <c r="R10" s="17">
        <v>51.8</v>
      </c>
      <c r="S10" s="17">
        <v>51.8</v>
      </c>
      <c r="T10" s="2">
        <v>51.6</v>
      </c>
      <c r="U10" s="3">
        <v>50.7</v>
      </c>
      <c r="V10" s="116"/>
      <c r="W10" s="64" t="s">
        <v>15</v>
      </c>
      <c r="X10" s="94">
        <v>52.16</v>
      </c>
      <c r="Y10" s="94">
        <v>52.16</v>
      </c>
      <c r="Z10" s="80">
        <v>52.6</v>
      </c>
      <c r="AA10" s="94">
        <v>54</v>
      </c>
      <c r="AB10" s="94">
        <v>54</v>
      </c>
      <c r="AC10" s="94">
        <v>53.5</v>
      </c>
      <c r="AD10" s="94">
        <v>51.5</v>
      </c>
      <c r="AE10" s="94">
        <v>53.6</v>
      </c>
      <c r="AF10" s="80">
        <v>51.5</v>
      </c>
      <c r="AG10" s="80">
        <v>52.5</v>
      </c>
    </row>
    <row r="11" spans="1:33" s="56" customFormat="1" ht="13.5" thickBot="1">
      <c r="A11" s="117"/>
      <c r="B11" s="74" t="s">
        <v>21</v>
      </c>
      <c r="C11" s="111" t="s">
        <v>36</v>
      </c>
      <c r="D11" s="78" t="e">
        <f>C11*0.837/1000</f>
        <v>#VALUE!</v>
      </c>
      <c r="E11" s="77" t="e">
        <f>(G11-D11)/D11*100</f>
        <v>#VALUE!</v>
      </c>
      <c r="F11" s="63" t="e">
        <f>(H11-D11)/D11*100</f>
        <v>#VALUE!</v>
      </c>
      <c r="G11" s="104" t="s">
        <v>9</v>
      </c>
      <c r="H11" s="104" t="s">
        <v>9</v>
      </c>
      <c r="I11" s="104" t="s">
        <v>9</v>
      </c>
      <c r="J11" s="104" t="s">
        <v>9</v>
      </c>
      <c r="K11" s="104" t="s">
        <v>9</v>
      </c>
      <c r="L11" s="104" t="s">
        <v>9</v>
      </c>
      <c r="M11" s="104" t="s">
        <v>9</v>
      </c>
      <c r="N11" s="105" t="s">
        <v>9</v>
      </c>
      <c r="O11" s="97">
        <v>51.78</v>
      </c>
      <c r="P11" s="98">
        <v>51.97</v>
      </c>
      <c r="Q11" s="98">
        <v>51.9</v>
      </c>
      <c r="R11" s="98">
        <v>51.8</v>
      </c>
      <c r="S11" s="98">
        <v>51.8</v>
      </c>
      <c r="T11" s="99">
        <v>51.6</v>
      </c>
      <c r="U11" s="100">
        <v>50.7</v>
      </c>
      <c r="V11" s="117"/>
      <c r="W11" s="68" t="s">
        <v>21</v>
      </c>
      <c r="X11" s="78">
        <v>52.16</v>
      </c>
      <c r="Y11" s="78">
        <v>52.16</v>
      </c>
      <c r="Z11" s="101">
        <v>52.6</v>
      </c>
      <c r="AA11" s="78">
        <v>54</v>
      </c>
      <c r="AB11" s="78">
        <v>54</v>
      </c>
      <c r="AC11" s="78">
        <v>53.5</v>
      </c>
      <c r="AD11" s="78">
        <v>51.5</v>
      </c>
      <c r="AE11" s="102">
        <v>53.6</v>
      </c>
      <c r="AF11" s="103">
        <v>51.5</v>
      </c>
      <c r="AG11" s="103">
        <v>52.5</v>
      </c>
    </row>
    <row r="12" spans="1:33" s="56" customFormat="1" ht="12.75" customHeight="1">
      <c r="A12" s="115">
        <v>44663</v>
      </c>
      <c r="B12" s="71" t="s">
        <v>7</v>
      </c>
      <c r="C12" s="113">
        <v>50700</v>
      </c>
      <c r="D12" s="79">
        <f>C12*0.738/1000</f>
        <v>37.416599999999995</v>
      </c>
      <c r="E12" s="22">
        <f>(G12-D12)/D12*100</f>
        <v>20.98907971328236</v>
      </c>
      <c r="F12" s="9">
        <f>(H12-D12)/D12*100</f>
        <v>20.908901396706295</v>
      </c>
      <c r="G12" s="51">
        <v>45.27</v>
      </c>
      <c r="H12" s="51">
        <v>45.24</v>
      </c>
      <c r="I12" s="51">
        <v>45.3</v>
      </c>
      <c r="J12" s="51">
        <v>45.3</v>
      </c>
      <c r="K12" s="51">
        <v>45.3</v>
      </c>
      <c r="L12" s="51">
        <v>45.3</v>
      </c>
      <c r="M12" s="51">
        <v>45</v>
      </c>
      <c r="N12" s="52">
        <v>45.3</v>
      </c>
      <c r="O12" s="22">
        <v>45.3</v>
      </c>
      <c r="P12" s="8">
        <v>45.23</v>
      </c>
      <c r="Q12" s="8">
        <v>45.07</v>
      </c>
      <c r="R12" s="8">
        <v>45.3</v>
      </c>
      <c r="S12" s="16">
        <v>45.3</v>
      </c>
      <c r="T12" s="55">
        <v>45.2</v>
      </c>
      <c r="U12" s="16">
        <v>44.9</v>
      </c>
      <c r="V12" s="115">
        <v>44663</v>
      </c>
      <c r="W12" s="65" t="s">
        <v>7</v>
      </c>
      <c r="X12" s="57">
        <v>47.23</v>
      </c>
      <c r="Y12" s="57">
        <v>47.23</v>
      </c>
      <c r="Z12" s="58">
        <v>47.5</v>
      </c>
      <c r="AA12" s="79">
        <v>47.3</v>
      </c>
      <c r="AB12" s="83">
        <v>47.3</v>
      </c>
      <c r="AC12" s="79">
        <v>46.9</v>
      </c>
      <c r="AD12" s="79">
        <v>46.5</v>
      </c>
      <c r="AE12" s="58">
        <v>46.49</v>
      </c>
      <c r="AF12" s="86">
        <v>46.5</v>
      </c>
      <c r="AG12" s="86">
        <v>46.5</v>
      </c>
    </row>
    <row r="13" spans="1:33" s="56" customFormat="1" ht="12.75">
      <c r="A13" s="116"/>
      <c r="B13" s="72" t="s">
        <v>6</v>
      </c>
      <c r="C13" s="114">
        <v>53400</v>
      </c>
      <c r="D13" s="94">
        <f>C13*0.744/1000</f>
        <v>39.7296</v>
      </c>
      <c r="E13" s="75">
        <f>(G13-D13)/D13*100</f>
        <v>21.546655390439376</v>
      </c>
      <c r="F13" s="10">
        <f>(H13-D13)/D13*100</f>
        <v>21.89903749345577</v>
      </c>
      <c r="G13" s="53">
        <v>48.29</v>
      </c>
      <c r="H13" s="53">
        <v>48.43</v>
      </c>
      <c r="I13" s="53">
        <v>48.55</v>
      </c>
      <c r="J13" s="53">
        <v>48.55</v>
      </c>
      <c r="K13" s="53">
        <v>48.35</v>
      </c>
      <c r="L13" s="53">
        <v>48.35</v>
      </c>
      <c r="M13" s="53">
        <v>48.35</v>
      </c>
      <c r="N13" s="54">
        <v>48.45</v>
      </c>
      <c r="O13" s="23">
        <v>48.34</v>
      </c>
      <c r="P13" s="17">
        <v>48.48</v>
      </c>
      <c r="Q13" s="17">
        <v>48.62</v>
      </c>
      <c r="R13" s="17">
        <v>48.55</v>
      </c>
      <c r="S13" s="3">
        <v>48.45</v>
      </c>
      <c r="T13" s="2">
        <v>48.7</v>
      </c>
      <c r="U13" s="3">
        <v>48.3</v>
      </c>
      <c r="V13" s="116"/>
      <c r="W13" s="66" t="s">
        <v>6</v>
      </c>
      <c r="X13" s="59">
        <v>51.66</v>
      </c>
      <c r="Y13" s="59">
        <v>51.66</v>
      </c>
      <c r="Z13" s="82">
        <v>49.8</v>
      </c>
      <c r="AA13" s="70">
        <v>49.9</v>
      </c>
      <c r="AB13" s="84">
        <v>49.9</v>
      </c>
      <c r="AC13" s="70">
        <v>49.5</v>
      </c>
      <c r="AD13" s="70">
        <v>49</v>
      </c>
      <c r="AE13" s="62">
        <v>50.29</v>
      </c>
      <c r="AF13" s="87">
        <v>48.5</v>
      </c>
      <c r="AG13" s="88">
        <v>48.5</v>
      </c>
    </row>
    <row r="14" spans="1:33" s="56" customFormat="1" ht="12.75">
      <c r="A14" s="116"/>
      <c r="B14" s="72" t="s">
        <v>16</v>
      </c>
      <c r="C14" s="112" t="s">
        <v>9</v>
      </c>
      <c r="D14" s="69" t="s">
        <v>9</v>
      </c>
      <c r="E14" s="24" t="s">
        <v>9</v>
      </c>
      <c r="F14" s="4" t="s">
        <v>9</v>
      </c>
      <c r="G14" s="5" t="s">
        <v>9</v>
      </c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26" t="s">
        <v>9</v>
      </c>
      <c r="O14" s="24" t="s">
        <v>9</v>
      </c>
      <c r="P14" s="4" t="s">
        <v>9</v>
      </c>
      <c r="Q14" s="4" t="s">
        <v>9</v>
      </c>
      <c r="R14" s="4" t="s">
        <v>9</v>
      </c>
      <c r="S14" s="7" t="s">
        <v>9</v>
      </c>
      <c r="T14" s="6" t="s">
        <v>9</v>
      </c>
      <c r="U14" s="7" t="s">
        <v>9</v>
      </c>
      <c r="V14" s="116"/>
      <c r="W14" s="67" t="s">
        <v>16</v>
      </c>
      <c r="X14" s="60" t="s">
        <v>9</v>
      </c>
      <c r="Y14" s="60" t="s">
        <v>9</v>
      </c>
      <c r="Z14" s="81" t="s">
        <v>9</v>
      </c>
      <c r="AA14" s="69" t="s">
        <v>9</v>
      </c>
      <c r="AB14" s="69" t="s">
        <v>9</v>
      </c>
      <c r="AC14" s="61" t="s">
        <v>9</v>
      </c>
      <c r="AD14" s="61" t="s">
        <v>9</v>
      </c>
      <c r="AE14" s="61" t="s">
        <v>9</v>
      </c>
      <c r="AF14" s="89" t="s">
        <v>9</v>
      </c>
      <c r="AG14" s="89" t="s">
        <v>9</v>
      </c>
    </row>
    <row r="15" spans="1:33" s="56" customFormat="1" ht="12.75">
      <c r="A15" s="116"/>
      <c r="B15" s="73" t="s">
        <v>17</v>
      </c>
      <c r="C15" s="112" t="s">
        <v>9</v>
      </c>
      <c r="D15" s="69" t="s">
        <v>9</v>
      </c>
      <c r="E15" s="76" t="s">
        <v>9</v>
      </c>
      <c r="F15" s="18" t="s">
        <v>9</v>
      </c>
      <c r="G15" s="19" t="s">
        <v>9</v>
      </c>
      <c r="H15" s="19" t="s">
        <v>9</v>
      </c>
      <c r="I15" s="19" t="s">
        <v>9</v>
      </c>
      <c r="J15" s="19" t="s">
        <v>9</v>
      </c>
      <c r="K15" s="19" t="s">
        <v>9</v>
      </c>
      <c r="L15" s="19" t="s">
        <v>9</v>
      </c>
      <c r="M15" s="19" t="s">
        <v>9</v>
      </c>
      <c r="N15" s="27" t="s">
        <v>9</v>
      </c>
      <c r="O15" s="25">
        <v>57.95</v>
      </c>
      <c r="P15" s="20">
        <v>58.4</v>
      </c>
      <c r="Q15" s="18" t="s">
        <v>9</v>
      </c>
      <c r="R15" s="18" t="s">
        <v>9</v>
      </c>
      <c r="S15" s="21" t="s">
        <v>9</v>
      </c>
      <c r="T15" s="6" t="s">
        <v>9</v>
      </c>
      <c r="U15" s="7" t="s">
        <v>9</v>
      </c>
      <c r="V15" s="116"/>
      <c r="W15" s="64" t="s">
        <v>17</v>
      </c>
      <c r="X15" s="70">
        <v>59</v>
      </c>
      <c r="Y15" s="70">
        <v>59</v>
      </c>
      <c r="Z15" s="81" t="s">
        <v>9</v>
      </c>
      <c r="AA15" s="69" t="s">
        <v>9</v>
      </c>
      <c r="AB15" s="69" t="s">
        <v>9</v>
      </c>
      <c r="AC15" s="61" t="s">
        <v>9</v>
      </c>
      <c r="AD15" s="61" t="s">
        <v>9</v>
      </c>
      <c r="AE15" s="61" t="s">
        <v>9</v>
      </c>
      <c r="AF15" s="89" t="s">
        <v>9</v>
      </c>
      <c r="AG15" s="89" t="s">
        <v>9</v>
      </c>
    </row>
    <row r="16" spans="1:33" s="56" customFormat="1" ht="12.75">
      <c r="A16" s="116"/>
      <c r="B16" s="72" t="s">
        <v>15</v>
      </c>
      <c r="C16" s="114">
        <v>56200</v>
      </c>
      <c r="D16" s="94">
        <f>C16*0.843/1000</f>
        <v>47.376599999999996</v>
      </c>
      <c r="E16" s="75">
        <f>(G16-D16)/D16*100</f>
        <v>8.386840761050825</v>
      </c>
      <c r="F16" s="10">
        <f>(H16-D16)/D16*100</f>
        <v>8.851205025265646</v>
      </c>
      <c r="G16" s="17">
        <v>51.35</v>
      </c>
      <c r="H16" s="17">
        <v>51.57</v>
      </c>
      <c r="I16" s="17">
        <v>51.5</v>
      </c>
      <c r="J16" s="17">
        <v>51.8</v>
      </c>
      <c r="K16" s="17">
        <v>51.5</v>
      </c>
      <c r="L16" s="17">
        <v>51.5</v>
      </c>
      <c r="M16" s="17">
        <v>51.5</v>
      </c>
      <c r="N16" s="3">
        <v>51.5</v>
      </c>
      <c r="O16" s="23">
        <v>51.78</v>
      </c>
      <c r="P16" s="17">
        <v>51.97</v>
      </c>
      <c r="Q16" s="17">
        <v>51.9</v>
      </c>
      <c r="R16" s="17">
        <v>51.8</v>
      </c>
      <c r="S16" s="17">
        <v>51.8</v>
      </c>
      <c r="T16" s="2">
        <v>51.6</v>
      </c>
      <c r="U16" s="3">
        <v>50.7</v>
      </c>
      <c r="V16" s="116"/>
      <c r="W16" s="64" t="s">
        <v>15</v>
      </c>
      <c r="X16" s="94">
        <v>52.16</v>
      </c>
      <c r="Y16" s="94">
        <v>52.16</v>
      </c>
      <c r="Z16" s="80">
        <v>52.6</v>
      </c>
      <c r="AA16" s="94">
        <v>54</v>
      </c>
      <c r="AB16" s="94">
        <v>54</v>
      </c>
      <c r="AC16" s="94">
        <v>53.5</v>
      </c>
      <c r="AD16" s="94">
        <v>51.5</v>
      </c>
      <c r="AE16" s="94">
        <v>53.6</v>
      </c>
      <c r="AF16" s="80">
        <v>51.5</v>
      </c>
      <c r="AG16" s="80">
        <v>52.5</v>
      </c>
    </row>
    <row r="17" spans="1:33" s="56" customFormat="1" ht="13.5" thickBot="1">
      <c r="A17" s="117"/>
      <c r="B17" s="74" t="s">
        <v>21</v>
      </c>
      <c r="C17" s="111" t="s">
        <v>36</v>
      </c>
      <c r="D17" s="78" t="e">
        <f>C17*0.837/1000</f>
        <v>#VALUE!</v>
      </c>
      <c r="E17" s="77" t="e">
        <f>(G17-D17)/D17*100</f>
        <v>#VALUE!</v>
      </c>
      <c r="F17" s="63" t="e">
        <f>(H17-D17)/D17*100</f>
        <v>#VALUE!</v>
      </c>
      <c r="G17" s="104" t="s">
        <v>9</v>
      </c>
      <c r="H17" s="104" t="s">
        <v>9</v>
      </c>
      <c r="I17" s="104" t="s">
        <v>9</v>
      </c>
      <c r="J17" s="104" t="s">
        <v>9</v>
      </c>
      <c r="K17" s="104" t="s">
        <v>9</v>
      </c>
      <c r="L17" s="104" t="s">
        <v>9</v>
      </c>
      <c r="M17" s="104" t="s">
        <v>9</v>
      </c>
      <c r="N17" s="105" t="s">
        <v>9</v>
      </c>
      <c r="O17" s="97">
        <v>51.78</v>
      </c>
      <c r="P17" s="98">
        <v>51.97</v>
      </c>
      <c r="Q17" s="98">
        <v>51.9</v>
      </c>
      <c r="R17" s="98">
        <v>51.8</v>
      </c>
      <c r="S17" s="98">
        <v>51.8</v>
      </c>
      <c r="T17" s="99">
        <v>51.6</v>
      </c>
      <c r="U17" s="100">
        <v>50.7</v>
      </c>
      <c r="V17" s="117"/>
      <c r="W17" s="68" t="s">
        <v>21</v>
      </c>
      <c r="X17" s="78">
        <v>52.16</v>
      </c>
      <c r="Y17" s="78">
        <v>52.16</v>
      </c>
      <c r="Z17" s="101">
        <v>52.6</v>
      </c>
      <c r="AA17" s="78">
        <v>54</v>
      </c>
      <c r="AB17" s="78">
        <v>54</v>
      </c>
      <c r="AC17" s="78">
        <v>53.5</v>
      </c>
      <c r="AD17" s="78">
        <v>51.5</v>
      </c>
      <c r="AE17" s="102">
        <v>53.6</v>
      </c>
      <c r="AF17" s="103">
        <v>51.5</v>
      </c>
      <c r="AG17" s="103">
        <v>52.5</v>
      </c>
    </row>
    <row r="18" spans="1:33" s="56" customFormat="1" ht="12.75" customHeight="1">
      <c r="A18" s="115">
        <v>44664</v>
      </c>
      <c r="B18" s="71" t="s">
        <v>7</v>
      </c>
      <c r="C18" s="113">
        <v>50700</v>
      </c>
      <c r="D18" s="79">
        <f>C18*0.738/1000</f>
        <v>37.416599999999995</v>
      </c>
      <c r="E18" s="22">
        <f>(G18-D18)/D18*100</f>
        <v>20.98907971328236</v>
      </c>
      <c r="F18" s="9">
        <f>(H18-D18)/D18*100</f>
        <v>20.908901396706295</v>
      </c>
      <c r="G18" s="51">
        <v>45.27</v>
      </c>
      <c r="H18" s="51">
        <v>45.24</v>
      </c>
      <c r="I18" s="51">
        <v>45.3</v>
      </c>
      <c r="J18" s="51">
        <v>45.3</v>
      </c>
      <c r="K18" s="51">
        <v>45.3</v>
      </c>
      <c r="L18" s="51">
        <v>45.3</v>
      </c>
      <c r="M18" s="51">
        <v>45</v>
      </c>
      <c r="N18" s="52">
        <v>45.3</v>
      </c>
      <c r="O18" s="22">
        <v>45.3</v>
      </c>
      <c r="P18" s="8">
        <v>45.23</v>
      </c>
      <c r="Q18" s="8">
        <v>45.07</v>
      </c>
      <c r="R18" s="8">
        <v>45.3</v>
      </c>
      <c r="S18" s="16">
        <v>45.3</v>
      </c>
      <c r="T18" s="55">
        <v>45.2</v>
      </c>
      <c r="U18" s="16">
        <v>44.9</v>
      </c>
      <c r="V18" s="115">
        <v>44664</v>
      </c>
      <c r="W18" s="65" t="s">
        <v>7</v>
      </c>
      <c r="X18" s="57">
        <v>47.23</v>
      </c>
      <c r="Y18" s="57">
        <v>47.23</v>
      </c>
      <c r="Z18" s="58">
        <v>47.5</v>
      </c>
      <c r="AA18" s="79">
        <v>47.3</v>
      </c>
      <c r="AB18" s="83">
        <v>47.3</v>
      </c>
      <c r="AC18" s="79">
        <v>46.9</v>
      </c>
      <c r="AD18" s="79">
        <v>46.5</v>
      </c>
      <c r="AE18" s="58">
        <v>46.49</v>
      </c>
      <c r="AF18" s="86">
        <v>46.5</v>
      </c>
      <c r="AG18" s="86">
        <v>46.5</v>
      </c>
    </row>
    <row r="19" spans="1:33" s="56" customFormat="1" ht="12.75">
      <c r="A19" s="116"/>
      <c r="B19" s="72" t="s">
        <v>6</v>
      </c>
      <c r="C19" s="114">
        <v>53400</v>
      </c>
      <c r="D19" s="94">
        <f>C19*0.744/1000</f>
        <v>39.7296</v>
      </c>
      <c r="E19" s="75">
        <f>(G19-D19)/D19*100</f>
        <v>21.546655390439376</v>
      </c>
      <c r="F19" s="10">
        <f>(H19-D19)/D19*100</f>
        <v>21.89903749345577</v>
      </c>
      <c r="G19" s="53">
        <v>48.29</v>
      </c>
      <c r="H19" s="53">
        <v>48.43</v>
      </c>
      <c r="I19" s="53">
        <v>48.55</v>
      </c>
      <c r="J19" s="53">
        <v>48.55</v>
      </c>
      <c r="K19" s="53">
        <v>48.35</v>
      </c>
      <c r="L19" s="53">
        <v>48.35</v>
      </c>
      <c r="M19" s="53">
        <v>48.35</v>
      </c>
      <c r="N19" s="54">
        <v>48.45</v>
      </c>
      <c r="O19" s="23">
        <v>48.34</v>
      </c>
      <c r="P19" s="17">
        <v>48.48</v>
      </c>
      <c r="Q19" s="17">
        <v>48.62</v>
      </c>
      <c r="R19" s="17">
        <v>48.55</v>
      </c>
      <c r="S19" s="3">
        <v>48.45</v>
      </c>
      <c r="T19" s="2">
        <v>48.7</v>
      </c>
      <c r="U19" s="3">
        <v>48.3</v>
      </c>
      <c r="V19" s="116"/>
      <c r="W19" s="66" t="s">
        <v>6</v>
      </c>
      <c r="X19" s="59">
        <v>51.66</v>
      </c>
      <c r="Y19" s="59">
        <v>51.66</v>
      </c>
      <c r="Z19" s="82">
        <v>49.8</v>
      </c>
      <c r="AA19" s="70">
        <v>49.9</v>
      </c>
      <c r="AB19" s="84">
        <v>49.9</v>
      </c>
      <c r="AC19" s="70">
        <v>49.5</v>
      </c>
      <c r="AD19" s="70">
        <v>49</v>
      </c>
      <c r="AE19" s="62">
        <v>50.29</v>
      </c>
      <c r="AF19" s="87">
        <v>48.5</v>
      </c>
      <c r="AG19" s="88">
        <v>48.5</v>
      </c>
    </row>
    <row r="20" spans="1:33" s="56" customFormat="1" ht="12.75">
      <c r="A20" s="116"/>
      <c r="B20" s="72" t="s">
        <v>16</v>
      </c>
      <c r="C20" s="112" t="s">
        <v>9</v>
      </c>
      <c r="D20" s="69" t="s">
        <v>9</v>
      </c>
      <c r="E20" s="24" t="s">
        <v>9</v>
      </c>
      <c r="F20" s="4" t="s">
        <v>9</v>
      </c>
      <c r="G20" s="5" t="s">
        <v>9</v>
      </c>
      <c r="H20" s="5" t="s">
        <v>9</v>
      </c>
      <c r="I20" s="5" t="s">
        <v>9</v>
      </c>
      <c r="J20" s="5" t="s">
        <v>9</v>
      </c>
      <c r="K20" s="5" t="s">
        <v>9</v>
      </c>
      <c r="L20" s="5" t="s">
        <v>9</v>
      </c>
      <c r="M20" s="5" t="s">
        <v>9</v>
      </c>
      <c r="N20" s="26" t="s">
        <v>9</v>
      </c>
      <c r="O20" s="24" t="s">
        <v>9</v>
      </c>
      <c r="P20" s="4" t="s">
        <v>9</v>
      </c>
      <c r="Q20" s="4" t="s">
        <v>9</v>
      </c>
      <c r="R20" s="4" t="s">
        <v>9</v>
      </c>
      <c r="S20" s="7" t="s">
        <v>9</v>
      </c>
      <c r="T20" s="6" t="s">
        <v>9</v>
      </c>
      <c r="U20" s="7" t="s">
        <v>9</v>
      </c>
      <c r="V20" s="116"/>
      <c r="W20" s="67" t="s">
        <v>16</v>
      </c>
      <c r="X20" s="60" t="s">
        <v>9</v>
      </c>
      <c r="Y20" s="60" t="s">
        <v>9</v>
      </c>
      <c r="Z20" s="81" t="s">
        <v>9</v>
      </c>
      <c r="AA20" s="69" t="s">
        <v>9</v>
      </c>
      <c r="AB20" s="69" t="s">
        <v>9</v>
      </c>
      <c r="AC20" s="61" t="s">
        <v>9</v>
      </c>
      <c r="AD20" s="61" t="s">
        <v>9</v>
      </c>
      <c r="AE20" s="61" t="s">
        <v>9</v>
      </c>
      <c r="AF20" s="89" t="s">
        <v>9</v>
      </c>
      <c r="AG20" s="89" t="s">
        <v>9</v>
      </c>
    </row>
    <row r="21" spans="1:33" s="56" customFormat="1" ht="12.75">
      <c r="A21" s="116"/>
      <c r="B21" s="73" t="s">
        <v>17</v>
      </c>
      <c r="C21" s="112" t="s">
        <v>9</v>
      </c>
      <c r="D21" s="69" t="s">
        <v>9</v>
      </c>
      <c r="E21" s="76" t="s">
        <v>9</v>
      </c>
      <c r="F21" s="18" t="s">
        <v>9</v>
      </c>
      <c r="G21" s="19" t="s">
        <v>9</v>
      </c>
      <c r="H21" s="19" t="s">
        <v>9</v>
      </c>
      <c r="I21" s="19" t="s">
        <v>9</v>
      </c>
      <c r="J21" s="19" t="s">
        <v>9</v>
      </c>
      <c r="K21" s="19" t="s">
        <v>9</v>
      </c>
      <c r="L21" s="19" t="s">
        <v>9</v>
      </c>
      <c r="M21" s="19" t="s">
        <v>9</v>
      </c>
      <c r="N21" s="27" t="s">
        <v>9</v>
      </c>
      <c r="O21" s="25">
        <v>57.95</v>
      </c>
      <c r="P21" s="20">
        <v>58.4</v>
      </c>
      <c r="Q21" s="18" t="s">
        <v>9</v>
      </c>
      <c r="R21" s="18" t="s">
        <v>9</v>
      </c>
      <c r="S21" s="21" t="s">
        <v>9</v>
      </c>
      <c r="T21" s="6" t="s">
        <v>9</v>
      </c>
      <c r="U21" s="7" t="s">
        <v>9</v>
      </c>
      <c r="V21" s="116"/>
      <c r="W21" s="64" t="s">
        <v>17</v>
      </c>
      <c r="X21" s="70">
        <v>59</v>
      </c>
      <c r="Y21" s="70">
        <v>59</v>
      </c>
      <c r="Z21" s="81" t="s">
        <v>9</v>
      </c>
      <c r="AA21" s="69" t="s">
        <v>9</v>
      </c>
      <c r="AB21" s="69" t="s">
        <v>9</v>
      </c>
      <c r="AC21" s="61" t="s">
        <v>9</v>
      </c>
      <c r="AD21" s="61" t="s">
        <v>9</v>
      </c>
      <c r="AE21" s="61" t="s">
        <v>9</v>
      </c>
      <c r="AF21" s="89" t="s">
        <v>9</v>
      </c>
      <c r="AG21" s="89" t="s">
        <v>9</v>
      </c>
    </row>
    <row r="22" spans="1:33" s="56" customFormat="1" ht="12.75">
      <c r="A22" s="116"/>
      <c r="B22" s="72" t="s">
        <v>15</v>
      </c>
      <c r="C22" s="107">
        <v>56600</v>
      </c>
      <c r="D22" s="108">
        <f>C22*0.843/1000</f>
        <v>47.7138</v>
      </c>
      <c r="E22" s="75">
        <f>(G22-D22)/D22*100</f>
        <v>7.620856020690036</v>
      </c>
      <c r="F22" s="10">
        <f>(H22-D22)/D22*100</f>
        <v>8.08193855865599</v>
      </c>
      <c r="G22" s="17">
        <v>51.35</v>
      </c>
      <c r="H22" s="17">
        <v>51.57</v>
      </c>
      <c r="I22" s="17">
        <v>51.5</v>
      </c>
      <c r="J22" s="17">
        <v>51.8</v>
      </c>
      <c r="K22" s="17">
        <v>51.5</v>
      </c>
      <c r="L22" s="17">
        <v>51.5</v>
      </c>
      <c r="M22" s="17">
        <v>51.5</v>
      </c>
      <c r="N22" s="3">
        <v>51.5</v>
      </c>
      <c r="O22" s="23">
        <v>51.78</v>
      </c>
      <c r="P22" s="17">
        <v>51.97</v>
      </c>
      <c r="Q22" s="17">
        <v>51.9</v>
      </c>
      <c r="R22" s="17">
        <v>51.8</v>
      </c>
      <c r="S22" s="17">
        <v>51.8</v>
      </c>
      <c r="T22" s="2">
        <v>51.6</v>
      </c>
      <c r="U22" s="3">
        <v>50.7</v>
      </c>
      <c r="V22" s="116"/>
      <c r="W22" s="64" t="s">
        <v>15</v>
      </c>
      <c r="X22" s="94">
        <v>52.16</v>
      </c>
      <c r="Y22" s="94">
        <v>52.16</v>
      </c>
      <c r="Z22" s="80">
        <v>52.6</v>
      </c>
      <c r="AA22" s="94">
        <v>54</v>
      </c>
      <c r="AB22" s="94">
        <v>54</v>
      </c>
      <c r="AC22" s="94">
        <v>53.5</v>
      </c>
      <c r="AD22" s="94">
        <v>51.5</v>
      </c>
      <c r="AE22" s="94">
        <v>53.6</v>
      </c>
      <c r="AF22" s="80">
        <v>51.5</v>
      </c>
      <c r="AG22" s="80">
        <v>52.5</v>
      </c>
    </row>
    <row r="23" spans="1:33" s="56" customFormat="1" ht="13.5" thickBot="1">
      <c r="A23" s="117"/>
      <c r="B23" s="74" t="s">
        <v>21</v>
      </c>
      <c r="C23" s="111" t="s">
        <v>36</v>
      </c>
      <c r="D23" s="78" t="e">
        <f>C23*0.837/1000</f>
        <v>#VALUE!</v>
      </c>
      <c r="E23" s="77" t="e">
        <f>(G23-D23)/D23*100</f>
        <v>#VALUE!</v>
      </c>
      <c r="F23" s="63" t="e">
        <f>(H23-D23)/D23*100</f>
        <v>#VALUE!</v>
      </c>
      <c r="G23" s="104" t="s">
        <v>9</v>
      </c>
      <c r="H23" s="104" t="s">
        <v>9</v>
      </c>
      <c r="I23" s="104" t="s">
        <v>9</v>
      </c>
      <c r="J23" s="104" t="s">
        <v>9</v>
      </c>
      <c r="K23" s="104" t="s">
        <v>9</v>
      </c>
      <c r="L23" s="104" t="s">
        <v>9</v>
      </c>
      <c r="M23" s="104" t="s">
        <v>9</v>
      </c>
      <c r="N23" s="105" t="s">
        <v>9</v>
      </c>
      <c r="O23" s="97">
        <v>51.78</v>
      </c>
      <c r="P23" s="98">
        <v>51.97</v>
      </c>
      <c r="Q23" s="98">
        <v>51.9</v>
      </c>
      <c r="R23" s="98">
        <v>51.8</v>
      </c>
      <c r="S23" s="98">
        <v>51.8</v>
      </c>
      <c r="T23" s="99">
        <v>51.6</v>
      </c>
      <c r="U23" s="100">
        <v>50.7</v>
      </c>
      <c r="V23" s="117"/>
      <c r="W23" s="68" t="s">
        <v>21</v>
      </c>
      <c r="X23" s="78">
        <v>52.16</v>
      </c>
      <c r="Y23" s="78">
        <v>52.16</v>
      </c>
      <c r="Z23" s="101">
        <v>52.6</v>
      </c>
      <c r="AA23" s="78">
        <v>54</v>
      </c>
      <c r="AB23" s="78">
        <v>54</v>
      </c>
      <c r="AC23" s="78">
        <v>53.5</v>
      </c>
      <c r="AD23" s="78">
        <v>51.5</v>
      </c>
      <c r="AE23" s="102">
        <v>53.6</v>
      </c>
      <c r="AF23" s="103">
        <v>51.5</v>
      </c>
      <c r="AG23" s="103">
        <v>52.5</v>
      </c>
    </row>
    <row r="24" spans="1:33" s="56" customFormat="1" ht="12.75" customHeight="1">
      <c r="A24" s="115">
        <v>44665</v>
      </c>
      <c r="B24" s="71" t="s">
        <v>7</v>
      </c>
      <c r="C24" s="113">
        <v>50700</v>
      </c>
      <c r="D24" s="79">
        <f>C24*0.738/1000</f>
        <v>37.416599999999995</v>
      </c>
      <c r="E24" s="22">
        <f>(G24-D24)/D24*100</f>
        <v>20.98907971328236</v>
      </c>
      <c r="F24" s="9">
        <f>(H24-D24)/D24*100</f>
        <v>20.908901396706295</v>
      </c>
      <c r="G24" s="51">
        <v>45.27</v>
      </c>
      <c r="H24" s="51">
        <v>45.24</v>
      </c>
      <c r="I24" s="51">
        <v>45.3</v>
      </c>
      <c r="J24" s="51">
        <v>45.3</v>
      </c>
      <c r="K24" s="51">
        <v>45.3</v>
      </c>
      <c r="L24" s="51">
        <v>45.3</v>
      </c>
      <c r="M24" s="51">
        <v>45</v>
      </c>
      <c r="N24" s="52">
        <v>45.3</v>
      </c>
      <c r="O24" s="22">
        <v>45.3</v>
      </c>
      <c r="P24" s="8">
        <v>45.23</v>
      </c>
      <c r="Q24" s="8">
        <v>45.07</v>
      </c>
      <c r="R24" s="8">
        <v>45.3</v>
      </c>
      <c r="S24" s="16">
        <v>45.3</v>
      </c>
      <c r="T24" s="55">
        <v>45.2</v>
      </c>
      <c r="U24" s="16">
        <v>44.9</v>
      </c>
      <c r="V24" s="115">
        <v>44665</v>
      </c>
      <c r="W24" s="65" t="s">
        <v>7</v>
      </c>
      <c r="X24" s="57">
        <v>47.23</v>
      </c>
      <c r="Y24" s="57">
        <v>47.23</v>
      </c>
      <c r="Z24" s="58">
        <v>47.5</v>
      </c>
      <c r="AA24" s="79">
        <v>47.3</v>
      </c>
      <c r="AB24" s="83">
        <v>47.3</v>
      </c>
      <c r="AC24" s="79">
        <v>46.9</v>
      </c>
      <c r="AD24" s="79">
        <v>46.5</v>
      </c>
      <c r="AE24" s="58">
        <v>46.49</v>
      </c>
      <c r="AF24" s="86">
        <v>46.5</v>
      </c>
      <c r="AG24" s="86">
        <v>46.5</v>
      </c>
    </row>
    <row r="25" spans="1:33" s="56" customFormat="1" ht="12.75">
      <c r="A25" s="116"/>
      <c r="B25" s="72" t="s">
        <v>6</v>
      </c>
      <c r="C25" s="114">
        <v>53400</v>
      </c>
      <c r="D25" s="94">
        <f>C25*0.744/1000</f>
        <v>39.7296</v>
      </c>
      <c r="E25" s="75">
        <f>(G25-D25)/D25*100</f>
        <v>21.546655390439376</v>
      </c>
      <c r="F25" s="10">
        <f>(H25-D25)/D25*100</f>
        <v>21.89903749345577</v>
      </c>
      <c r="G25" s="53">
        <v>48.29</v>
      </c>
      <c r="H25" s="53">
        <v>48.43</v>
      </c>
      <c r="I25" s="53">
        <v>48.55</v>
      </c>
      <c r="J25" s="53">
        <v>48.55</v>
      </c>
      <c r="K25" s="53">
        <v>48.35</v>
      </c>
      <c r="L25" s="53">
        <v>48.35</v>
      </c>
      <c r="M25" s="53">
        <v>48.35</v>
      </c>
      <c r="N25" s="54">
        <v>48.45</v>
      </c>
      <c r="O25" s="23">
        <v>48.34</v>
      </c>
      <c r="P25" s="17">
        <v>48.48</v>
      </c>
      <c r="Q25" s="17">
        <v>48.62</v>
      </c>
      <c r="R25" s="17">
        <v>48.55</v>
      </c>
      <c r="S25" s="3">
        <v>48.45</v>
      </c>
      <c r="T25" s="2">
        <v>48.7</v>
      </c>
      <c r="U25" s="3">
        <v>48.3</v>
      </c>
      <c r="V25" s="116"/>
      <c r="W25" s="66" t="s">
        <v>6</v>
      </c>
      <c r="X25" s="59">
        <v>51.66</v>
      </c>
      <c r="Y25" s="59">
        <v>51.66</v>
      </c>
      <c r="Z25" s="82">
        <v>49.8</v>
      </c>
      <c r="AA25" s="70">
        <v>49.9</v>
      </c>
      <c r="AB25" s="84">
        <v>49.9</v>
      </c>
      <c r="AC25" s="70">
        <v>49.5</v>
      </c>
      <c r="AD25" s="70">
        <v>49</v>
      </c>
      <c r="AE25" s="62">
        <v>50.29</v>
      </c>
      <c r="AF25" s="87">
        <v>48.5</v>
      </c>
      <c r="AG25" s="88">
        <v>48.5</v>
      </c>
    </row>
    <row r="26" spans="1:33" s="56" customFormat="1" ht="12.75">
      <c r="A26" s="116"/>
      <c r="B26" s="72" t="s">
        <v>16</v>
      </c>
      <c r="C26" s="112" t="s">
        <v>9</v>
      </c>
      <c r="D26" s="69" t="s">
        <v>9</v>
      </c>
      <c r="E26" s="24" t="s">
        <v>9</v>
      </c>
      <c r="F26" s="4" t="s">
        <v>9</v>
      </c>
      <c r="G26" s="5" t="s">
        <v>9</v>
      </c>
      <c r="H26" s="5" t="s">
        <v>9</v>
      </c>
      <c r="I26" s="5" t="s">
        <v>9</v>
      </c>
      <c r="J26" s="5" t="s">
        <v>9</v>
      </c>
      <c r="K26" s="5" t="s">
        <v>9</v>
      </c>
      <c r="L26" s="5" t="s">
        <v>9</v>
      </c>
      <c r="M26" s="5" t="s">
        <v>9</v>
      </c>
      <c r="N26" s="26" t="s">
        <v>9</v>
      </c>
      <c r="O26" s="24" t="s">
        <v>9</v>
      </c>
      <c r="P26" s="4" t="s">
        <v>9</v>
      </c>
      <c r="Q26" s="4" t="s">
        <v>9</v>
      </c>
      <c r="R26" s="4" t="s">
        <v>9</v>
      </c>
      <c r="S26" s="7" t="s">
        <v>9</v>
      </c>
      <c r="T26" s="6" t="s">
        <v>9</v>
      </c>
      <c r="U26" s="7" t="s">
        <v>9</v>
      </c>
      <c r="V26" s="116"/>
      <c r="W26" s="67" t="s">
        <v>16</v>
      </c>
      <c r="X26" s="60" t="s">
        <v>9</v>
      </c>
      <c r="Y26" s="60" t="s">
        <v>9</v>
      </c>
      <c r="Z26" s="81" t="s">
        <v>9</v>
      </c>
      <c r="AA26" s="69" t="s">
        <v>9</v>
      </c>
      <c r="AB26" s="69" t="s">
        <v>9</v>
      </c>
      <c r="AC26" s="61" t="s">
        <v>9</v>
      </c>
      <c r="AD26" s="61" t="s">
        <v>9</v>
      </c>
      <c r="AE26" s="61" t="s">
        <v>9</v>
      </c>
      <c r="AF26" s="89" t="s">
        <v>9</v>
      </c>
      <c r="AG26" s="89" t="s">
        <v>9</v>
      </c>
    </row>
    <row r="27" spans="1:33" s="56" customFormat="1" ht="12.75">
      <c r="A27" s="116"/>
      <c r="B27" s="73" t="s">
        <v>17</v>
      </c>
      <c r="C27" s="112" t="s">
        <v>9</v>
      </c>
      <c r="D27" s="69" t="s">
        <v>9</v>
      </c>
      <c r="E27" s="76" t="s">
        <v>9</v>
      </c>
      <c r="F27" s="18" t="s">
        <v>9</v>
      </c>
      <c r="G27" s="19" t="s">
        <v>9</v>
      </c>
      <c r="H27" s="19" t="s">
        <v>9</v>
      </c>
      <c r="I27" s="19" t="s">
        <v>9</v>
      </c>
      <c r="J27" s="19" t="s">
        <v>9</v>
      </c>
      <c r="K27" s="19" t="s">
        <v>9</v>
      </c>
      <c r="L27" s="19" t="s">
        <v>9</v>
      </c>
      <c r="M27" s="19" t="s">
        <v>9</v>
      </c>
      <c r="N27" s="27" t="s">
        <v>9</v>
      </c>
      <c r="O27" s="25">
        <v>57.95</v>
      </c>
      <c r="P27" s="20">
        <v>58.4</v>
      </c>
      <c r="Q27" s="18" t="s">
        <v>9</v>
      </c>
      <c r="R27" s="18" t="s">
        <v>9</v>
      </c>
      <c r="S27" s="21" t="s">
        <v>9</v>
      </c>
      <c r="T27" s="6" t="s">
        <v>9</v>
      </c>
      <c r="U27" s="7" t="s">
        <v>9</v>
      </c>
      <c r="V27" s="116"/>
      <c r="W27" s="64" t="s">
        <v>17</v>
      </c>
      <c r="X27" s="70">
        <v>59</v>
      </c>
      <c r="Y27" s="70">
        <v>59</v>
      </c>
      <c r="Z27" s="81" t="s">
        <v>9</v>
      </c>
      <c r="AA27" s="69" t="s">
        <v>9</v>
      </c>
      <c r="AB27" s="69" t="s">
        <v>9</v>
      </c>
      <c r="AC27" s="61" t="s">
        <v>9</v>
      </c>
      <c r="AD27" s="61" t="s">
        <v>9</v>
      </c>
      <c r="AE27" s="61" t="s">
        <v>9</v>
      </c>
      <c r="AF27" s="89" t="s">
        <v>9</v>
      </c>
      <c r="AG27" s="89" t="s">
        <v>9</v>
      </c>
    </row>
    <row r="28" spans="1:33" s="56" customFormat="1" ht="12.75">
      <c r="A28" s="116"/>
      <c r="B28" s="72" t="s">
        <v>15</v>
      </c>
      <c r="C28" s="114">
        <v>56600</v>
      </c>
      <c r="D28" s="94">
        <f>C28*0.843/1000</f>
        <v>47.7138</v>
      </c>
      <c r="E28" s="75">
        <f>(G28-D28)/D28*100</f>
        <v>7.620856020690036</v>
      </c>
      <c r="F28" s="10">
        <f>(H28-D28)/D28*100</f>
        <v>8.08193855865599</v>
      </c>
      <c r="G28" s="17">
        <v>51.35</v>
      </c>
      <c r="H28" s="17">
        <v>51.57</v>
      </c>
      <c r="I28" s="17">
        <v>51.5</v>
      </c>
      <c r="J28" s="17">
        <v>51.8</v>
      </c>
      <c r="K28" s="17">
        <v>51.5</v>
      </c>
      <c r="L28" s="17">
        <v>51.5</v>
      </c>
      <c r="M28" s="17">
        <v>51.5</v>
      </c>
      <c r="N28" s="3">
        <v>51.5</v>
      </c>
      <c r="O28" s="23">
        <v>51.78</v>
      </c>
      <c r="P28" s="17">
        <v>51.97</v>
      </c>
      <c r="Q28" s="17">
        <v>51.9</v>
      </c>
      <c r="R28" s="17">
        <v>51.8</v>
      </c>
      <c r="S28" s="17">
        <v>51.8</v>
      </c>
      <c r="T28" s="2">
        <v>51.6</v>
      </c>
      <c r="U28" s="3">
        <v>50.7</v>
      </c>
      <c r="V28" s="116"/>
      <c r="W28" s="64" t="s">
        <v>15</v>
      </c>
      <c r="X28" s="94">
        <v>52.16</v>
      </c>
      <c r="Y28" s="94">
        <v>52.16</v>
      </c>
      <c r="Z28" s="80">
        <v>52.6</v>
      </c>
      <c r="AA28" s="94">
        <v>54</v>
      </c>
      <c r="AB28" s="94">
        <v>54</v>
      </c>
      <c r="AC28" s="94">
        <v>53.5</v>
      </c>
      <c r="AD28" s="94">
        <v>51.5</v>
      </c>
      <c r="AE28" s="94">
        <v>53.6</v>
      </c>
      <c r="AF28" s="80">
        <v>51.5</v>
      </c>
      <c r="AG28" s="80">
        <v>52.5</v>
      </c>
    </row>
    <row r="29" spans="1:33" s="56" customFormat="1" ht="13.5" thickBot="1">
      <c r="A29" s="117"/>
      <c r="B29" s="74" t="s">
        <v>21</v>
      </c>
      <c r="C29" s="111" t="s">
        <v>36</v>
      </c>
      <c r="D29" s="78" t="e">
        <f>C29*0.837/1000</f>
        <v>#VALUE!</v>
      </c>
      <c r="E29" s="77" t="e">
        <f>(G29-D29)/D29*100</f>
        <v>#VALUE!</v>
      </c>
      <c r="F29" s="63" t="e">
        <f>(H29-D29)/D29*100</f>
        <v>#VALUE!</v>
      </c>
      <c r="G29" s="104" t="s">
        <v>9</v>
      </c>
      <c r="H29" s="104" t="s">
        <v>9</v>
      </c>
      <c r="I29" s="104" t="s">
        <v>9</v>
      </c>
      <c r="J29" s="104" t="s">
        <v>9</v>
      </c>
      <c r="K29" s="104" t="s">
        <v>9</v>
      </c>
      <c r="L29" s="104" t="s">
        <v>9</v>
      </c>
      <c r="M29" s="104" t="s">
        <v>9</v>
      </c>
      <c r="N29" s="105" t="s">
        <v>9</v>
      </c>
      <c r="O29" s="97">
        <v>51.78</v>
      </c>
      <c r="P29" s="98">
        <v>51.97</v>
      </c>
      <c r="Q29" s="98">
        <v>51.9</v>
      </c>
      <c r="R29" s="98">
        <v>51.8</v>
      </c>
      <c r="S29" s="98">
        <v>51.8</v>
      </c>
      <c r="T29" s="99">
        <v>51.6</v>
      </c>
      <c r="U29" s="100">
        <v>50.7</v>
      </c>
      <c r="V29" s="117"/>
      <c r="W29" s="68" t="s">
        <v>21</v>
      </c>
      <c r="X29" s="78">
        <v>52.16</v>
      </c>
      <c r="Y29" s="78">
        <v>52.16</v>
      </c>
      <c r="Z29" s="101">
        <v>52.6</v>
      </c>
      <c r="AA29" s="78">
        <v>54</v>
      </c>
      <c r="AB29" s="78">
        <v>54</v>
      </c>
      <c r="AC29" s="78">
        <v>53.5</v>
      </c>
      <c r="AD29" s="78">
        <v>51.5</v>
      </c>
      <c r="AE29" s="102">
        <v>53.6</v>
      </c>
      <c r="AF29" s="103">
        <v>51.5</v>
      </c>
      <c r="AG29" s="103">
        <v>52.5</v>
      </c>
    </row>
  </sheetData>
  <sheetProtection/>
  <mergeCells count="20">
    <mergeCell ref="A18:A23"/>
    <mergeCell ref="V18:V23"/>
    <mergeCell ref="A2:AG2"/>
    <mergeCell ref="A3:AG3"/>
    <mergeCell ref="W4:W5"/>
    <mergeCell ref="O4:S4"/>
    <mergeCell ref="C4:N4"/>
    <mergeCell ref="V4:V5"/>
    <mergeCell ref="A24:A29"/>
    <mergeCell ref="V24:V29"/>
    <mergeCell ref="A6:A11"/>
    <mergeCell ref="V6:V11"/>
    <mergeCell ref="X4:Y4"/>
    <mergeCell ref="T4:U4"/>
    <mergeCell ref="A12:A17"/>
    <mergeCell ref="V12:V17"/>
    <mergeCell ref="E5:F5"/>
    <mergeCell ref="B4:B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54" r:id="rId1"/>
  <colBreaks count="1" manualBreakCount="1"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gudkovalv</dc:creator>
  <cp:keywords/>
  <dc:description/>
  <cp:lastModifiedBy>Снурницына Татьяна Николаевна</cp:lastModifiedBy>
  <cp:lastPrinted>2021-10-11T08:30:20Z</cp:lastPrinted>
  <dcterms:created xsi:type="dcterms:W3CDTF">2008-07-28T10:23:15Z</dcterms:created>
  <dcterms:modified xsi:type="dcterms:W3CDTF">2022-04-15T09:40:16Z</dcterms:modified>
  <cp:category/>
  <cp:version/>
  <cp:contentType/>
  <cp:contentStatus/>
</cp:coreProperties>
</file>