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2" sheetId="1" r:id="rId1"/>
    <sheet name="2.1" sheetId="2" r:id="rId2"/>
    <sheet name="3" sheetId="3" r:id="rId3"/>
  </sheets>
  <definedNames>
    <definedName name="_xlnm.Print_Area" localSheetId="0">'2'!$A$1:$B$60</definedName>
  </definedNames>
  <calcPr fullCalcOnLoad="1"/>
</workbook>
</file>

<file path=xl/sharedStrings.xml><?xml version="1.0" encoding="utf-8"?>
<sst xmlns="http://schemas.openxmlformats.org/spreadsheetml/2006/main" count="184" uniqueCount="129">
  <si>
    <t>Наименование организации</t>
  </si>
  <si>
    <t>УМП "Жилищник" МО "Город Кременки"</t>
  </si>
  <si>
    <t>ИНН</t>
  </si>
  <si>
    <t>КПП</t>
  </si>
  <si>
    <t>Местонахождение (адрес)</t>
  </si>
  <si>
    <t>249185, Калужская область, Жуковский район, г. Кременки, ул. Лесная, д. 4</t>
  </si>
  <si>
    <t>Таблица 2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</si>
  <si>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</si>
  <si>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</si>
  <si>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</si>
  <si>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</si>
  <si>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</si>
  <si>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Фактический период</t>
  </si>
  <si>
    <t>Форма 2.1. Информация об  основных показателях финансово-хозяйственной деятельности организации¹¯²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</si>
  <si>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</si>
  <si>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</si>
  <si>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</si>
  <si>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Производство, передача и сбыт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</si>
  <si>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</si>
  <si>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</si>
  <si>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+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</si>
  <si>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</si>
  <si>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</si>
  <si>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</si>
  <si>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</si>
  <si>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</si>
  <si>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</si>
  <si>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оплату стоков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</si>
  <si>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</si>
  <si>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</si>
  <si>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</si>
  <si>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</si>
  <si>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</si>
  <si>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</si>
  <si>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</si>
  <si>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</si>
  <si>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</si>
  <si>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 xml:space="preserve"> </t>
  </si>
  <si>
    <t xml:space="preserve">расходы на оплату труда и отчисления на социальные нужды ремонтного производственного персонала 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</si>
  <si>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</si>
  <si>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</si>
  <si>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</si>
  <si>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</si>
  <si>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</si>
  <si>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</si>
  <si>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</si>
  <si>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</si>
  <si>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</si>
  <si>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</si>
  <si>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</si>
  <si>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</si>
  <si>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</si>
  <si>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</si>
  <si>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</si>
  <si>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</si>
  <si>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р) Количество котельных (штук)</t>
  </si>
  <si>
    <t>с) Количество тепловых пунктов (штук)</t>
  </si>
  <si>
    <t>-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</si>
  <si>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</si>
  <si>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</si>
  <si>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ф) Удельный расход электрической энергии на единицу произведенной тепловой энергии, (кВт•ч/Гкал)</t>
  </si>
  <si>
    <t>х) Удельный расход холодной воды на единицу произведенной тепловой энергии,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</si>
  <si>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</si>
  <si>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</si>
  <si>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</si>
  <si>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</si>
  <si>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Таблица 3</t>
  </si>
  <si>
    <t xml:space="preserve">Наименование </t>
  </si>
  <si>
    <t>Количество аварий на системах теплоснабжения (единиц на км)</t>
  </si>
  <si>
    <t>0,42 ав/км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</si>
  <si>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</si>
  <si>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</si>
  <si>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</si>
  <si>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</si>
  <si>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год¹</t>
  </si>
  <si>
    <t>2011 год</t>
  </si>
  <si>
    <t>2. Информация о расходах на топливо</t>
  </si>
  <si>
    <t>Отчетный период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</si>
  <si>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</si>
  <si>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</si>
  <si>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</si>
  <si>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</si>
  <si>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</si>
  <si>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</si>
  <si>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</si>
  <si>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</si>
  <si>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</si>
  <si>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</si>
  <si>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</si>
  <si>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</si>
  <si>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</si>
  <si>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Договор поставки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</si>
  <si>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</si>
  <si>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</si>
  <si>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</si>
  <si>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</si>
  <si>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</si>
  <si>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</si>
  <si>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</si>
  <si>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</si>
  <si>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</si>
  <si>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</si>
  <si>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</si>
  <si>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</si>
  <si>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</si>
  <si>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</si>
  <si>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</si>
  <si>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</si>
  <si>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</si>
  <si>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</si>
  <si>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</si>
  <si>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</si>
  <si>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</si>
  <si>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</si>
  <si>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</si>
  <si>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</si>
  <si>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</si>
  <si>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</si>
  <si>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</si>
  <si>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</si>
  <si>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</si>
  <si>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</si>
  <si>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* заполняется организациями самостоятельно с указанием вида топлива</t>
  </si>
  <si>
    <t>Покупаемая теплоэнергия</t>
  </si>
  <si>
    <t>Объем (т.Гкал)</t>
  </si>
  <si>
    <t>Цена (руб./т.Гкал), в том числе</t>
  </si>
  <si>
    <t>Расходы, тыс. руб.</t>
  </si>
  <si>
    <t>увеличение на 2 837,1 т. руб.</t>
  </si>
  <si>
    <t>за счет ввода ОС в эксплуатацию -2 837,1 т.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</si>
</sst>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0.0000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3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ill="1">
      <alignment/>
      <protection/>
    </xf>
    <xf numFmtId="0" fontId="6" fillId="0" borderId="10" xfId="33" applyFont="1" applyBorder="1" applyAlignment="1">
      <alignment horizontal="justify" wrapText="1"/>
      <protection/>
    </xf>
    <xf numFmtId="0" fontId="6" fillId="0" borderId="11" xfId="33" applyFont="1" applyBorder="1" applyAlignment="1">
      <alignment horizontal="center"/>
      <protection/>
    </xf>
    <xf numFmtId="0" fontId="6" fillId="0" borderId="10" xfId="33" applyFont="1" applyBorder="1" applyAlignment="1">
      <alignment wrapText="1"/>
      <protection/>
    </xf>
    <xf numFmtId="0" fontId="6" fillId="0" borderId="12" xfId="33" applyFont="1" applyBorder="1" applyAlignment="1">
      <alignment horizontal="center"/>
      <protection/>
    </xf>
    <xf numFmtId="0" fontId="3" fillId="24" borderId="13" xfId="33" applyFont="1" applyFill="1" applyBorder="1">
      <alignment/>
      <protection/>
    </xf>
    <xf numFmtId="0" fontId="1" fillId="24" borderId="13" xfId="33" applyFont="1" applyFill="1" applyBorder="1" applyAlignment="1">
      <alignment horizontal="center" wrapText="1"/>
      <protection/>
    </xf>
    <xf numFmtId="0" fontId="1" fillId="24" borderId="13" xfId="33" applyFont="1" applyFill="1" applyBorder="1" applyAlignment="1">
      <alignment horizontal="center"/>
      <protection/>
    </xf>
    <xf numFmtId="0" fontId="7" fillId="0" borderId="0" xfId="33" applyFont="1">
      <alignment/>
      <protection/>
    </xf>
    <xf numFmtId="0" fontId="3" fillId="25" borderId="14" xfId="33" applyFont="1" applyFill="1" applyBorder="1" applyAlignment="1">
      <alignment horizontal="center" vertical="top"/>
      <protection/>
    </xf>
    <xf numFmtId="0" fontId="3" fillId="25" borderId="14" xfId="33" applyFont="1" applyFill="1" applyBorder="1" applyAlignment="1">
      <alignment horizontal="center" vertical="center"/>
      <protection/>
    </xf>
    <xf numFmtId="0" fontId="1" fillId="26" borderId="15" xfId="33" applyFont="1" applyFill="1" applyBorder="1" applyAlignment="1">
      <alignment vertical="top" wrapText="1"/>
      <protection/>
    </xf>
    <xf numFmtId="0" fontId="1" fillId="27" borderId="14" xfId="33" applyFont="1" applyFill="1" applyBorder="1" applyAlignment="1">
      <alignment horizontal="center"/>
      <protection/>
    </xf>
    <xf numFmtId="4" fontId="1" fillId="27" borderId="14" xfId="33" applyNumberFormat="1" applyFont="1" applyFill="1" applyBorder="1" applyAlignment="1">
      <alignment horizontal="center"/>
      <protection/>
    </xf>
    <xf numFmtId="0" fontId="1" fillId="26" borderId="16" xfId="33" applyFont="1" applyFill="1" applyBorder="1" applyAlignment="1">
      <alignment vertical="top" wrapText="1"/>
      <protection/>
    </xf>
    <xf numFmtId="4" fontId="1" fillId="27" borderId="17" xfId="33" applyNumberFormat="1" applyFont="1" applyFill="1" applyBorder="1" applyAlignment="1">
      <alignment horizontal="center"/>
      <protection/>
    </xf>
    <xf numFmtId="0" fontId="1" fillId="26" borderId="18" xfId="33" applyFont="1" applyFill="1" applyBorder="1" applyAlignment="1">
      <alignment horizontal="left" vertical="top" wrapText="1" indent="2"/>
      <protection/>
    </xf>
    <xf numFmtId="4" fontId="1" fillId="27" borderId="19" xfId="33" applyNumberFormat="1" applyFont="1" applyFill="1" applyBorder="1" applyAlignment="1">
      <alignment horizontal="center"/>
      <protection/>
    </xf>
    <xf numFmtId="0" fontId="1" fillId="26" borderId="18" xfId="33" applyFont="1" applyFill="1" applyBorder="1" applyAlignment="1">
      <alignment horizontal="left" vertical="top" wrapText="1" indent="6"/>
      <protection/>
    </xf>
    <xf numFmtId="2" fontId="1" fillId="27" borderId="19" xfId="33" applyNumberFormat="1" applyFont="1" applyFill="1" applyBorder="1" applyAlignment="1">
      <alignment horizontal="center"/>
      <protection/>
    </xf>
    <xf numFmtId="164" fontId="3" fillId="27" borderId="19" xfId="33" applyNumberFormat="1" applyFont="1" applyFill="1" applyBorder="1" applyAlignment="1">
      <alignment horizontal="center"/>
      <protection/>
    </xf>
    <xf numFmtId="0" fontId="1" fillId="26" borderId="20" xfId="33" applyFont="1" applyFill="1" applyBorder="1" applyAlignment="1">
      <alignment horizontal="left" vertical="top" wrapText="1" indent="2"/>
      <protection/>
    </xf>
    <xf numFmtId="2" fontId="1" fillId="27" borderId="21" xfId="33" applyNumberFormat="1" applyFont="1" applyFill="1" applyBorder="1" applyAlignment="1">
      <alignment horizontal="center"/>
      <protection/>
    </xf>
    <xf numFmtId="4" fontId="1" fillId="27" borderId="22" xfId="33" applyNumberFormat="1" applyFont="1" applyFill="1" applyBorder="1" applyAlignment="1">
      <alignment horizontal="center"/>
      <protection/>
    </xf>
    <xf numFmtId="0" fontId="1" fillId="26" borderId="23" xfId="33" applyFont="1" applyFill="1" applyBorder="1" applyAlignment="1">
      <alignment vertical="top" wrapText="1"/>
      <protection/>
    </xf>
    <xf numFmtId="4" fontId="1" fillId="27" borderId="24" xfId="33" applyNumberFormat="1" applyFont="1" applyFill="1" applyBorder="1" applyAlignment="1">
      <alignment horizontal="center"/>
      <protection/>
    </xf>
    <xf numFmtId="0" fontId="3" fillId="27" borderId="21" xfId="33" applyFont="1" applyFill="1" applyBorder="1" applyAlignment="1">
      <alignment horizontal="center"/>
      <protection/>
    </xf>
    <xf numFmtId="0" fontId="1" fillId="27" borderId="21" xfId="33" applyFont="1" applyFill="1" applyBorder="1" applyAlignment="1">
      <alignment horizontal="center"/>
      <protection/>
    </xf>
    <xf numFmtId="0" fontId="1" fillId="27" borderId="21" xfId="33" applyFont="1" applyFill="1" applyBorder="1" applyAlignment="1">
      <alignment horizontal="center" wrapText="1"/>
      <protection/>
    </xf>
    <xf numFmtId="0" fontId="3" fillId="27" borderId="14" xfId="33" applyFont="1" applyFill="1" applyBorder="1" applyAlignment="1">
      <alignment horizontal="center"/>
      <protection/>
    </xf>
    <xf numFmtId="0" fontId="1" fillId="27" borderId="17" xfId="33" applyFont="1" applyFill="1" applyBorder="1" applyAlignment="1">
      <alignment horizontal="center"/>
      <protection/>
    </xf>
    <xf numFmtId="0" fontId="1" fillId="27" borderId="19" xfId="33" applyFont="1" applyFill="1" applyBorder="1" applyAlignment="1">
      <alignment horizontal="center"/>
      <protection/>
    </xf>
    <xf numFmtId="10" fontId="3" fillId="27" borderId="14" xfId="33" applyNumberFormat="1" applyFont="1" applyFill="1" applyBorder="1" applyAlignment="1">
      <alignment horizontal="center"/>
      <protection/>
    </xf>
    <xf numFmtId="164" fontId="1" fillId="27" borderId="14" xfId="33" applyNumberFormat="1" applyFont="1" applyFill="1" applyBorder="1" applyAlignment="1">
      <alignment horizontal="center"/>
      <protection/>
    </xf>
    <xf numFmtId="0" fontId="9" fillId="0" borderId="0" xfId="33" applyFont="1" applyAlignment="1">
      <alignment horizontal="right"/>
      <protection/>
    </xf>
    <xf numFmtId="0" fontId="3" fillId="25" borderId="14" xfId="33" applyFont="1" applyFill="1" applyBorder="1" applyAlignment="1">
      <alignment horizontal="center"/>
      <protection/>
    </xf>
    <xf numFmtId="0" fontId="1" fillId="26" borderId="14" xfId="33" applyFont="1" applyFill="1" applyBorder="1" applyAlignment="1">
      <alignment vertical="center" wrapText="1"/>
      <protection/>
    </xf>
    <xf numFmtId="0" fontId="1" fillId="26" borderId="14" xfId="33" applyFont="1" applyFill="1" applyBorder="1" applyAlignment="1">
      <alignment wrapText="1"/>
      <protection/>
    </xf>
    <xf numFmtId="0" fontId="1" fillId="27" borderId="13" xfId="33" applyFont="1" applyFill="1" applyBorder="1" applyAlignment="1">
      <alignment horizontal="center"/>
      <protection/>
    </xf>
    <xf numFmtId="0" fontId="1" fillId="26" borderId="14" xfId="33" applyFont="1" applyFill="1" applyBorder="1" applyAlignment="1">
      <alignment vertical="top" wrapText="1"/>
      <protection/>
    </xf>
    <xf numFmtId="0" fontId="1" fillId="0" borderId="0" xfId="33" applyFont="1">
      <alignment/>
      <protection/>
    </xf>
    <xf numFmtId="0" fontId="1" fillId="0" borderId="0" xfId="55" applyFont="1">
      <alignment/>
      <protection/>
    </xf>
    <xf numFmtId="0" fontId="3" fillId="11" borderId="25" xfId="55" applyFont="1" applyFill="1" applyBorder="1">
      <alignment/>
      <protection/>
    </xf>
    <xf numFmtId="0" fontId="1" fillId="11" borderId="25" xfId="55" applyFont="1" applyFill="1" applyBorder="1" applyAlignment="1">
      <alignment horizontal="center" wrapText="1"/>
      <protection/>
    </xf>
    <xf numFmtId="0" fontId="3" fillId="10" borderId="25" xfId="55" applyFont="1" applyFill="1" applyBorder="1" applyAlignment="1">
      <alignment horizontal="center" vertical="top"/>
      <protection/>
    </xf>
    <xf numFmtId="0" fontId="3" fillId="10" borderId="26" xfId="55" applyFont="1" applyFill="1" applyBorder="1" applyAlignment="1">
      <alignment horizontal="center" vertical="center"/>
      <protection/>
    </xf>
    <xf numFmtId="2" fontId="29" fillId="23" borderId="25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49" fontId="28" fillId="28" borderId="27" xfId="54" applyNumberFormat="1" applyFont="1" applyFill="1" applyBorder="1" applyAlignment="1" applyProtection="1">
      <alignment vertical="center" wrapText="1"/>
      <protection/>
    </xf>
    <xf numFmtId="0" fontId="29" fillId="23" borderId="25" xfId="55" applyFont="1" applyFill="1" applyBorder="1" applyAlignment="1">
      <alignment horizontal="center"/>
      <protection/>
    </xf>
    <xf numFmtId="0" fontId="29" fillId="2" borderId="27" xfId="55" applyFont="1" applyFill="1" applyBorder="1" applyAlignment="1">
      <alignment horizontal="left" vertical="top" wrapText="1" indent="6"/>
      <protection/>
    </xf>
    <xf numFmtId="49" fontId="28" fillId="28" borderId="27" xfId="54" applyNumberFormat="1" applyFont="1" applyFill="1" applyBorder="1" applyAlignment="1" applyProtection="1">
      <alignment horizontal="left" vertical="center" wrapText="1" indent="1"/>
      <protection/>
    </xf>
    <xf numFmtId="0" fontId="1" fillId="23" borderId="25" xfId="55" applyFont="1" applyFill="1" applyBorder="1" applyAlignment="1">
      <alignment horizontal="center"/>
      <protection/>
    </xf>
    <xf numFmtId="0" fontId="30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11" borderId="25" xfId="55" applyFont="1" applyFill="1" applyBorder="1" applyAlignment="1">
      <alignment horizontal="center"/>
      <protection/>
    </xf>
    <xf numFmtId="49" fontId="28" fillId="28" borderId="28" xfId="54" applyNumberFormat="1" applyFont="1" applyFill="1" applyBorder="1" applyAlignment="1" applyProtection="1">
      <alignment vertical="center" wrapText="1"/>
      <protection/>
    </xf>
    <xf numFmtId="0" fontId="29" fillId="2" borderId="29" xfId="55" applyFont="1" applyFill="1" applyBorder="1" applyAlignment="1">
      <alignment horizontal="left" vertical="top" wrapText="1" indent="6"/>
      <protection/>
    </xf>
    <xf numFmtId="49" fontId="28" fillId="20" borderId="27" xfId="54" applyNumberFormat="1" applyFont="1" applyFill="1" applyBorder="1" applyAlignment="1" applyProtection="1">
      <alignment vertical="center" wrapText="1"/>
      <protection/>
    </xf>
    <xf numFmtId="0" fontId="29" fillId="2" borderId="30" xfId="55" applyFont="1" applyFill="1" applyBorder="1" applyAlignment="1">
      <alignment horizontal="left" vertical="top" wrapText="1" indent="6"/>
      <protection/>
    </xf>
    <xf numFmtId="4" fontId="29" fillId="23" borderId="25" xfId="55" applyNumberFormat="1" applyFont="1" applyFill="1" applyBorder="1" applyAlignment="1">
      <alignment horizontal="center"/>
      <protection/>
    </xf>
    <xf numFmtId="4" fontId="1" fillId="23" borderId="25" xfId="55" applyNumberFormat="1" applyFont="1" applyFill="1" applyBorder="1" applyAlignment="1">
      <alignment horizontal="center"/>
      <protection/>
    </xf>
    <xf numFmtId="0" fontId="1" fillId="27" borderId="14" xfId="33" applyFont="1" applyFill="1" applyBorder="1" applyAlignment="1">
      <alignment horizontal="center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left" vertical="top" wrapText="1"/>
      <protection/>
    </xf>
    <xf numFmtId="0" fontId="5" fillId="0" borderId="31" xfId="33" applyFont="1" applyBorder="1" applyAlignment="1">
      <alignment horizontal="center" wrapText="1"/>
      <protection/>
    </xf>
    <xf numFmtId="0" fontId="1" fillId="0" borderId="0" xfId="33" applyFont="1" applyFill="1" applyBorder="1" applyAlignment="1">
      <alignment horizontal="left" vertical="top" wrapText="1"/>
      <protection/>
    </xf>
    <xf numFmtId="0" fontId="1" fillId="0" borderId="0" xfId="55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Тепло" xfId="54"/>
    <cellStyle name="Обычный_Формы по теплу-2009 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="75" zoomScaleNormal="75" workbookViewId="0" topLeftCell="A1">
      <selection activeCell="I23" sqref="I23"/>
    </sheetView>
  </sheetViews>
  <sheetFormatPr defaultColWidth="9.140625" defaultRowHeight="15" customHeight="1"/>
  <cols>
    <col min="1" max="1" width="52.57421875" style="1" customWidth="1"/>
    <col min="2" max="2" width="79.421875" style="2" customWidth="1"/>
    <col min="3" max="4" width="10.140625" style="3" customWidth="1"/>
    <col min="5" max="16384" width="9.421875" style="1" customWidth="1"/>
  </cols>
  <sheetData>
    <row r="1" ht="15.75" customHeight="1">
      <c r="B1" s="2" t="s">
        <v>6</v>
      </c>
    </row>
    <row r="2" spans="1:2" ht="17.25" customHeight="1">
      <c r="A2" s="69" t="s">
        <v>7</v>
      </c>
      <c r="B2" s="69"/>
    </row>
    <row r="3" spans="1:2" ht="50.25" customHeight="1">
      <c r="A3" s="4" t="s">
        <v>8</v>
      </c>
      <c r="B3" s="5" t="s">
        <v>9</v>
      </c>
    </row>
    <row r="4" spans="1:2" ht="36" customHeight="1">
      <c r="A4" s="6" t="s">
        <v>10</v>
      </c>
      <c r="B4" s="7" t="s">
        <v>11</v>
      </c>
    </row>
    <row r="5" ht="14.25" customHeight="1"/>
    <row r="6" spans="1:2" ht="15" customHeight="1">
      <c r="A6" s="8" t="s">
        <v>0</v>
      </c>
      <c r="B6" s="9" t="s">
        <v>1</v>
      </c>
    </row>
    <row r="7" spans="1:2" ht="15" customHeight="1">
      <c r="A7" s="8" t="s">
        <v>2</v>
      </c>
      <c r="B7" s="9">
        <v>4007012274</v>
      </c>
    </row>
    <row r="8" spans="1:2" ht="15" customHeight="1">
      <c r="A8" s="8" t="s">
        <v>3</v>
      </c>
      <c r="B8" s="9">
        <v>400701001</v>
      </c>
    </row>
    <row r="9" spans="1:2" ht="15" customHeight="1">
      <c r="A9" s="8" t="s">
        <v>4</v>
      </c>
      <c r="B9" s="9" t="s">
        <v>5</v>
      </c>
    </row>
    <row r="10" spans="1:2" ht="15" customHeight="1">
      <c r="A10" s="8" t="s">
        <v>12</v>
      </c>
      <c r="B10" s="10" t="s">
        <v>75</v>
      </c>
    </row>
    <row r="12" ht="14.25" customHeight="1">
      <c r="A12" s="11" t="s">
        <v>13</v>
      </c>
    </row>
    <row r="13" spans="1:2" ht="16.5" customHeight="1">
      <c r="A13" s="12" t="s">
        <v>14</v>
      </c>
      <c r="B13" s="13" t="s">
        <v>15</v>
      </c>
    </row>
    <row r="14" spans="1:2" ht="46.5" customHeight="1">
      <c r="A14" s="14" t="s">
        <v>16</v>
      </c>
      <c r="B14" s="15" t="s">
        <v>17</v>
      </c>
    </row>
    <row r="15" spans="1:2" ht="16.5" customHeight="1">
      <c r="A15" s="14" t="s">
        <v>18</v>
      </c>
      <c r="B15" s="16">
        <v>68325.405</v>
      </c>
    </row>
    <row r="16" spans="1:3" ht="48.75" customHeight="1">
      <c r="A16" s="17" t="s">
        <v>19</v>
      </c>
      <c r="B16" s="18">
        <f>B17+B18+B19+B22+B23+B24+B25+B26+B27+B29+B31+B32+B33</f>
        <v>72045.87352</v>
      </c>
      <c r="C16" s="3" t="s">
        <v>20</v>
      </c>
    </row>
    <row r="17" spans="1:2" ht="30" customHeight="1">
      <c r="A17" s="19" t="s">
        <v>21</v>
      </c>
      <c r="B17" s="20"/>
    </row>
    <row r="18" spans="1:2" ht="15" customHeight="1">
      <c r="A18" s="19" t="s">
        <v>22</v>
      </c>
      <c r="B18" s="20">
        <f>'2.1'!B21</f>
        <v>44054.24472</v>
      </c>
    </row>
    <row r="19" spans="1:2" ht="45" customHeight="1">
      <c r="A19" s="19" t="s">
        <v>23</v>
      </c>
      <c r="B19" s="20">
        <f>(B20*B21)+'2.1'!B86</f>
        <v>9512.535840000002</v>
      </c>
    </row>
    <row r="20" spans="1:2" ht="15" customHeight="1">
      <c r="A20" s="21" t="s">
        <v>24</v>
      </c>
      <c r="B20" s="20">
        <f>'2.1'!B82</f>
        <v>4.16</v>
      </c>
    </row>
    <row r="21" spans="1:2" ht="15" customHeight="1">
      <c r="A21" s="21" t="s">
        <v>25</v>
      </c>
      <c r="B21" s="20">
        <f>'2.1'!B83+'2.1'!B88</f>
        <v>2057.856</v>
      </c>
    </row>
    <row r="22" spans="1:2" ht="35.25" customHeight="1">
      <c r="A22" s="19" t="s">
        <v>26</v>
      </c>
      <c r="B22" s="20">
        <v>456.6</v>
      </c>
    </row>
    <row r="23" spans="1:2" ht="17.25" customHeight="1">
      <c r="A23" s="19" t="s">
        <v>27</v>
      </c>
      <c r="B23" s="22">
        <v>369.5</v>
      </c>
    </row>
    <row r="24" spans="1:2" ht="30" customHeight="1">
      <c r="A24" s="19" t="s">
        <v>28</v>
      </c>
      <c r="B24" s="23"/>
    </row>
    <row r="25" spans="1:2" ht="45" customHeight="1">
      <c r="A25" s="19" t="s">
        <v>29</v>
      </c>
      <c r="B25" s="20">
        <f>4612.29*1.342</f>
        <v>6189.69318</v>
      </c>
    </row>
    <row r="26" spans="1:2" ht="60" customHeight="1">
      <c r="A26" s="19" t="s">
        <v>30</v>
      </c>
      <c r="B26" s="22">
        <v>1153.6</v>
      </c>
    </row>
    <row r="27" spans="1:2" ht="30" customHeight="1">
      <c r="A27" s="19" t="s">
        <v>31</v>
      </c>
      <c r="B27" s="20">
        <f>995.09+B28</f>
        <v>2164.4685400000003</v>
      </c>
    </row>
    <row r="28" spans="1:2" ht="30" customHeight="1">
      <c r="A28" s="21" t="s">
        <v>32</v>
      </c>
      <c r="B28" s="22">
        <f>871.37*1.342</f>
        <v>1169.3785400000002</v>
      </c>
    </row>
    <row r="29" spans="1:2" ht="30" customHeight="1">
      <c r="A29" s="19" t="s">
        <v>33</v>
      </c>
      <c r="B29" s="20">
        <f>1150.75+B30</f>
        <v>4319.2119999999995</v>
      </c>
    </row>
    <row r="30" spans="1:2" ht="30" customHeight="1">
      <c r="A30" s="21" t="s">
        <v>34</v>
      </c>
      <c r="B30" s="20">
        <f>2361*1.342</f>
        <v>3168.462</v>
      </c>
    </row>
    <row r="31" spans="1:2" ht="60" customHeight="1">
      <c r="A31" s="19" t="s">
        <v>35</v>
      </c>
      <c r="B31" s="20">
        <v>455.15</v>
      </c>
    </row>
    <row r="32" spans="1:4" ht="63" customHeight="1">
      <c r="A32" s="24" t="s">
        <v>36</v>
      </c>
      <c r="B32" s="25">
        <v>636.92</v>
      </c>
      <c r="D32" s="3" t="s">
        <v>37</v>
      </c>
    </row>
    <row r="33" spans="1:2" ht="46.5" customHeight="1">
      <c r="A33" s="19" t="s">
        <v>38</v>
      </c>
      <c r="B33" s="26">
        <f>(1407.93+629.29)*1.342</f>
        <v>2733.9492400000004</v>
      </c>
    </row>
    <row r="34" spans="1:2" ht="31.5" customHeight="1">
      <c r="A34" s="27" t="s">
        <v>39</v>
      </c>
      <c r="B34" s="28">
        <v>-3157.97</v>
      </c>
    </row>
    <row r="35" spans="1:2" ht="15.75" customHeight="1">
      <c r="A35" s="17" t="s">
        <v>40</v>
      </c>
      <c r="B35" s="28">
        <v>-3702.29</v>
      </c>
    </row>
    <row r="36" spans="1:2" ht="91.5" customHeight="1">
      <c r="A36" s="24" t="s">
        <v>41</v>
      </c>
      <c r="B36" s="29"/>
    </row>
    <row r="37" spans="1:2" ht="31.5" customHeight="1">
      <c r="A37" s="17" t="s">
        <v>42</v>
      </c>
      <c r="B37" s="30" t="s">
        <v>127</v>
      </c>
    </row>
    <row r="38" spans="1:2" ht="31.5" customHeight="1">
      <c r="A38" s="24" t="s">
        <v>43</v>
      </c>
      <c r="B38" s="31" t="s">
        <v>128</v>
      </c>
    </row>
    <row r="39" spans="1:2" ht="46.5" customHeight="1">
      <c r="A39" s="14" t="s">
        <v>44</v>
      </c>
      <c r="B39" s="32"/>
    </row>
    <row r="40" spans="1:2" ht="16.5" customHeight="1">
      <c r="A40" s="14" t="s">
        <v>45</v>
      </c>
      <c r="B40" s="15">
        <v>39</v>
      </c>
    </row>
    <row r="41" spans="1:2" ht="16.5" customHeight="1">
      <c r="A41" s="14" t="s">
        <v>46</v>
      </c>
      <c r="B41" s="15">
        <v>27.617</v>
      </c>
    </row>
    <row r="42" spans="1:2" ht="31.5" customHeight="1">
      <c r="A42" s="14" t="s">
        <v>47</v>
      </c>
      <c r="B42" s="15">
        <v>76.862</v>
      </c>
    </row>
    <row r="43" spans="1:2" ht="31.5" customHeight="1">
      <c r="A43" s="14" t="s">
        <v>48</v>
      </c>
      <c r="B43" s="65">
        <f>'2.1'!B88</f>
        <v>0.856</v>
      </c>
    </row>
    <row r="44" spans="1:2" ht="30.75" customHeight="1">
      <c r="A44" s="17" t="s">
        <v>49</v>
      </c>
      <c r="B44" s="33">
        <f>B45+B46</f>
        <v>77.309</v>
      </c>
    </row>
    <row r="45" spans="1:2" ht="15" customHeight="1">
      <c r="A45" s="19" t="s">
        <v>50</v>
      </c>
      <c r="B45" s="34">
        <v>0.448</v>
      </c>
    </row>
    <row r="46" spans="1:2" ht="15.75" customHeight="1">
      <c r="A46" s="24" t="s">
        <v>51</v>
      </c>
      <c r="B46" s="30">
        <v>76.861</v>
      </c>
    </row>
    <row r="47" spans="1:2" ht="32.25" customHeight="1">
      <c r="A47" s="14" t="s">
        <v>52</v>
      </c>
      <c r="B47" s="35">
        <v>0.1286</v>
      </c>
    </row>
    <row r="48" spans="1:2" ht="31.5" customHeight="1">
      <c r="A48" s="14" t="s">
        <v>53</v>
      </c>
      <c r="B48" s="15">
        <v>9.52</v>
      </c>
    </row>
    <row r="49" spans="1:2" ht="16.5" customHeight="1">
      <c r="A49" s="14" t="s">
        <v>54</v>
      </c>
      <c r="B49" s="32"/>
    </row>
    <row r="50" spans="1:2" ht="16.5" customHeight="1">
      <c r="A50" s="14" t="s">
        <v>55</v>
      </c>
      <c r="B50" s="15">
        <v>2</v>
      </c>
    </row>
    <row r="51" spans="1:2" ht="16.5" customHeight="1">
      <c r="A51" s="14" t="s">
        <v>56</v>
      </c>
      <c r="B51" s="32" t="s">
        <v>57</v>
      </c>
    </row>
    <row r="52" spans="1:2" ht="31.5" customHeight="1">
      <c r="A52" s="14" t="s">
        <v>58</v>
      </c>
      <c r="B52" s="15">
        <v>28</v>
      </c>
    </row>
    <row r="53" spans="1:2" ht="46.5" customHeight="1">
      <c r="A53" s="14" t="s">
        <v>59</v>
      </c>
      <c r="B53" s="36">
        <v>160.7</v>
      </c>
    </row>
    <row r="54" spans="1:2" ht="46.5" customHeight="1">
      <c r="A54" s="14" t="s">
        <v>60</v>
      </c>
      <c r="B54" s="36">
        <v>24</v>
      </c>
    </row>
    <row r="55" spans="1:2" ht="31.5" customHeight="1">
      <c r="A55" s="14" t="s">
        <v>61</v>
      </c>
      <c r="B55" s="36">
        <f>79031.5/79673</f>
        <v>0.991948338834988</v>
      </c>
    </row>
    <row r="56" ht="15.75" customHeight="1"/>
    <row r="57" spans="1:2" ht="30" customHeight="1">
      <c r="A57" s="68" t="s">
        <v>62</v>
      </c>
      <c r="B57" s="68"/>
    </row>
    <row r="58" spans="1:2" ht="33" customHeight="1">
      <c r="A58" s="70" t="s">
        <v>63</v>
      </c>
      <c r="B58" s="70"/>
    </row>
    <row r="59" spans="1:2" ht="105.75" customHeight="1">
      <c r="A59" s="68" t="s">
        <v>64</v>
      </c>
      <c r="B59" s="68"/>
    </row>
    <row r="60" spans="1:2" ht="33.75" customHeight="1">
      <c r="A60" s="68" t="s">
        <v>65</v>
      </c>
      <c r="B60" s="68"/>
    </row>
    <row r="64" ht="14.25" customHeight="1"/>
  </sheetData>
  <sheetProtection selectLockedCells="1" selectUnlockedCells="1"/>
  <mergeCells count="5">
    <mergeCell ref="A60:B60"/>
    <mergeCell ref="A2:B2"/>
    <mergeCell ref="A57:B57"/>
    <mergeCell ref="A58:B58"/>
    <mergeCell ref="A59:B59"/>
  </mergeCells>
  <printOptions/>
  <pageMargins left="0.7083333333333334" right="0.7083333333333334" top="0.19652777777777777" bottom="0.39375" header="0.5118055555555555" footer="0.5118055555555555"/>
  <pageSetup horizontalDpi="300" verticalDpi="300" orientation="portrait" paperSize="9" scale="67" r:id="rId1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90"/>
  <sheetViews>
    <sheetView workbookViewId="0" topLeftCell="A1">
      <selection activeCell="B88" sqref="B88"/>
    </sheetView>
  </sheetViews>
  <sheetFormatPr defaultColWidth="9.140625" defaultRowHeight="12.75"/>
  <cols>
    <col min="1" max="1" width="63.8515625" style="44" customWidth="1"/>
    <col min="2" max="2" width="29.57421875" style="57" customWidth="1"/>
    <col min="3" max="3" width="29.57421875" style="44" customWidth="1"/>
    <col min="4" max="16384" width="10.421875" style="44" customWidth="1"/>
  </cols>
  <sheetData>
    <row r="1" spans="1:2" ht="37.5" customHeight="1">
      <c r="A1" s="66" t="s">
        <v>76</v>
      </c>
      <c r="B1" s="71"/>
    </row>
    <row r="2" spans="1:2" ht="30">
      <c r="A2" s="45" t="s">
        <v>0</v>
      </c>
      <c r="B2" s="46" t="s">
        <v>1</v>
      </c>
    </row>
    <row r="3" spans="1:2" ht="15">
      <c r="A3" s="45" t="s">
        <v>2</v>
      </c>
      <c r="B3" s="46">
        <v>4007012274</v>
      </c>
    </row>
    <row r="4" spans="1:2" ht="15">
      <c r="A4" s="45" t="s">
        <v>3</v>
      </c>
      <c r="B4" s="46">
        <v>400701001</v>
      </c>
    </row>
    <row r="5" spans="1:2" ht="46.5" customHeight="1">
      <c r="A5" s="45" t="s">
        <v>4</v>
      </c>
      <c r="B5" s="46" t="s">
        <v>5</v>
      </c>
    </row>
    <row r="6" spans="1:2" ht="15">
      <c r="A6" s="45" t="s">
        <v>77</v>
      </c>
      <c r="B6" s="58" t="s">
        <v>75</v>
      </c>
    </row>
    <row r="8" spans="1:2" ht="15">
      <c r="A8" s="47" t="s">
        <v>14</v>
      </c>
      <c r="B8" s="48" t="s">
        <v>15</v>
      </c>
    </row>
    <row r="9" spans="1:2" s="50" customFormat="1" ht="15">
      <c r="A9" s="61" t="s">
        <v>78</v>
      </c>
      <c r="B9" s="49">
        <f>B21+B81</f>
        <v>52611.364720000005</v>
      </c>
    </row>
    <row r="10" spans="1:2" s="50" customFormat="1" ht="15" hidden="1">
      <c r="A10" s="51" t="s">
        <v>79</v>
      </c>
      <c r="B10" s="52"/>
    </row>
    <row r="11" spans="1:2" s="50" customFormat="1" ht="15" hidden="1">
      <c r="A11" s="53" t="s">
        <v>80</v>
      </c>
      <c r="B11" s="52"/>
    </row>
    <row r="12" spans="1:2" s="50" customFormat="1" ht="15" hidden="1">
      <c r="A12" s="53" t="s">
        <v>81</v>
      </c>
      <c r="B12" s="52"/>
    </row>
    <row r="13" spans="1:2" s="50" customFormat="1" ht="15" hidden="1">
      <c r="A13" s="53" t="s">
        <v>82</v>
      </c>
      <c r="B13" s="52"/>
    </row>
    <row r="14" spans="1:2" s="50" customFormat="1" ht="15" hidden="1">
      <c r="A14" s="53" t="s">
        <v>83</v>
      </c>
      <c r="B14" s="52"/>
    </row>
    <row r="15" spans="1:2" s="50" customFormat="1" ht="15" hidden="1">
      <c r="A15" s="51" t="s">
        <v>84</v>
      </c>
      <c r="B15" s="52"/>
    </row>
    <row r="16" spans="1:2" s="50" customFormat="1" ht="15" hidden="1">
      <c r="A16" s="53" t="s">
        <v>85</v>
      </c>
      <c r="B16" s="52"/>
    </row>
    <row r="17" spans="1:2" s="50" customFormat="1" ht="30" hidden="1">
      <c r="A17" s="53" t="s">
        <v>86</v>
      </c>
      <c r="B17" s="52"/>
    </row>
    <row r="18" spans="1:2" s="50" customFormat="1" ht="15" hidden="1">
      <c r="A18" s="53" t="s">
        <v>87</v>
      </c>
      <c r="B18" s="52"/>
    </row>
    <row r="19" spans="1:2" s="50" customFormat="1" ht="15" hidden="1">
      <c r="A19" s="53" t="s">
        <v>83</v>
      </c>
      <c r="B19" s="52"/>
    </row>
    <row r="20" spans="1:2" s="50" customFormat="1" ht="15">
      <c r="A20" s="54" t="s">
        <v>88</v>
      </c>
      <c r="B20" s="52"/>
    </row>
    <row r="21" spans="1:2" s="50" customFormat="1" ht="30">
      <c r="A21" s="53" t="s">
        <v>89</v>
      </c>
      <c r="B21" s="63">
        <f>B22*B23/1000</f>
        <v>44054.24472</v>
      </c>
    </row>
    <row r="22" spans="1:2" s="50" customFormat="1" ht="15">
      <c r="A22" s="53" t="s">
        <v>90</v>
      </c>
      <c r="B22" s="63">
        <v>4055.44</v>
      </c>
    </row>
    <row r="23" spans="1:2" s="50" customFormat="1" ht="15">
      <c r="A23" s="53" t="s">
        <v>87</v>
      </c>
      <c r="B23" s="63">
        <v>10863</v>
      </c>
    </row>
    <row r="24" spans="1:2" s="50" customFormat="1" ht="15">
      <c r="A24" s="53" t="s">
        <v>83</v>
      </c>
      <c r="B24" s="52" t="s">
        <v>91</v>
      </c>
    </row>
    <row r="25" spans="1:2" s="50" customFormat="1" ht="15" hidden="1">
      <c r="A25" s="54" t="s">
        <v>92</v>
      </c>
      <c r="B25" s="52"/>
    </row>
    <row r="26" spans="1:2" s="50" customFormat="1" ht="30" hidden="1">
      <c r="A26" s="53" t="s">
        <v>93</v>
      </c>
      <c r="B26" s="52"/>
    </row>
    <row r="27" spans="1:2" s="50" customFormat="1" ht="15" hidden="1">
      <c r="A27" s="53" t="s">
        <v>94</v>
      </c>
      <c r="B27" s="52"/>
    </row>
    <row r="28" spans="1:2" s="50" customFormat="1" ht="15" hidden="1">
      <c r="A28" s="53" t="s">
        <v>87</v>
      </c>
      <c r="B28" s="52"/>
    </row>
    <row r="29" spans="1:2" s="50" customFormat="1" ht="15" hidden="1">
      <c r="A29" s="53" t="s">
        <v>83</v>
      </c>
      <c r="B29" s="52"/>
    </row>
    <row r="30" spans="1:2" s="50" customFormat="1" ht="15" hidden="1">
      <c r="A30" s="51" t="s">
        <v>95</v>
      </c>
      <c r="B30" s="52"/>
    </row>
    <row r="31" spans="1:2" s="50" customFormat="1" ht="15" hidden="1">
      <c r="A31" s="53" t="s">
        <v>96</v>
      </c>
      <c r="B31" s="52"/>
    </row>
    <row r="32" spans="1:2" s="50" customFormat="1" ht="15" hidden="1">
      <c r="A32" s="53" t="s">
        <v>94</v>
      </c>
      <c r="B32" s="52"/>
    </row>
    <row r="33" spans="1:2" s="50" customFormat="1" ht="15" hidden="1">
      <c r="A33" s="53" t="s">
        <v>97</v>
      </c>
      <c r="B33" s="52"/>
    </row>
    <row r="34" spans="1:2" s="50" customFormat="1" ht="15" hidden="1">
      <c r="A34" s="53" t="s">
        <v>83</v>
      </c>
      <c r="B34" s="52"/>
    </row>
    <row r="35" spans="1:2" s="50" customFormat="1" ht="15" hidden="1">
      <c r="A35" s="51" t="s">
        <v>98</v>
      </c>
      <c r="B35" s="52"/>
    </row>
    <row r="36" spans="1:2" s="50" customFormat="1" ht="15" hidden="1">
      <c r="A36" s="53" t="s">
        <v>99</v>
      </c>
      <c r="B36" s="52"/>
    </row>
    <row r="37" spans="1:2" s="50" customFormat="1" ht="15" hidden="1">
      <c r="A37" s="53" t="s">
        <v>100</v>
      </c>
      <c r="B37" s="52"/>
    </row>
    <row r="38" spans="1:2" s="50" customFormat="1" ht="15" hidden="1">
      <c r="A38" s="53" t="s">
        <v>101</v>
      </c>
      <c r="B38" s="52"/>
    </row>
    <row r="39" spans="1:2" s="50" customFormat="1" ht="15" hidden="1">
      <c r="A39" s="53" t="s">
        <v>83</v>
      </c>
      <c r="B39" s="52"/>
    </row>
    <row r="40" spans="1:2" s="50" customFormat="1" ht="15" hidden="1">
      <c r="A40" s="51" t="s">
        <v>102</v>
      </c>
      <c r="B40" s="52"/>
    </row>
    <row r="41" spans="1:2" s="50" customFormat="1" ht="15" hidden="1">
      <c r="A41" s="53" t="s">
        <v>103</v>
      </c>
      <c r="B41" s="52"/>
    </row>
    <row r="42" spans="1:2" s="50" customFormat="1" ht="15" hidden="1">
      <c r="A42" s="53" t="s">
        <v>100</v>
      </c>
      <c r="B42" s="52"/>
    </row>
    <row r="43" spans="1:2" s="50" customFormat="1" ht="15" hidden="1">
      <c r="A43" s="53" t="s">
        <v>101</v>
      </c>
      <c r="B43" s="52"/>
    </row>
    <row r="44" spans="1:2" s="50" customFormat="1" ht="15" hidden="1">
      <c r="A44" s="53" t="s">
        <v>83</v>
      </c>
      <c r="B44" s="52"/>
    </row>
    <row r="45" spans="1:2" s="50" customFormat="1" ht="15" hidden="1">
      <c r="A45" s="51" t="s">
        <v>104</v>
      </c>
      <c r="B45" s="52"/>
    </row>
    <row r="46" spans="1:2" s="50" customFormat="1" ht="15" hidden="1">
      <c r="A46" s="53" t="s">
        <v>105</v>
      </c>
      <c r="B46" s="52"/>
    </row>
    <row r="47" spans="1:2" s="50" customFormat="1" ht="15" hidden="1">
      <c r="A47" s="53" t="s">
        <v>100</v>
      </c>
      <c r="B47" s="52"/>
    </row>
    <row r="48" spans="1:2" s="50" customFormat="1" ht="15" hidden="1">
      <c r="A48" s="53" t="s">
        <v>101</v>
      </c>
      <c r="B48" s="52"/>
    </row>
    <row r="49" spans="1:2" s="50" customFormat="1" ht="15" hidden="1">
      <c r="A49" s="53" t="s">
        <v>83</v>
      </c>
      <c r="B49" s="52"/>
    </row>
    <row r="50" spans="1:2" s="50" customFormat="1" ht="15" hidden="1">
      <c r="A50" s="51" t="s">
        <v>106</v>
      </c>
      <c r="B50" s="52"/>
    </row>
    <row r="51" spans="1:2" s="50" customFormat="1" ht="15" hidden="1">
      <c r="A51" s="53" t="s">
        <v>107</v>
      </c>
      <c r="B51" s="52"/>
    </row>
    <row r="52" spans="1:2" s="50" customFormat="1" ht="15" hidden="1">
      <c r="A52" s="53" t="s">
        <v>100</v>
      </c>
      <c r="B52" s="52"/>
    </row>
    <row r="53" spans="1:2" s="50" customFormat="1" ht="15" hidden="1">
      <c r="A53" s="53" t="s">
        <v>101</v>
      </c>
      <c r="B53" s="52"/>
    </row>
    <row r="54" spans="1:2" s="50" customFormat="1" ht="15" hidden="1">
      <c r="A54" s="53" t="s">
        <v>83</v>
      </c>
      <c r="B54" s="52"/>
    </row>
    <row r="55" spans="1:2" s="50" customFormat="1" ht="15" hidden="1">
      <c r="A55" s="51" t="s">
        <v>108</v>
      </c>
      <c r="B55" s="52"/>
    </row>
    <row r="56" spans="1:2" s="50" customFormat="1" ht="15" hidden="1">
      <c r="A56" s="53" t="s">
        <v>109</v>
      </c>
      <c r="B56" s="52"/>
    </row>
    <row r="57" spans="1:2" s="50" customFormat="1" ht="15" hidden="1">
      <c r="A57" s="53" t="s">
        <v>100</v>
      </c>
      <c r="B57" s="52"/>
    </row>
    <row r="58" spans="1:2" s="50" customFormat="1" ht="15" hidden="1">
      <c r="A58" s="53" t="s">
        <v>101</v>
      </c>
      <c r="B58" s="52"/>
    </row>
    <row r="59" spans="1:2" s="50" customFormat="1" ht="15" hidden="1">
      <c r="A59" s="53" t="s">
        <v>83</v>
      </c>
      <c r="B59" s="52"/>
    </row>
    <row r="60" spans="1:2" s="50" customFormat="1" ht="15" hidden="1">
      <c r="A60" s="51" t="s">
        <v>110</v>
      </c>
      <c r="B60" s="52"/>
    </row>
    <row r="61" spans="1:2" s="50" customFormat="1" ht="15" hidden="1">
      <c r="A61" s="53" t="s">
        <v>111</v>
      </c>
      <c r="B61" s="52"/>
    </row>
    <row r="62" spans="1:2" s="50" customFormat="1" ht="15" hidden="1">
      <c r="A62" s="53" t="s">
        <v>100</v>
      </c>
      <c r="B62" s="52"/>
    </row>
    <row r="63" spans="1:2" s="50" customFormat="1" ht="15" hidden="1">
      <c r="A63" s="53" t="s">
        <v>101</v>
      </c>
      <c r="B63" s="52"/>
    </row>
    <row r="64" spans="1:2" s="50" customFormat="1" ht="15" hidden="1">
      <c r="A64" s="53" t="s">
        <v>83</v>
      </c>
      <c r="B64" s="52"/>
    </row>
    <row r="65" spans="1:2" s="50" customFormat="1" ht="15" hidden="1">
      <c r="A65" s="51" t="s">
        <v>112</v>
      </c>
      <c r="B65" s="52"/>
    </row>
    <row r="66" spans="1:2" s="50" customFormat="1" ht="15" hidden="1">
      <c r="A66" s="53" t="s">
        <v>113</v>
      </c>
      <c r="B66" s="52"/>
    </row>
    <row r="67" spans="1:2" s="50" customFormat="1" ht="15" hidden="1">
      <c r="A67" s="53" t="s">
        <v>100</v>
      </c>
      <c r="B67" s="52"/>
    </row>
    <row r="68" spans="1:2" s="50" customFormat="1" ht="15" hidden="1">
      <c r="A68" s="53" t="s">
        <v>101</v>
      </c>
      <c r="B68" s="52"/>
    </row>
    <row r="69" spans="1:2" s="50" customFormat="1" ht="15" hidden="1">
      <c r="A69" s="53" t="s">
        <v>83</v>
      </c>
      <c r="B69" s="52"/>
    </row>
    <row r="70" spans="1:2" s="50" customFormat="1" ht="15" hidden="1">
      <c r="A70" s="51" t="s">
        <v>114</v>
      </c>
      <c r="B70" s="52"/>
    </row>
    <row r="71" spans="1:2" s="50" customFormat="1" ht="15" hidden="1">
      <c r="A71" s="53" t="s">
        <v>115</v>
      </c>
      <c r="B71" s="52"/>
    </row>
    <row r="72" spans="1:2" s="50" customFormat="1" ht="15" hidden="1">
      <c r="A72" s="53" t="s">
        <v>100</v>
      </c>
      <c r="B72" s="52"/>
    </row>
    <row r="73" spans="1:2" s="50" customFormat="1" ht="15" hidden="1">
      <c r="A73" s="53" t="s">
        <v>101</v>
      </c>
      <c r="B73" s="52"/>
    </row>
    <row r="74" spans="1:2" s="50" customFormat="1" ht="15" hidden="1">
      <c r="A74" s="53" t="s">
        <v>83</v>
      </c>
      <c r="B74" s="52"/>
    </row>
    <row r="75" spans="1:2" s="50" customFormat="1" ht="15" hidden="1">
      <c r="A75" s="51" t="s">
        <v>116</v>
      </c>
      <c r="B75" s="52"/>
    </row>
    <row r="76" spans="1:2" s="50" customFormat="1" ht="15" hidden="1">
      <c r="A76" s="53" t="s">
        <v>117</v>
      </c>
      <c r="B76" s="52"/>
    </row>
    <row r="77" spans="1:2" s="50" customFormat="1" ht="15" hidden="1">
      <c r="A77" s="53" t="s">
        <v>100</v>
      </c>
      <c r="B77" s="52"/>
    </row>
    <row r="78" spans="1:2" s="50" customFormat="1" ht="15" hidden="1">
      <c r="A78" s="53" t="s">
        <v>101</v>
      </c>
      <c r="B78" s="52"/>
    </row>
    <row r="79" spans="1:2" s="50" customFormat="1" ht="15" hidden="1">
      <c r="A79" s="53" t="s">
        <v>83</v>
      </c>
      <c r="B79" s="52"/>
    </row>
    <row r="80" spans="1:2" ht="15">
      <c r="A80" s="51" t="s">
        <v>118</v>
      </c>
      <c r="B80" s="55"/>
    </row>
    <row r="81" spans="1:2" ht="15">
      <c r="A81" s="53" t="s">
        <v>119</v>
      </c>
      <c r="B81" s="64">
        <f>B82*B83</f>
        <v>8557.12</v>
      </c>
    </row>
    <row r="82" spans="1:2" ht="15">
      <c r="A82" s="53" t="s">
        <v>120</v>
      </c>
      <c r="B82" s="64">
        <v>4.16</v>
      </c>
    </row>
    <row r="83" spans="1:2" ht="15">
      <c r="A83" s="53" t="s">
        <v>121</v>
      </c>
      <c r="B83" s="64">
        <v>2057</v>
      </c>
    </row>
    <row r="84" spans="1:2" ht="15">
      <c r="A84" s="53" t="s">
        <v>83</v>
      </c>
      <c r="B84" s="52" t="s">
        <v>91</v>
      </c>
    </row>
    <row r="85" spans="1:2" ht="15">
      <c r="A85" s="59" t="s">
        <v>123</v>
      </c>
      <c r="B85" s="55"/>
    </row>
    <row r="86" spans="1:2" s="50" customFormat="1" ht="15">
      <c r="A86" s="60" t="s">
        <v>126</v>
      </c>
      <c r="B86" s="49">
        <f>B87*B88</f>
        <v>951.85488</v>
      </c>
    </row>
    <row r="87" spans="1:2" s="50" customFormat="1" ht="15">
      <c r="A87" s="60" t="s">
        <v>125</v>
      </c>
      <c r="B87" s="52">
        <v>1111.98</v>
      </c>
    </row>
    <row r="88" spans="1:2" s="50" customFormat="1" ht="15">
      <c r="A88" s="60" t="s">
        <v>124</v>
      </c>
      <c r="B88" s="52">
        <v>0.856</v>
      </c>
    </row>
    <row r="89" spans="1:2" s="50" customFormat="1" ht="15">
      <c r="A89" s="62" t="s">
        <v>83</v>
      </c>
      <c r="B89" s="52" t="s">
        <v>91</v>
      </c>
    </row>
    <row r="90" ht="30.75" customHeight="1">
      <c r="A90" s="56" t="s">
        <v>122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D11" sqref="D11"/>
    </sheetView>
  </sheetViews>
  <sheetFormatPr defaultColWidth="9.140625" defaultRowHeight="15" customHeight="1"/>
  <cols>
    <col min="1" max="1" width="65.28125" style="1" customWidth="1"/>
    <col min="2" max="2" width="62.8515625" style="1" customWidth="1"/>
    <col min="3" max="16384" width="9.421875" style="1" customWidth="1"/>
  </cols>
  <sheetData>
    <row r="1" ht="16.5" customHeight="1">
      <c r="B1" s="37" t="s">
        <v>66</v>
      </c>
    </row>
    <row r="2" spans="1:2" ht="15" customHeight="1">
      <c r="A2" s="67" t="s">
        <v>74</v>
      </c>
      <c r="B2" s="67"/>
    </row>
    <row r="3" spans="1:2" ht="57.75" customHeight="1">
      <c r="A3" s="67"/>
      <c r="B3" s="67"/>
    </row>
    <row r="4" spans="1:2" ht="15" customHeight="1">
      <c r="A4" s="8" t="s">
        <v>0</v>
      </c>
      <c r="B4" s="9" t="s">
        <v>1</v>
      </c>
    </row>
    <row r="5" spans="1:2" ht="15" customHeight="1">
      <c r="A5" s="8" t="s">
        <v>2</v>
      </c>
      <c r="B5" s="9">
        <v>4007012274</v>
      </c>
    </row>
    <row r="6" spans="1:2" ht="15" customHeight="1">
      <c r="A6" s="8" t="s">
        <v>3</v>
      </c>
      <c r="B6" s="9">
        <v>400701001</v>
      </c>
    </row>
    <row r="7" spans="1:2" ht="30" customHeight="1">
      <c r="A7" s="8" t="s">
        <v>4</v>
      </c>
      <c r="B7" s="9" t="s">
        <v>5</v>
      </c>
    </row>
    <row r="8" ht="15.75" customHeight="1"/>
    <row r="9" spans="1:2" ht="16.5" customHeight="1">
      <c r="A9" s="38" t="s">
        <v>67</v>
      </c>
      <c r="B9" s="38" t="s">
        <v>15</v>
      </c>
    </row>
    <row r="10" spans="1:3" ht="31.5" customHeight="1">
      <c r="A10" s="39" t="s">
        <v>68</v>
      </c>
      <c r="B10" s="15" t="s">
        <v>69</v>
      </c>
      <c r="C10" s="43"/>
    </row>
    <row r="11" spans="1:2" ht="46.5" customHeight="1">
      <c r="A11" s="40" t="s">
        <v>70</v>
      </c>
      <c r="B11" s="41" t="s">
        <v>57</v>
      </c>
    </row>
    <row r="12" spans="1:2" ht="31.5" customHeight="1">
      <c r="A12" s="40" t="s">
        <v>71</v>
      </c>
      <c r="B12" s="41" t="s">
        <v>57</v>
      </c>
    </row>
    <row r="13" spans="1:2" ht="51.75" customHeight="1">
      <c r="A13" s="42" t="s">
        <v>72</v>
      </c>
      <c r="B13" s="41" t="s">
        <v>57</v>
      </c>
    </row>
    <row r="14" ht="15.75" customHeight="1"/>
    <row r="16" spans="1:2" ht="37.5" customHeight="1">
      <c r="A16" s="68" t="s">
        <v>73</v>
      </c>
      <c r="B16" s="68"/>
    </row>
  </sheetData>
  <sheetProtection selectLockedCells="1" selectUnlockedCells="1"/>
  <mergeCells count="2">
    <mergeCell ref="A2:B3"/>
    <mergeCell ref="A16:B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</cp:lastModifiedBy>
  <cp:lastPrinted>2012-04-04T08:46:53Z</cp:lastPrinted>
  <dcterms:modified xsi:type="dcterms:W3CDTF">2012-04-20T06:50:06Z</dcterms:modified>
  <cp:category/>
  <cp:version/>
  <cp:contentType/>
  <cp:contentStatus/>
</cp:coreProperties>
</file>