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1.1." sheetId="1" r:id="rId1"/>
    <sheet name="2" sheetId="2" r:id="rId2"/>
    <sheet name="6" sheetId="3" r:id="rId3"/>
  </sheets>
  <definedNames/>
  <calcPr fullCalcOnLoad="1"/>
</workbook>
</file>

<file path=xl/sharedStrings.xml><?xml version="1.0" encoding="utf-8"?>
<sst xmlns="http://schemas.openxmlformats.org/spreadsheetml/2006/main" count="157" uniqueCount="115">
  <si>
    <t>Таблица 6</t>
  </si>
  <si>
    <t>Наименование организации</t>
  </si>
  <si>
    <t>ООО "ТеплоСервис"</t>
  </si>
  <si>
    <t>ИНН</t>
  </si>
  <si>
    <t>КПП</t>
  </si>
  <si>
    <t>Местонахождение (адрес)</t>
  </si>
  <si>
    <t>249275,Калужская область г.Сухиничи,ул.Ленина ,104</t>
  </si>
  <si>
    <t>Год</t>
  </si>
  <si>
    <t>2012 год</t>
  </si>
  <si>
    <t>Типовой договор прилагается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</si>
  <si>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</si>
  <si>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</si>
  <si>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Таблица 2</t>
  </si>
  <si>
    <t>Информация об  основных показателях финансово-хозяйственной деятельности организации¹¯²</t>
  </si>
  <si>
    <t>Информация об  основных показателях финансово-хозяйственной деятельности организации</t>
  </si>
  <si>
    <t>Форма 2.1.</t>
  </si>
  <si>
    <t>Информация о расходах на топливо</t>
  </si>
  <si>
    <t>Форма 2.2.</t>
  </si>
  <si>
    <t>Отчетный период</t>
  </si>
  <si>
    <t xml:space="preserve"> на 2012 год</t>
  </si>
  <si>
    <t>Форма 2.1. Информация об  основных показателях финансово-хозяйственной деятельности организации</t>
  </si>
  <si>
    <t>Наименование показателя</t>
  </si>
  <si>
    <t>Показатель</t>
  </si>
  <si>
    <t>а) Вид деятельности организации (производство, передача и сбыт тепловой энергии)</t>
  </si>
  <si>
    <t>производство и передача тепловой энергии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</si>
  <si>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</si>
  <si>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</si>
  <si>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</si>
  <si>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*</t>
  </si>
  <si>
    <t>расходы на топливо всего(см.табл.2.1)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</si>
  <si>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</si>
  <si>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руб.за 1кВт•ч</t>
  </si>
  <si>
    <t>объем приобретения ,тыс.кВт*час</t>
  </si>
  <si>
    <t>расходы на приобретение холодной воды, используемой в технологическом процессе</t>
  </si>
  <si>
    <t>расходы на оплату стоков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</si>
  <si>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</si>
  <si>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</si>
  <si>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</si>
  <si>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</si>
  <si>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</si>
  <si>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</si>
  <si>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</si>
  <si>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средств. за исключением фонда оплаты ремонтного персонала</t>
  </si>
  <si>
    <t xml:space="preserve">расходы на оплату труда и отчисления на социальные нужды ремонтного производственного персонала </t>
  </si>
  <si>
    <t>?</t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</si>
  <si>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</si>
  <si>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</si>
  <si>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</si>
  <si>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</si>
  <si>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</si>
  <si>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</si>
  <si>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</si>
  <si>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</si>
  <si>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</si>
  <si>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</si>
  <si>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</si>
  <si>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</si>
  <si>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</si>
  <si>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и разводящих сетей (в двухтрубном исчислении) (км)</t>
  </si>
  <si>
    <t>п) Количество теплоэлектростанций (штук)</t>
  </si>
  <si>
    <t>р) Количество котельных (штук)</t>
  </si>
  <si>
    <t>с) Количество тепловых пунктов (штук)</t>
  </si>
  <si>
    <t>т) Среднесписочная численность основного производственного персонала (человек)</t>
  </si>
  <si>
    <t>у) Удельный расход  условного топлива на единицу тепловой энергии, отпускаемой в тепловую сеть (кг у. т./Гкал);</t>
  </si>
  <si>
    <t>газ- 159,08 кг у.т./Гкал, дизельное топливо - 178,77 кг у.т./Гкал, уголь - 222,54 кг у.т./Гкал</t>
  </si>
  <si>
    <t>ф) Удельный расход электрической энергии на единицу произведенной тепловой энергии, (тыс. кВт•ч/Гкал)</t>
  </si>
  <si>
    <t>20 кВт*час/Гкал-газ и дизельное топливо, 25 кВт*час/Гкал - уголь</t>
  </si>
  <si>
    <t>х) Удельный расход холодной воды на единицу произведенной тепловой энергии, (куб. м/Гкал).</t>
  </si>
  <si>
    <t>1,0 м3/Гкал - газ, 0,8 м3/Гкал - дизельное топливо, 0,9 м3/Гкал-уголь.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</si>
  <si>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</si>
  <si>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</si>
  <si>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</si>
  <si>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</si>
  <si>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</si>
  <si>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</si>
  <si>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Форма 1.1. Информация о тарифе на тепловую энергию и надбавках к  тарифу на тепловую энергию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</si>
  <si>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</si>
  <si>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Постановление от 01 декабря 2011 года № 432-эк   "Об установлении тарифов на тепловую энергию для потребителей ООО "ТеплоСервис"(г.Сухиничи)"</t>
  </si>
  <si>
    <t>Наименование регулирующего органа, принявшего решение</t>
  </si>
  <si>
    <t>Министерство конкурентной политики и тарифов Калужской области</t>
  </si>
  <si>
    <t>Период действия принятого тарифа</t>
  </si>
  <si>
    <t>1- с 01.01.2012г. по  30.06.2012г.; 2- с 01.07.2012г. по 31.08.2012г.; 3- с 01.09.2012г. по 31.12.2012г.</t>
  </si>
  <si>
    <t>Источник опубликования</t>
  </si>
  <si>
    <t>Газета "Весть" 14 декабря 2011 года</t>
  </si>
  <si>
    <t>Одноставочный тариф на тепловую энергию, руб/Гкал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</si>
  <si>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</si>
  <si>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</si>
  <si>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</si>
  <si>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</si>
  <si>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</si>
  <si>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</si>
  <si>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</si>
  <si>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</si>
  <si>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Все группы потребителей</t>
  </si>
  <si>
    <t>через тепловую сеть</t>
  </si>
  <si>
    <t>1- 1269,84 руб/Гкал без НДС; население - 1498,41руб/Гкал с НДС;  2- 1346,03 руб/Гкал без НДС; население - 1588,32руб/Гкал с НДС;  3 - 1417,37 руб/Гкал без НДС; население - 1672,50руб/Гкал с НДС;</t>
  </si>
  <si>
    <t>отпуск с коллекторов</t>
  </si>
  <si>
    <t>Двухставочный тариф на тепловую энергию (для потребителей, получающих тепловую энергию через тепловую сеть)</t>
  </si>
  <si>
    <t>за энергию</t>
  </si>
  <si>
    <t>за мощность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</si>
  <si>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</si>
  <si>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>Атрибуты решения по принятой надбавке к тарифу регулируемой организации на тепловую энергию</t>
    </r>
    <r>
      <rPr>
        <sz val="11"/>
        <color indexed="8"/>
        <rFont val="Calibri"/>
        <family val="2"/>
      </rPr>
      <t xml:space="preserve"> (наименование, дата, номер)</t>
    </r>
  </si>
  <si>
    <t>Решение Районной Думы муниципального района "Сухиничский район"от 28.01.2011г. №115  " оО внесении изменений в решение Районной думы МР "Сухиничский район" от 29.10.2010г. № 86 "Об утверждении инвестиционной программы "Строительстыво и модернизация систем</t>
  </si>
  <si>
    <t>Районная Дума  МР "Сухиничский район" Калужская область</t>
  </si>
  <si>
    <t>Период действия принятой надбавки</t>
  </si>
  <si>
    <t>2011-2013 годы</t>
  </si>
  <si>
    <t>Районная газета "Организатор"  №12 от 01.02.2011г.</t>
  </si>
  <si>
    <t>Надбавка к тарифу регулируемой организации на тепловую энергию, руб/Гкал</t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</si>
  <si>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indexed="8"/>
        <rFont val="Calibri"/>
        <family val="2"/>
      </rPr>
      <t>(наименование, дата, номер)</t>
    </r>
  </si>
  <si>
    <t>Решение Районной Думы муниципального района "Сухиничский район"от 28.01.2011 №115 " О внесении изменений в решение районной Думы МО "Сухиничский район"  от 29.10.2010 № 86 "Об утверждении инвестиционной программы "Строительство и модернизация системы тепл</t>
  </si>
  <si>
    <t>Районная газета "Организатор"  №12 от 01.02.2011</t>
  </si>
  <si>
    <t>Надбавка к тарифу на тепловую энергию для потребителей, руб/Гкал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</si>
  <si>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</si>
  <si>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</t>
  </si>
  <si>
    <t xml:space="preserve">3 – указать систему налогообложения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</si>
</sst>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"/>
    <numFmt numFmtId="175" formatCode="#,##0.0"/>
    <numFmt numFmtId="176" formatCode="#,##0.0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4"/>
      <color indexed="8"/>
      <name val="Calibri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Calibri"/>
      <family val="2"/>
    </font>
    <font>
      <b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 style="thick"/>
      <top style="thick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ck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/>
      <top style="thick"/>
      <bottom/>
    </border>
    <border>
      <left style="thick"/>
      <right style="thick"/>
      <top style="thick"/>
      <bottom/>
    </border>
    <border>
      <left style="thick"/>
      <right style="thin"/>
      <top style="thick"/>
      <bottom style="thin"/>
    </border>
    <border>
      <left/>
      <right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</borders>
  <cellStyleXfs count="63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9" fillId="0" borderId="0" xfId="0" applyFont="1" applyAlignment="1">
      <alignment horizontal="right" indent="15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11" borderId="10" xfId="0" applyFont="1" applyFill="1" applyBorder="1" applyAlignment="1">
      <alignment/>
    </xf>
    <xf numFmtId="0" fontId="0" fillId="11" borderId="11" xfId="0" applyFill="1" applyBorder="1" applyAlignment="1">
      <alignment horizontal="center" vertical="top"/>
    </xf>
    <xf numFmtId="0" fontId="0" fillId="11" borderId="12" xfId="0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11" borderId="10" xfId="0" applyFont="1" applyFill="1" applyBorder="1" applyAlignment="1">
      <alignment horizontal="center" vertical="top"/>
    </xf>
    <xf numFmtId="0" fontId="0" fillId="11" borderId="13" xfId="0" applyFont="1" applyFill="1" applyBorder="1" applyAlignment="1">
      <alignment horizontal="center" vertical="top"/>
    </xf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/>
    </xf>
    <xf numFmtId="0" fontId="2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8" xfId="0" applyFont="1" applyBorder="1" applyAlignment="1">
      <alignment horizontal="justify" wrapText="1"/>
    </xf>
    <xf numFmtId="0" fontId="22" fillId="0" borderId="19" xfId="0" applyFont="1" applyBorder="1" applyAlignment="1">
      <alignment horizontal="center"/>
    </xf>
    <xf numFmtId="0" fontId="22" fillId="0" borderId="18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9" fillId="11" borderId="22" xfId="0" applyFont="1" applyFill="1" applyBorder="1" applyAlignment="1">
      <alignment/>
    </xf>
    <xf numFmtId="0" fontId="0" fillId="11" borderId="23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11" borderId="24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0" fillId="11" borderId="24" xfId="0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23" fillId="0" borderId="0" xfId="0" applyFont="1" applyAlignment="1">
      <alignment/>
    </xf>
    <xf numFmtId="0" fontId="9" fillId="10" borderId="26" xfId="0" applyFont="1" applyFill="1" applyBorder="1" applyAlignment="1">
      <alignment horizontal="center" vertical="top"/>
    </xf>
    <xf numFmtId="0" fontId="9" fillId="10" borderId="26" xfId="0" applyFont="1" applyFill="1" applyBorder="1" applyAlignment="1">
      <alignment horizontal="center" vertical="center"/>
    </xf>
    <xf numFmtId="0" fontId="0" fillId="2" borderId="27" xfId="0" applyFill="1" applyBorder="1" applyAlignment="1">
      <alignment vertical="top" wrapText="1"/>
    </xf>
    <xf numFmtId="0" fontId="0" fillId="23" borderId="26" xfId="0" applyFill="1" applyBorder="1" applyAlignment="1">
      <alignment horizontal="center"/>
    </xf>
    <xf numFmtId="0" fontId="0" fillId="2" borderId="28" xfId="0" applyFill="1" applyBorder="1" applyAlignment="1">
      <alignment vertical="top" wrapText="1"/>
    </xf>
    <xf numFmtId="0" fontId="0" fillId="23" borderId="29" xfId="0" applyFill="1" applyBorder="1" applyAlignment="1">
      <alignment horizontal="center"/>
    </xf>
    <xf numFmtId="0" fontId="0" fillId="2" borderId="30" xfId="0" applyFill="1" applyBorder="1" applyAlignment="1">
      <alignment horizontal="left" vertical="top" wrapText="1" indent="2"/>
    </xf>
    <xf numFmtId="0" fontId="0" fillId="23" borderId="31" xfId="0" applyFill="1" applyBorder="1" applyAlignment="1">
      <alignment horizontal="center"/>
    </xf>
    <xf numFmtId="0" fontId="0" fillId="2" borderId="30" xfId="0" applyFill="1" applyBorder="1" applyAlignment="1">
      <alignment horizontal="left" vertical="top" wrapText="1" indent="6"/>
    </xf>
    <xf numFmtId="2" fontId="0" fillId="23" borderId="31" xfId="0" applyNumberFormat="1" applyFill="1" applyBorder="1" applyAlignment="1">
      <alignment horizontal="center"/>
    </xf>
    <xf numFmtId="174" fontId="0" fillId="23" borderId="31" xfId="0" applyNumberFormat="1" applyFill="1" applyBorder="1" applyAlignment="1">
      <alignment horizontal="center"/>
    </xf>
    <xf numFmtId="174" fontId="0" fillId="0" borderId="0" xfId="0" applyNumberFormat="1" applyAlignment="1">
      <alignment/>
    </xf>
    <xf numFmtId="0" fontId="0" fillId="24" borderId="31" xfId="0" applyFill="1" applyBorder="1" applyAlignment="1">
      <alignment horizontal="center"/>
    </xf>
    <xf numFmtId="0" fontId="0" fillId="2" borderId="30" xfId="0" applyFill="1" applyBorder="1" applyAlignment="1">
      <alignment horizontal="left" vertical="top" wrapText="1" indent="7"/>
    </xf>
    <xf numFmtId="0" fontId="0" fillId="2" borderId="32" xfId="0" applyFill="1" applyBorder="1" applyAlignment="1">
      <alignment horizontal="left" vertical="top" wrapText="1" indent="2"/>
    </xf>
    <xf numFmtId="0" fontId="0" fillId="23" borderId="33" xfId="0" applyFill="1" applyBorder="1" applyAlignment="1">
      <alignment horizontal="center"/>
    </xf>
    <xf numFmtId="2" fontId="0" fillId="23" borderId="34" xfId="0" applyNumberFormat="1" applyFill="1" applyBorder="1" applyAlignment="1">
      <alignment horizontal="center"/>
    </xf>
    <xf numFmtId="0" fontId="0" fillId="2" borderId="35" xfId="0" applyFill="1" applyBorder="1" applyAlignment="1">
      <alignment vertical="top" wrapText="1"/>
    </xf>
    <xf numFmtId="0" fontId="0" fillId="23" borderId="36" xfId="0" applyFill="1" applyBorder="1" applyAlignment="1">
      <alignment horizontal="center"/>
    </xf>
    <xf numFmtId="174" fontId="0" fillId="23" borderId="33" xfId="0" applyNumberFormat="1" applyFill="1" applyBorder="1" applyAlignment="1">
      <alignment horizontal="center"/>
    </xf>
    <xf numFmtId="0" fontId="0" fillId="23" borderId="26" xfId="0" applyFill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25" fillId="0" borderId="0" xfId="0" applyFont="1" applyAlignment="1">
      <alignment horizontal="center" vertical="center" wrapText="1"/>
    </xf>
    <xf numFmtId="0" fontId="9" fillId="11" borderId="37" xfId="0" applyFont="1" applyFill="1" applyBorder="1" applyAlignment="1">
      <alignment horizontal="left" vertical="center"/>
    </xf>
    <xf numFmtId="0" fontId="9" fillId="11" borderId="11" xfId="0" applyFont="1" applyFill="1" applyBorder="1" applyAlignment="1">
      <alignment horizontal="left" vertical="center"/>
    </xf>
    <xf numFmtId="0" fontId="9" fillId="11" borderId="30" xfId="0" applyFont="1" applyFill="1" applyBorder="1" applyAlignment="1">
      <alignment horizontal="left" vertical="top"/>
    </xf>
    <xf numFmtId="0" fontId="9" fillId="11" borderId="38" xfId="0" applyFont="1" applyFill="1" applyBorder="1" applyAlignment="1">
      <alignment horizontal="left" vertical="top"/>
    </xf>
    <xf numFmtId="0" fontId="9" fillId="11" borderId="39" xfId="0" applyFont="1" applyFill="1" applyBorder="1" applyAlignment="1">
      <alignment horizontal="left" vertical="top"/>
    </xf>
    <xf numFmtId="0" fontId="9" fillId="11" borderId="10" xfId="0" applyFont="1" applyFill="1" applyBorder="1" applyAlignment="1">
      <alignment horizontal="left" vertical="top"/>
    </xf>
    <xf numFmtId="0" fontId="9" fillId="7" borderId="37" xfId="0" applyFont="1" applyFill="1" applyBorder="1" applyAlignment="1">
      <alignment horizontal="left" vertical="top" wrapText="1"/>
    </xf>
    <xf numFmtId="0" fontId="9" fillId="7" borderId="11" xfId="0" applyFont="1" applyFill="1" applyBorder="1" applyAlignment="1">
      <alignment horizontal="left" vertical="top" wrapText="1"/>
    </xf>
    <xf numFmtId="0" fontId="0" fillId="7" borderId="40" xfId="0" applyFill="1" applyBorder="1" applyAlignment="1">
      <alignment horizontal="center" wrapText="1"/>
    </xf>
    <xf numFmtId="0" fontId="0" fillId="7" borderId="41" xfId="0" applyFill="1" applyBorder="1" applyAlignment="1">
      <alignment horizontal="center" wrapText="1"/>
    </xf>
    <xf numFmtId="0" fontId="0" fillId="7" borderId="42" xfId="0" applyFill="1" applyBorder="1" applyAlignment="1">
      <alignment horizontal="center" wrapText="1"/>
    </xf>
    <xf numFmtId="0" fontId="9" fillId="7" borderId="39" xfId="0" applyFont="1" applyFill="1" applyBorder="1" applyAlignment="1">
      <alignment horizontal="left" vertical="top" wrapText="1"/>
    </xf>
    <xf numFmtId="0" fontId="9" fillId="7" borderId="10" xfId="0" applyFont="1" applyFill="1" applyBorder="1" applyAlignment="1">
      <alignment horizontal="left" vertical="top" wrapText="1"/>
    </xf>
    <xf numFmtId="0" fontId="0" fillId="7" borderId="43" xfId="0" applyFill="1" applyBorder="1" applyAlignment="1">
      <alignment horizontal="center" wrapText="1"/>
    </xf>
    <xf numFmtId="0" fontId="0" fillId="7" borderId="44" xfId="0" applyFill="1" applyBorder="1" applyAlignment="1">
      <alignment horizontal="center" wrapText="1"/>
    </xf>
    <xf numFmtId="0" fontId="0" fillId="7" borderId="45" xfId="0" applyFill="1" applyBorder="1" applyAlignment="1">
      <alignment horizontal="center" wrapText="1"/>
    </xf>
    <xf numFmtId="0" fontId="0" fillId="7" borderId="10" xfId="0" applyFill="1" applyBorder="1" applyAlignment="1">
      <alignment horizontal="center" vertical="top"/>
    </xf>
    <xf numFmtId="0" fontId="0" fillId="7" borderId="13" xfId="0" applyFill="1" applyBorder="1" applyAlignment="1">
      <alignment horizontal="center" vertical="top"/>
    </xf>
    <xf numFmtId="0" fontId="0" fillId="7" borderId="46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48" xfId="0" applyFill="1" applyBorder="1" applyAlignment="1">
      <alignment horizontal="center" vertical="top" wrapText="1"/>
    </xf>
    <xf numFmtId="0" fontId="9" fillId="7" borderId="49" xfId="0" applyFont="1" applyFill="1" applyBorder="1" applyAlignment="1">
      <alignment horizontal="left" vertical="top"/>
    </xf>
    <xf numFmtId="0" fontId="9" fillId="7" borderId="50" xfId="0" applyFont="1" applyFill="1" applyBorder="1" applyAlignment="1">
      <alignment horizontal="left" vertical="top"/>
    </xf>
    <xf numFmtId="0" fontId="0" fillId="7" borderId="50" xfId="0" applyFill="1" applyBorder="1" applyAlignment="1">
      <alignment horizontal="center" vertical="top"/>
    </xf>
    <xf numFmtId="0" fontId="0" fillId="7" borderId="51" xfId="0" applyFill="1" applyBorder="1" applyAlignment="1">
      <alignment horizontal="center" vertical="top"/>
    </xf>
    <xf numFmtId="0" fontId="0" fillId="10" borderId="52" xfId="0" applyFill="1" applyBorder="1" applyAlignment="1">
      <alignment horizontal="center"/>
    </xf>
    <xf numFmtId="0" fontId="0" fillId="22" borderId="26" xfId="0" applyFill="1" applyBorder="1" applyAlignment="1">
      <alignment horizontal="center" vertical="center" wrapText="1"/>
    </xf>
    <xf numFmtId="0" fontId="0" fillId="22" borderId="26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0" fillId="23" borderId="26" xfId="0" applyFill="1" applyBorder="1" applyAlignment="1">
      <alignment horizontal="left" wrapText="1"/>
    </xf>
    <xf numFmtId="0" fontId="0" fillId="23" borderId="26" xfId="0" applyFill="1" applyBorder="1" applyAlignment="1">
      <alignment horizontal="center" vertical="top" wrapText="1"/>
    </xf>
    <xf numFmtId="0" fontId="0" fillId="2" borderId="26" xfId="0" applyFill="1" applyBorder="1" applyAlignment="1">
      <alignment horizontal="left"/>
    </xf>
    <xf numFmtId="0" fontId="0" fillId="23" borderId="26" xfId="0" applyFill="1" applyBorder="1" applyAlignment="1">
      <alignment wrapText="1"/>
    </xf>
    <xf numFmtId="0" fontId="0" fillId="10" borderId="2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7" borderId="53" xfId="0" applyFill="1" applyBorder="1" applyAlignment="1">
      <alignment horizontal="center" wrapText="1"/>
    </xf>
    <xf numFmtId="0" fontId="0" fillId="7" borderId="54" xfId="0" applyFill="1" applyBorder="1" applyAlignment="1">
      <alignment horizontal="center" wrapText="1"/>
    </xf>
    <xf numFmtId="0" fontId="0" fillId="7" borderId="55" xfId="0" applyFill="1" applyBorder="1" applyAlignment="1">
      <alignment horizontal="center" wrapText="1"/>
    </xf>
    <xf numFmtId="0" fontId="9" fillId="7" borderId="56" xfId="0" applyFont="1" applyFill="1" applyBorder="1" applyAlignment="1">
      <alignment horizontal="left" vertical="top"/>
    </xf>
    <xf numFmtId="0" fontId="9" fillId="7" borderId="57" xfId="0" applyFont="1" applyFill="1" applyBorder="1" applyAlignment="1">
      <alignment horizontal="left" vertical="top"/>
    </xf>
    <xf numFmtId="0" fontId="0" fillId="7" borderId="57" xfId="0" applyFill="1" applyBorder="1" applyAlignment="1">
      <alignment horizontal="center" vertical="top"/>
    </xf>
    <xf numFmtId="0" fontId="0" fillId="7" borderId="58" xfId="0" applyFill="1" applyBorder="1" applyAlignment="1">
      <alignment horizontal="center" vertical="top"/>
    </xf>
    <xf numFmtId="0" fontId="0" fillId="10" borderId="26" xfId="0" applyFill="1" applyBorder="1" applyAlignment="1">
      <alignment horizontal="left" vertical="center" wrapText="1"/>
    </xf>
    <xf numFmtId="0" fontId="0" fillId="23" borderId="26" xfId="0" applyFill="1" applyBorder="1" applyAlignment="1">
      <alignment horizontal="center"/>
    </xf>
    <xf numFmtId="0" fontId="17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I64"/>
  <sheetViews>
    <sheetView tabSelected="1" workbookViewId="0" topLeftCell="A1">
      <selection activeCell="D28" sqref="D28:I28"/>
    </sheetView>
  </sheetViews>
  <sheetFormatPr defaultColWidth="9.140625" defaultRowHeight="15"/>
  <cols>
    <col min="2" max="2" width="19.28125" style="0" customWidth="1"/>
    <col min="3" max="3" width="30.00390625" style="0" customWidth="1"/>
    <col min="4" max="4" width="35.00390625" style="0" customWidth="1"/>
    <col min="5" max="8" width="10.421875" style="0" customWidth="1"/>
    <col min="9" max="9" width="15.00390625" style="0" customWidth="1"/>
  </cols>
  <sheetData>
    <row r="2" spans="2:9" ht="42" customHeight="1">
      <c r="B2" s="57" t="s">
        <v>75</v>
      </c>
      <c r="C2" s="57"/>
      <c r="D2" s="57"/>
      <c r="E2" s="57"/>
      <c r="F2" s="57"/>
      <c r="G2" s="57"/>
      <c r="H2" s="57"/>
      <c r="I2" s="57"/>
    </row>
    <row r="3" ht="15.75" thickBot="1"/>
    <row r="4" spans="2:9" ht="15.75" thickTop="1">
      <c r="B4" s="58" t="s">
        <v>1</v>
      </c>
      <c r="C4" s="59"/>
      <c r="D4" s="5" t="s">
        <v>2</v>
      </c>
      <c r="E4" s="5"/>
      <c r="F4" s="5"/>
      <c r="G4" s="5"/>
      <c r="H4" s="5"/>
      <c r="I4" s="6"/>
    </row>
    <row r="5" spans="2:9" ht="15">
      <c r="B5" s="60" t="s">
        <v>3</v>
      </c>
      <c r="C5" s="61"/>
      <c r="D5" s="8">
        <v>4017006368</v>
      </c>
      <c r="E5" s="8"/>
      <c r="F5" s="8"/>
      <c r="G5" s="8"/>
      <c r="H5" s="8"/>
      <c r="I5" s="9"/>
    </row>
    <row r="6" spans="2:9" ht="15">
      <c r="B6" s="60" t="s">
        <v>4</v>
      </c>
      <c r="C6" s="61"/>
      <c r="D6" s="8">
        <v>401701001</v>
      </c>
      <c r="E6" s="8"/>
      <c r="F6" s="8"/>
      <c r="G6" s="8"/>
      <c r="H6" s="8"/>
      <c r="I6" s="9"/>
    </row>
    <row r="7" spans="2:9" ht="15.75" thickBot="1">
      <c r="B7" s="62" t="s">
        <v>5</v>
      </c>
      <c r="C7" s="63"/>
      <c r="D7" s="8" t="s">
        <v>6</v>
      </c>
      <c r="E7" s="8"/>
      <c r="F7" s="8"/>
      <c r="G7" s="8"/>
      <c r="H7" s="8"/>
      <c r="I7" s="9"/>
    </row>
    <row r="8" spans="1:9" ht="15.75" thickTop="1">
      <c r="A8" s="7"/>
      <c r="B8" s="64" t="s">
        <v>76</v>
      </c>
      <c r="C8" s="65"/>
      <c r="D8" s="66" t="s">
        <v>77</v>
      </c>
      <c r="E8" s="67"/>
      <c r="F8" s="67"/>
      <c r="G8" s="67"/>
      <c r="H8" s="67"/>
      <c r="I8" s="68"/>
    </row>
    <row r="9" spans="1:9" ht="15">
      <c r="A9" s="7"/>
      <c r="B9" s="69"/>
      <c r="C9" s="70"/>
      <c r="D9" s="71"/>
      <c r="E9" s="72"/>
      <c r="F9" s="72"/>
      <c r="G9" s="72"/>
      <c r="H9" s="72"/>
      <c r="I9" s="73"/>
    </row>
    <row r="10" spans="2:9" ht="15">
      <c r="B10" s="69" t="s">
        <v>78</v>
      </c>
      <c r="C10" s="70"/>
      <c r="D10" s="74" t="s">
        <v>79</v>
      </c>
      <c r="E10" s="74"/>
      <c r="F10" s="74"/>
      <c r="G10" s="74"/>
      <c r="H10" s="74"/>
      <c r="I10" s="75"/>
    </row>
    <row r="11" spans="2:9" ht="30" customHeight="1">
      <c r="B11" s="69" t="s">
        <v>80</v>
      </c>
      <c r="C11" s="70"/>
      <c r="D11" s="76" t="s">
        <v>81</v>
      </c>
      <c r="E11" s="77"/>
      <c r="F11" s="77"/>
      <c r="G11" s="77"/>
      <c r="H11" s="77"/>
      <c r="I11" s="78"/>
    </row>
    <row r="12" spans="2:9" ht="15.75" thickBot="1">
      <c r="B12" s="79" t="s">
        <v>82</v>
      </c>
      <c r="C12" s="80"/>
      <c r="D12" s="81" t="s">
        <v>83</v>
      </c>
      <c r="E12" s="81"/>
      <c r="F12" s="81"/>
      <c r="G12" s="81"/>
      <c r="H12" s="81"/>
      <c r="I12" s="82"/>
    </row>
    <row r="13" spans="2:9" ht="16.5" thickBot="1" thickTop="1">
      <c r="B13" s="83" t="s">
        <v>84</v>
      </c>
      <c r="C13" s="83"/>
      <c r="D13" s="83"/>
      <c r="E13" s="83"/>
      <c r="F13" s="83"/>
      <c r="G13" s="83"/>
      <c r="H13" s="83"/>
      <c r="I13" s="83"/>
    </row>
    <row r="14" spans="2:9" ht="15" customHeight="1" thickBot="1" thickTop="1">
      <c r="B14" s="84" t="s">
        <v>85</v>
      </c>
      <c r="C14" s="84"/>
      <c r="D14" s="84" t="s">
        <v>86</v>
      </c>
      <c r="E14" s="84" t="s">
        <v>87</v>
      </c>
      <c r="F14" s="84"/>
      <c r="G14" s="84"/>
      <c r="H14" s="84"/>
      <c r="I14" s="84" t="s">
        <v>88</v>
      </c>
    </row>
    <row r="15" spans="2:9" ht="49.5" customHeight="1" thickBot="1" thickTop="1">
      <c r="B15" s="84"/>
      <c r="C15" s="84"/>
      <c r="D15" s="84"/>
      <c r="E15" s="85" t="s">
        <v>89</v>
      </c>
      <c r="F15" s="85" t="s">
        <v>90</v>
      </c>
      <c r="G15" s="85" t="s">
        <v>91</v>
      </c>
      <c r="H15" s="85" t="s">
        <v>92</v>
      </c>
      <c r="I15" s="84"/>
    </row>
    <row r="16" spans="2:9" ht="93.75" customHeight="1" thickBot="1" thickTop="1">
      <c r="B16" s="86" t="s">
        <v>93</v>
      </c>
      <c r="C16" s="87" t="s">
        <v>94</v>
      </c>
      <c r="D16" s="88" t="s">
        <v>95</v>
      </c>
      <c r="E16" s="55"/>
      <c r="F16" s="55"/>
      <c r="G16" s="55"/>
      <c r="H16" s="55"/>
      <c r="I16" s="89"/>
    </row>
    <row r="17" spans="2:9" ht="18.75" customHeight="1" thickBot="1" thickTop="1">
      <c r="B17" s="86"/>
      <c r="C17" s="90" t="s">
        <v>96</v>
      </c>
      <c r="D17" s="55"/>
      <c r="E17" s="91"/>
      <c r="F17" s="91"/>
      <c r="G17" s="91"/>
      <c r="H17" s="91"/>
      <c r="I17" s="55"/>
    </row>
    <row r="18" spans="2:9" ht="16.5" thickBot="1" thickTop="1">
      <c r="B18" s="92" t="s">
        <v>97</v>
      </c>
      <c r="C18" s="92"/>
      <c r="D18" s="92"/>
      <c r="E18" s="92"/>
      <c r="F18" s="92"/>
      <c r="G18" s="92"/>
      <c r="H18" s="92"/>
      <c r="I18" s="92"/>
    </row>
    <row r="19" spans="2:9" ht="16.5" thickBot="1" thickTop="1">
      <c r="B19" s="86" t="s">
        <v>93</v>
      </c>
      <c r="C19" s="87" t="s">
        <v>98</v>
      </c>
      <c r="D19" s="55"/>
      <c r="E19" s="91"/>
      <c r="F19" s="91"/>
      <c r="G19" s="91"/>
      <c r="H19" s="91"/>
      <c r="I19" s="55"/>
    </row>
    <row r="20" spans="2:9" ht="16.5" thickBot="1" thickTop="1">
      <c r="B20" s="86"/>
      <c r="C20" s="87" t="s">
        <v>99</v>
      </c>
      <c r="D20" s="91"/>
      <c r="E20" s="91"/>
      <c r="F20" s="91"/>
      <c r="G20" s="91"/>
      <c r="H20" s="91"/>
      <c r="I20" s="55"/>
    </row>
    <row r="21" spans="2:9" ht="16.5" thickBot="1" thickTop="1">
      <c r="B21" s="92" t="s">
        <v>100</v>
      </c>
      <c r="C21" s="92"/>
      <c r="D21" s="92"/>
      <c r="E21" s="92"/>
      <c r="F21" s="92"/>
      <c r="G21" s="92"/>
      <c r="H21" s="92"/>
      <c r="I21" s="92"/>
    </row>
    <row r="22" spans="2:9" ht="16.5" thickBot="1" thickTop="1">
      <c r="B22" s="86" t="s">
        <v>93</v>
      </c>
      <c r="C22" s="87" t="s">
        <v>98</v>
      </c>
      <c r="D22" s="55"/>
      <c r="E22" s="91"/>
      <c r="F22" s="91"/>
      <c r="G22" s="91"/>
      <c r="H22" s="91"/>
      <c r="I22" s="55"/>
    </row>
    <row r="23" spans="2:9" ht="16.5" thickBot="1" thickTop="1">
      <c r="B23" s="86"/>
      <c r="C23" s="87" t="s">
        <v>99</v>
      </c>
      <c r="D23" s="91"/>
      <c r="E23" s="91"/>
      <c r="F23" s="91"/>
      <c r="G23" s="91"/>
      <c r="H23" s="91"/>
      <c r="I23" s="55"/>
    </row>
    <row r="24" ht="25.5" customHeight="1" thickBot="1" thickTop="1"/>
    <row r="25" spans="2:9" ht="15.75" thickTop="1">
      <c r="B25" s="58" t="s">
        <v>1</v>
      </c>
      <c r="C25" s="59"/>
      <c r="D25" s="5" t="s">
        <v>2</v>
      </c>
      <c r="E25" s="5"/>
      <c r="F25" s="5"/>
      <c r="G25" s="5"/>
      <c r="H25" s="5"/>
      <c r="I25" s="6"/>
    </row>
    <row r="26" spans="2:9" ht="15">
      <c r="B26" s="60" t="s">
        <v>3</v>
      </c>
      <c r="C26" s="61"/>
      <c r="D26" s="8">
        <v>4017006368</v>
      </c>
      <c r="E26" s="8"/>
      <c r="F26" s="8"/>
      <c r="G26" s="8"/>
      <c r="H26" s="8"/>
      <c r="I26" s="9"/>
    </row>
    <row r="27" spans="2:9" ht="15">
      <c r="B27" s="60" t="s">
        <v>4</v>
      </c>
      <c r="C27" s="61"/>
      <c r="D27" s="8">
        <v>401701001</v>
      </c>
      <c r="E27" s="8"/>
      <c r="F27" s="8"/>
      <c r="G27" s="8"/>
      <c r="H27" s="8"/>
      <c r="I27" s="9"/>
    </row>
    <row r="28" spans="2:9" ht="15.75" thickBot="1">
      <c r="B28" s="62" t="s">
        <v>5</v>
      </c>
      <c r="C28" s="63"/>
      <c r="D28" s="8" t="s">
        <v>6</v>
      </c>
      <c r="E28" s="8"/>
      <c r="F28" s="8"/>
      <c r="G28" s="8"/>
      <c r="H28" s="8"/>
      <c r="I28" s="9"/>
    </row>
    <row r="29" spans="1:9" ht="78.75" customHeight="1" thickTop="1">
      <c r="A29" s="93"/>
      <c r="B29" s="64" t="s">
        <v>101</v>
      </c>
      <c r="C29" s="65"/>
      <c r="D29" s="94" t="s">
        <v>102</v>
      </c>
      <c r="E29" s="95"/>
      <c r="F29" s="95"/>
      <c r="G29" s="95"/>
      <c r="H29" s="95"/>
      <c r="I29" s="96"/>
    </row>
    <row r="30" spans="2:9" ht="28.5" customHeight="1">
      <c r="B30" s="69" t="s">
        <v>78</v>
      </c>
      <c r="C30" s="70"/>
      <c r="D30" s="74" t="s">
        <v>103</v>
      </c>
      <c r="E30" s="74"/>
      <c r="F30" s="74"/>
      <c r="G30" s="74"/>
      <c r="H30" s="74"/>
      <c r="I30" s="75"/>
    </row>
    <row r="31" spans="2:9" ht="16.5" customHeight="1">
      <c r="B31" s="69" t="s">
        <v>104</v>
      </c>
      <c r="C31" s="70"/>
      <c r="D31" s="74" t="s">
        <v>105</v>
      </c>
      <c r="E31" s="74"/>
      <c r="F31" s="74"/>
      <c r="G31" s="74"/>
      <c r="H31" s="74"/>
      <c r="I31" s="75"/>
    </row>
    <row r="32" spans="2:9" ht="16.5" customHeight="1" thickBot="1">
      <c r="B32" s="97" t="s">
        <v>82</v>
      </c>
      <c r="C32" s="98"/>
      <c r="D32" s="99" t="s">
        <v>106</v>
      </c>
      <c r="E32" s="99"/>
      <c r="F32" s="99"/>
      <c r="G32" s="99"/>
      <c r="H32" s="99"/>
      <c r="I32" s="100"/>
    </row>
    <row r="33" spans="2:9" ht="28.5" customHeight="1" thickBot="1" thickTop="1">
      <c r="B33" s="101" t="s">
        <v>107</v>
      </c>
      <c r="C33" s="101"/>
      <c r="D33" s="102">
        <v>80.16</v>
      </c>
      <c r="E33" s="102"/>
      <c r="F33" s="102"/>
      <c r="G33" s="102"/>
      <c r="H33" s="102"/>
      <c r="I33" s="102"/>
    </row>
    <row r="34" ht="28.5" customHeight="1" thickBot="1" thickTop="1"/>
    <row r="35" spans="2:9" ht="15.75" thickTop="1">
      <c r="B35" s="58" t="s">
        <v>1</v>
      </c>
      <c r="C35" s="59"/>
      <c r="D35" s="5" t="s">
        <v>2</v>
      </c>
      <c r="E35" s="5"/>
      <c r="F35" s="5"/>
      <c r="G35" s="5"/>
      <c r="H35" s="5"/>
      <c r="I35" s="6"/>
    </row>
    <row r="36" spans="2:9" ht="15">
      <c r="B36" s="60" t="s">
        <v>3</v>
      </c>
      <c r="C36" s="61"/>
      <c r="D36" s="8">
        <v>4017006368</v>
      </c>
      <c r="E36" s="8"/>
      <c r="F36" s="8"/>
      <c r="G36" s="8"/>
      <c r="H36" s="8"/>
      <c r="I36" s="9"/>
    </row>
    <row r="37" spans="2:9" ht="15">
      <c r="B37" s="60" t="s">
        <v>4</v>
      </c>
      <c r="C37" s="61"/>
      <c r="D37" s="8">
        <v>401701001</v>
      </c>
      <c r="E37" s="8"/>
      <c r="F37" s="8"/>
      <c r="G37" s="8"/>
      <c r="H37" s="8"/>
      <c r="I37" s="9"/>
    </row>
    <row r="38" spans="2:9" ht="15.75" thickBot="1">
      <c r="B38" s="62" t="s">
        <v>5</v>
      </c>
      <c r="C38" s="63"/>
      <c r="D38" s="8" t="s">
        <v>6</v>
      </c>
      <c r="E38" s="8"/>
      <c r="F38" s="8"/>
      <c r="G38" s="8"/>
      <c r="H38" s="8"/>
      <c r="I38" s="9"/>
    </row>
    <row r="39" spans="1:9" ht="30.75" customHeight="1" thickTop="1">
      <c r="A39" s="7"/>
      <c r="B39" s="64" t="s">
        <v>108</v>
      </c>
      <c r="C39" s="65"/>
      <c r="D39" s="66" t="s">
        <v>109</v>
      </c>
      <c r="E39" s="67"/>
      <c r="F39" s="67"/>
      <c r="G39" s="67"/>
      <c r="H39" s="67"/>
      <c r="I39" s="68"/>
    </row>
    <row r="40" spans="1:9" ht="65.25" customHeight="1">
      <c r="A40" s="7"/>
      <c r="B40" s="69"/>
      <c r="C40" s="70"/>
      <c r="D40" s="71"/>
      <c r="E40" s="72"/>
      <c r="F40" s="72"/>
      <c r="G40" s="72"/>
      <c r="H40" s="72"/>
      <c r="I40" s="73"/>
    </row>
    <row r="41" spans="2:9" ht="30.75" customHeight="1">
      <c r="B41" s="69" t="s">
        <v>78</v>
      </c>
      <c r="C41" s="70"/>
      <c r="D41" s="74" t="s">
        <v>103</v>
      </c>
      <c r="E41" s="74"/>
      <c r="F41" s="74"/>
      <c r="G41" s="74"/>
      <c r="H41" s="74"/>
      <c r="I41" s="75"/>
    </row>
    <row r="42" spans="2:9" ht="15">
      <c r="B42" s="69" t="s">
        <v>104</v>
      </c>
      <c r="C42" s="70"/>
      <c r="D42" s="74" t="s">
        <v>105</v>
      </c>
      <c r="E42" s="74"/>
      <c r="F42" s="74"/>
      <c r="G42" s="74"/>
      <c r="H42" s="74"/>
      <c r="I42" s="75"/>
    </row>
    <row r="43" spans="2:9" ht="15.75" thickBot="1">
      <c r="B43" s="79" t="s">
        <v>82</v>
      </c>
      <c r="C43" s="80"/>
      <c r="D43" s="99" t="s">
        <v>110</v>
      </c>
      <c r="E43" s="99"/>
      <c r="F43" s="99"/>
      <c r="G43" s="99"/>
      <c r="H43" s="99"/>
      <c r="I43" s="100"/>
    </row>
    <row r="44" spans="2:9" ht="28.5" customHeight="1" thickBot="1" thickTop="1">
      <c r="B44" s="101" t="s">
        <v>111</v>
      </c>
      <c r="C44" s="101"/>
      <c r="D44" s="102">
        <v>80.16</v>
      </c>
      <c r="E44" s="102"/>
      <c r="F44" s="102"/>
      <c r="G44" s="102"/>
      <c r="H44" s="102"/>
      <c r="I44" s="102"/>
    </row>
    <row r="45" ht="15.75" thickTop="1"/>
    <row r="46" spans="2:9" ht="31.5" customHeight="1">
      <c r="B46" s="103" t="s">
        <v>112</v>
      </c>
      <c r="C46" s="103"/>
      <c r="D46" s="103"/>
      <c r="E46" s="103"/>
      <c r="F46" s="103"/>
      <c r="G46" s="103"/>
      <c r="H46" s="103"/>
      <c r="I46" s="103"/>
    </row>
    <row r="47" spans="2:9" ht="48" customHeight="1">
      <c r="B47" s="103" t="s">
        <v>113</v>
      </c>
      <c r="C47" s="103"/>
      <c r="D47" s="103"/>
      <c r="E47" s="103"/>
      <c r="F47" s="103"/>
      <c r="G47" s="103"/>
      <c r="H47" s="103"/>
      <c r="I47" s="103"/>
    </row>
    <row r="48" spans="2:9" ht="15">
      <c r="B48" s="103" t="s">
        <v>114</v>
      </c>
      <c r="C48" s="103"/>
      <c r="D48" s="103"/>
      <c r="E48" s="103"/>
      <c r="F48" s="103"/>
      <c r="G48" s="103"/>
      <c r="H48" s="103"/>
      <c r="I48" s="103"/>
    </row>
    <row r="55" ht="15">
      <c r="E55">
        <f>4722.99+5928.47+5405.34+519.73</f>
        <v>16576.53</v>
      </c>
    </row>
    <row r="56" ht="15">
      <c r="E56">
        <v>519.73</v>
      </c>
    </row>
    <row r="59" spans="4:5" ht="15">
      <c r="D59">
        <f>164173*0.82123</f>
        <v>134823.79279</v>
      </c>
      <c r="E59">
        <f>D59*1.18</f>
        <v>159092.0754922</v>
      </c>
    </row>
    <row r="60" ht="15">
      <c r="D60">
        <f>177487*0.82123</f>
        <v>145757.64901</v>
      </c>
    </row>
    <row r="61" ht="15">
      <c r="D61">
        <f>136171*0.82123</f>
        <v>111827.71033</v>
      </c>
    </row>
    <row r="62" spans="4:7" ht="15">
      <c r="D62">
        <f>SUM(D59:D61)</f>
        <v>392409.15213000006</v>
      </c>
      <c r="G62">
        <f>15953*0.82737</f>
        <v>13199.03361</v>
      </c>
    </row>
    <row r="63" spans="4:7" ht="15">
      <c r="D63">
        <f>325055.15+D62</f>
        <v>717464.3021300001</v>
      </c>
      <c r="E63">
        <f>734005.63-D63</f>
        <v>16541.32786999992</v>
      </c>
      <c r="G63">
        <f>13737.59-G62</f>
        <v>538.5563899999997</v>
      </c>
    </row>
    <row r="64" spans="6:7" ht="15">
      <c r="F64">
        <f>E63+G63</f>
        <v>17079.88425999992</v>
      </c>
      <c r="G64">
        <f>F64*1.18</f>
        <v>20154.263426799902</v>
      </c>
    </row>
  </sheetData>
  <sheetProtection/>
  <mergeCells count="68">
    <mergeCell ref="D35:I35"/>
    <mergeCell ref="B26:C26"/>
    <mergeCell ref="B29:C29"/>
    <mergeCell ref="B30:C30"/>
    <mergeCell ref="B48:I48"/>
    <mergeCell ref="D32:I32"/>
    <mergeCell ref="B38:C38"/>
    <mergeCell ref="D38:I38"/>
    <mergeCell ref="B36:C36"/>
    <mergeCell ref="D36:I36"/>
    <mergeCell ref="D41:I41"/>
    <mergeCell ref="B33:C33"/>
    <mergeCell ref="D42:I42"/>
    <mergeCell ref="B35:C35"/>
    <mergeCell ref="B7:C7"/>
    <mergeCell ref="B27:C27"/>
    <mergeCell ref="D27:I27"/>
    <mergeCell ref="B18:I18"/>
    <mergeCell ref="D7:I7"/>
    <mergeCell ref="I14:I15"/>
    <mergeCell ref="D12:I12"/>
    <mergeCell ref="B8:C9"/>
    <mergeCell ref="D10:I10"/>
    <mergeCell ref="B10:C10"/>
    <mergeCell ref="D14:D15"/>
    <mergeCell ref="E14:H14"/>
    <mergeCell ref="D11:I11"/>
    <mergeCell ref="B12:C12"/>
    <mergeCell ref="B13:I13"/>
    <mergeCell ref="B14:C15"/>
    <mergeCell ref="B11:C11"/>
    <mergeCell ref="B21:I21"/>
    <mergeCell ref="B22:B23"/>
    <mergeCell ref="B46:I46"/>
    <mergeCell ref="B47:I47"/>
    <mergeCell ref="D25:I25"/>
    <mergeCell ref="D33:I33"/>
    <mergeCell ref="D30:I30"/>
    <mergeCell ref="D26:I26"/>
    <mergeCell ref="D28:I28"/>
    <mergeCell ref="D31:I31"/>
    <mergeCell ref="B16:B17"/>
    <mergeCell ref="B39:C40"/>
    <mergeCell ref="B43:C43"/>
    <mergeCell ref="B32:C32"/>
    <mergeCell ref="B41:C41"/>
    <mergeCell ref="B19:B20"/>
    <mergeCell ref="B31:C31"/>
    <mergeCell ref="B42:C42"/>
    <mergeCell ref="B37:C37"/>
    <mergeCell ref="B25:C25"/>
    <mergeCell ref="A8:A9"/>
    <mergeCell ref="D8:I9"/>
    <mergeCell ref="D44:I44"/>
    <mergeCell ref="D29:I29"/>
    <mergeCell ref="A39:A40"/>
    <mergeCell ref="D39:I40"/>
    <mergeCell ref="D43:I43"/>
    <mergeCell ref="D37:I37"/>
    <mergeCell ref="B44:C44"/>
    <mergeCell ref="B28:C28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workbookViewId="0" topLeftCell="A13">
      <selection activeCell="A2" sqref="A2:B2"/>
    </sheetView>
  </sheetViews>
  <sheetFormatPr defaultColWidth="9.140625" defaultRowHeight="15"/>
  <cols>
    <col min="1" max="1" width="56.7109375" style="0" customWidth="1"/>
    <col min="2" max="2" width="66.7109375" style="0" customWidth="1"/>
  </cols>
  <sheetData>
    <row r="1" ht="15.75" thickBot="1">
      <c r="B1" s="17" t="s">
        <v>12</v>
      </c>
    </row>
    <row r="2" spans="1:2" ht="17.25" thickBot="1">
      <c r="A2" s="18" t="s">
        <v>13</v>
      </c>
      <c r="B2" s="19"/>
    </row>
    <row r="3" spans="1:2" ht="50.25" thickBot="1">
      <c r="A3" s="20" t="s">
        <v>14</v>
      </c>
      <c r="B3" s="21" t="s">
        <v>15</v>
      </c>
    </row>
    <row r="4" spans="1:2" ht="36" customHeight="1" thickBot="1">
      <c r="A4" s="22" t="s">
        <v>16</v>
      </c>
      <c r="B4" s="21" t="s">
        <v>17</v>
      </c>
    </row>
    <row r="5" spans="1:7" ht="14.25" customHeight="1" thickBot="1">
      <c r="A5" s="23"/>
      <c r="B5" s="24"/>
      <c r="C5" s="25"/>
      <c r="D5" s="25"/>
      <c r="E5" s="25"/>
      <c r="F5" s="25"/>
      <c r="G5" s="25"/>
    </row>
    <row r="6" spans="1:7" ht="15">
      <c r="A6" s="26" t="s">
        <v>1</v>
      </c>
      <c r="B6" s="27" t="s">
        <v>2</v>
      </c>
      <c r="C6" s="28"/>
      <c r="D6" s="28"/>
      <c r="E6" s="28"/>
      <c r="F6" s="28"/>
      <c r="G6" s="28"/>
    </row>
    <row r="7" spans="1:7" ht="15">
      <c r="A7" s="26" t="s">
        <v>3</v>
      </c>
      <c r="B7" s="29">
        <v>4017006368</v>
      </c>
      <c r="C7" s="30"/>
      <c r="D7" s="30"/>
      <c r="E7" s="30"/>
      <c r="F7" s="30"/>
      <c r="G7" s="30"/>
    </row>
    <row r="8" spans="1:7" ht="15">
      <c r="A8" s="26" t="s">
        <v>4</v>
      </c>
      <c r="B8" s="29">
        <v>401701001</v>
      </c>
      <c r="C8" s="30"/>
      <c r="D8" s="30"/>
      <c r="E8" s="30"/>
      <c r="F8" s="30"/>
      <c r="G8" s="30"/>
    </row>
    <row r="9" spans="1:7" ht="15">
      <c r="A9" s="26" t="s">
        <v>5</v>
      </c>
      <c r="B9" s="29" t="s">
        <v>6</v>
      </c>
      <c r="C9" s="30"/>
      <c r="D9" s="30"/>
      <c r="E9" s="30"/>
      <c r="F9" s="30"/>
      <c r="G9" s="30"/>
    </row>
    <row r="10" spans="1:2" ht="15">
      <c r="A10" s="26" t="s">
        <v>18</v>
      </c>
      <c r="B10" s="31" t="s">
        <v>19</v>
      </c>
    </row>
    <row r="11" spans="1:2" ht="15.75" thickBot="1">
      <c r="A11" s="32"/>
      <c r="B11" s="33"/>
    </row>
    <row r="12" ht="14.25" customHeight="1" thickBot="1">
      <c r="A12" s="34" t="s">
        <v>20</v>
      </c>
    </row>
    <row r="13" spans="1:2" ht="16.5" thickBot="1" thickTop="1">
      <c r="A13" s="35" t="s">
        <v>21</v>
      </c>
      <c r="B13" s="36" t="s">
        <v>22</v>
      </c>
    </row>
    <row r="14" spans="1:2" ht="31.5" customHeight="1" thickBot="1" thickTop="1">
      <c r="A14" s="37" t="s">
        <v>23</v>
      </c>
      <c r="B14" s="38" t="s">
        <v>24</v>
      </c>
    </row>
    <row r="15" spans="1:2" ht="16.5" thickBot="1" thickTop="1">
      <c r="A15" s="37" t="s">
        <v>25</v>
      </c>
      <c r="B15" s="38">
        <v>78228.48</v>
      </c>
    </row>
    <row r="16" spans="1:2" ht="48.75" customHeight="1" thickTop="1">
      <c r="A16" s="39" t="s">
        <v>26</v>
      </c>
      <c r="B16" s="40">
        <v>76123.54</v>
      </c>
    </row>
    <row r="17" spans="1:2" ht="30">
      <c r="A17" s="41" t="s">
        <v>27</v>
      </c>
      <c r="B17" s="42" t="s">
        <v>28</v>
      </c>
    </row>
    <row r="18" spans="1:2" ht="15">
      <c r="A18" s="41" t="s">
        <v>29</v>
      </c>
      <c r="B18" s="42">
        <v>45963.14</v>
      </c>
    </row>
    <row r="19" spans="1:2" ht="48" customHeight="1">
      <c r="A19" s="41" t="s">
        <v>30</v>
      </c>
      <c r="B19" s="42">
        <v>5677.88</v>
      </c>
    </row>
    <row r="20" spans="1:2" ht="18.75" customHeight="1">
      <c r="A20" s="43" t="s">
        <v>31</v>
      </c>
      <c r="B20" s="42">
        <v>4.345</v>
      </c>
    </row>
    <row r="21" spans="1:2" ht="15">
      <c r="A21" s="43" t="s">
        <v>32</v>
      </c>
      <c r="B21" s="44">
        <f>B19/B20</f>
        <v>1306.7617951668585</v>
      </c>
    </row>
    <row r="22" spans="1:4" ht="35.25" customHeight="1">
      <c r="A22" s="41" t="s">
        <v>33</v>
      </c>
      <c r="B22" s="45">
        <f>1159.14-B23</f>
        <v>990.3200000000002</v>
      </c>
      <c r="D22" s="46"/>
    </row>
    <row r="23" spans="1:2" ht="17.25" customHeight="1">
      <c r="A23" s="41" t="s">
        <v>34</v>
      </c>
      <c r="B23" s="45">
        <v>168.82</v>
      </c>
    </row>
    <row r="24" spans="1:2" ht="30">
      <c r="A24" s="41" t="s">
        <v>35</v>
      </c>
      <c r="B24" s="42">
        <v>216.88</v>
      </c>
    </row>
    <row r="25" spans="1:2" ht="35.25" customHeight="1">
      <c r="A25" s="41" t="s">
        <v>36</v>
      </c>
      <c r="B25" s="47">
        <v>4079.74</v>
      </c>
    </row>
    <row r="26" spans="1:2" ht="47.25" customHeight="1">
      <c r="A26" s="41" t="s">
        <v>37</v>
      </c>
      <c r="B26" s="42">
        <v>2459.61</v>
      </c>
    </row>
    <row r="27" spans="1:2" ht="30">
      <c r="A27" s="41" t="s">
        <v>38</v>
      </c>
      <c r="B27" s="47">
        <v>3858.93</v>
      </c>
    </row>
    <row r="28" spans="1:2" ht="33" customHeight="1">
      <c r="A28" s="48" t="s">
        <v>39</v>
      </c>
      <c r="B28" s="42">
        <f>B27</f>
        <v>3858.93</v>
      </c>
    </row>
    <row r="29" spans="1:2" ht="30">
      <c r="A29" s="41" t="s">
        <v>40</v>
      </c>
      <c r="B29" s="47">
        <f>3179.33-2459.61</f>
        <v>719.7199999999998</v>
      </c>
    </row>
    <row r="30" spans="1:2" ht="33.75" customHeight="1">
      <c r="A30" s="48" t="s">
        <v>41</v>
      </c>
      <c r="B30" s="44">
        <f>B29-232.865</f>
        <v>486.8549999999998</v>
      </c>
    </row>
    <row r="31" spans="1:2" ht="45.75" customHeight="1">
      <c r="A31" s="41" t="s">
        <v>42</v>
      </c>
      <c r="B31" s="42">
        <f>8448.83-3547.17</f>
        <v>4901.66</v>
      </c>
    </row>
    <row r="32" spans="1:2" ht="64.5" customHeight="1" thickBot="1">
      <c r="A32" s="49" t="s">
        <v>73</v>
      </c>
      <c r="B32" s="50" t="s">
        <v>28</v>
      </c>
    </row>
    <row r="33" spans="1:2" ht="31.5" thickBot="1" thickTop="1">
      <c r="A33" s="41" t="s">
        <v>43</v>
      </c>
      <c r="B33" s="51" t="s">
        <v>44</v>
      </c>
    </row>
    <row r="34" spans="1:2" ht="31.5" thickBot="1" thickTop="1">
      <c r="A34" s="52" t="s">
        <v>45</v>
      </c>
      <c r="B34" s="53">
        <v>2104.94</v>
      </c>
    </row>
    <row r="35" spans="1:2" ht="15.75" thickTop="1">
      <c r="A35" s="39" t="s">
        <v>46</v>
      </c>
      <c r="B35" s="40">
        <f>B34-2104.94*0.2</f>
        <v>1683.952</v>
      </c>
    </row>
    <row r="36" spans="1:2" ht="78" customHeight="1" thickBot="1">
      <c r="A36" s="49" t="s">
        <v>47</v>
      </c>
      <c r="B36" s="54">
        <v>0</v>
      </c>
    </row>
    <row r="37" spans="1:2" ht="30.75" thickTop="1">
      <c r="A37" s="39" t="s">
        <v>48</v>
      </c>
      <c r="B37" s="40" t="s">
        <v>28</v>
      </c>
    </row>
    <row r="38" spans="1:2" ht="30.75" thickBot="1">
      <c r="A38" s="49" t="s">
        <v>49</v>
      </c>
      <c r="B38" s="50" t="s">
        <v>28</v>
      </c>
    </row>
    <row r="39" spans="1:2" ht="46.5" thickBot="1" thickTop="1">
      <c r="A39" s="37" t="s">
        <v>74</v>
      </c>
      <c r="B39" s="38" t="s">
        <v>28</v>
      </c>
    </row>
    <row r="40" spans="1:2" ht="16.5" thickBot="1" thickTop="1">
      <c r="A40" s="37" t="s">
        <v>50</v>
      </c>
      <c r="B40" s="38">
        <v>34.78</v>
      </c>
    </row>
    <row r="41" spans="1:2" ht="16.5" thickBot="1" thickTop="1">
      <c r="A41" s="37" t="s">
        <v>51</v>
      </c>
      <c r="B41" s="38">
        <v>13.05</v>
      </c>
    </row>
    <row r="42" spans="1:2" ht="16.5" thickBot="1" thickTop="1">
      <c r="A42" s="37" t="s">
        <v>52</v>
      </c>
      <c r="B42" s="38">
        <v>64.5809</v>
      </c>
    </row>
    <row r="43" spans="1:2" ht="20.25" customHeight="1" thickBot="1" thickTop="1">
      <c r="A43" s="37" t="s">
        <v>53</v>
      </c>
      <c r="B43" s="38" t="s">
        <v>28</v>
      </c>
    </row>
    <row r="44" spans="1:2" ht="30.75" thickTop="1">
      <c r="A44" s="39" t="s">
        <v>54</v>
      </c>
      <c r="B44" s="40">
        <v>55.1927</v>
      </c>
    </row>
    <row r="45" spans="1:2" ht="15">
      <c r="A45" s="41" t="s">
        <v>55</v>
      </c>
      <c r="B45" s="42">
        <f>5.163+8.4634</f>
        <v>13.6264</v>
      </c>
    </row>
    <row r="46" spans="1:2" ht="15.75" thickBot="1">
      <c r="A46" s="49" t="s">
        <v>56</v>
      </c>
      <c r="B46" s="50">
        <f>B44-B45</f>
        <v>41.5663</v>
      </c>
    </row>
    <row r="47" spans="1:2" ht="32.25" customHeight="1" thickBot="1" thickTop="1">
      <c r="A47" s="37" t="s">
        <v>57</v>
      </c>
      <c r="B47" s="38">
        <v>9.3882</v>
      </c>
    </row>
    <row r="48" spans="1:2" ht="35.25" customHeight="1" thickBot="1" thickTop="1">
      <c r="A48" s="37" t="s">
        <v>58</v>
      </c>
      <c r="B48" s="38">
        <v>18.678</v>
      </c>
    </row>
    <row r="49" spans="1:2" ht="16.5" thickBot="1" thickTop="1">
      <c r="A49" s="37" t="s">
        <v>59</v>
      </c>
      <c r="B49" s="38" t="s">
        <v>28</v>
      </c>
    </row>
    <row r="50" spans="1:2" ht="16.5" thickBot="1" thickTop="1">
      <c r="A50" s="37" t="s">
        <v>60</v>
      </c>
      <c r="B50" s="38">
        <v>21</v>
      </c>
    </row>
    <row r="51" spans="1:2" ht="16.5" thickBot="1" thickTop="1">
      <c r="A51" s="37" t="s">
        <v>61</v>
      </c>
      <c r="B51" s="38" t="s">
        <v>28</v>
      </c>
    </row>
    <row r="52" spans="1:2" ht="31.5" thickBot="1" thickTop="1">
      <c r="A52" s="37" t="s">
        <v>62</v>
      </c>
      <c r="B52" s="38">
        <v>40</v>
      </c>
    </row>
    <row r="53" spans="1:2" ht="46.5" thickBot="1" thickTop="1">
      <c r="A53" s="37" t="s">
        <v>63</v>
      </c>
      <c r="B53" s="55" t="s">
        <v>64</v>
      </c>
    </row>
    <row r="54" spans="1:2" ht="30.75" customHeight="1" thickBot="1" thickTop="1">
      <c r="A54" s="37" t="s">
        <v>65</v>
      </c>
      <c r="B54" s="55" t="s">
        <v>66</v>
      </c>
    </row>
    <row r="55" spans="1:2" ht="33" customHeight="1" thickBot="1" thickTop="1">
      <c r="A55" s="37" t="s">
        <v>67</v>
      </c>
      <c r="B55" s="55" t="s">
        <v>68</v>
      </c>
    </row>
    <row r="56" ht="15.75" thickTop="1"/>
    <row r="57" spans="1:2" ht="30" customHeight="1">
      <c r="A57" s="16" t="s">
        <v>69</v>
      </c>
      <c r="B57" s="16"/>
    </row>
    <row r="58" spans="1:2" ht="33" customHeight="1">
      <c r="A58" s="56" t="s">
        <v>70</v>
      </c>
      <c r="B58" s="56"/>
    </row>
    <row r="59" spans="1:2" ht="105.75" customHeight="1">
      <c r="A59" s="16" t="s">
        <v>71</v>
      </c>
      <c r="B59" s="16"/>
    </row>
    <row r="60" spans="1:2" ht="33.75" customHeight="1">
      <c r="A60" s="16" t="s">
        <v>72</v>
      </c>
      <c r="B60" s="16"/>
    </row>
    <row r="64" ht="14.25" customHeight="1"/>
  </sheetData>
  <sheetProtection/>
  <mergeCells count="5">
    <mergeCell ref="A2:B2"/>
    <mergeCell ref="A57:B57"/>
    <mergeCell ref="A58:B58"/>
    <mergeCell ref="A60:B60"/>
    <mergeCell ref="A59:B59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8"/>
  <sheetViews>
    <sheetView workbookViewId="0" topLeftCell="A1">
      <selection activeCell="E37" sqref="E3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ht="16.5">
      <c r="E1" s="1" t="s">
        <v>0</v>
      </c>
    </row>
    <row r="2" spans="1:10" ht="52.5" customHeight="1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9" ht="15.75" thickTop="1">
      <c r="A4" s="4" t="s">
        <v>1</v>
      </c>
      <c r="B4" s="5" t="s">
        <v>2</v>
      </c>
      <c r="C4" s="5"/>
      <c r="D4" s="5"/>
      <c r="E4" s="5"/>
      <c r="F4" s="5"/>
      <c r="G4" s="6"/>
      <c r="H4" s="7"/>
      <c r="I4" s="7"/>
    </row>
    <row r="5" spans="1:7" ht="15">
      <c r="A5" s="4" t="s">
        <v>3</v>
      </c>
      <c r="B5" s="8">
        <v>4017006368</v>
      </c>
      <c r="C5" s="8"/>
      <c r="D5" s="8"/>
      <c r="E5" s="8"/>
      <c r="F5" s="8"/>
      <c r="G5" s="9"/>
    </row>
    <row r="6" spans="1:7" ht="15">
      <c r="A6" s="4" t="s">
        <v>4</v>
      </c>
      <c r="B6" s="8">
        <v>401701001</v>
      </c>
      <c r="C6" s="8"/>
      <c r="D6" s="8"/>
      <c r="E6" s="8"/>
      <c r="F6" s="8"/>
      <c r="G6" s="9"/>
    </row>
    <row r="7" spans="1:7" ht="15">
      <c r="A7" s="4" t="s">
        <v>5</v>
      </c>
      <c r="B7" s="8" t="s">
        <v>6</v>
      </c>
      <c r="C7" s="8"/>
      <c r="D7" s="8"/>
      <c r="E7" s="8"/>
      <c r="F7" s="8"/>
      <c r="G7" s="9"/>
    </row>
    <row r="8" spans="1:7" ht="15">
      <c r="A8" s="4" t="s">
        <v>7</v>
      </c>
      <c r="B8" s="10" t="s">
        <v>8</v>
      </c>
      <c r="C8" s="11"/>
      <c r="D8" s="11"/>
      <c r="E8" s="11"/>
      <c r="F8" s="11"/>
      <c r="G8" s="11"/>
    </row>
    <row r="9" spans="2:5" ht="15">
      <c r="B9" s="12"/>
      <c r="C9" s="12"/>
      <c r="D9" s="12"/>
      <c r="E9" s="12"/>
    </row>
    <row r="10" spans="1:10" ht="18.75">
      <c r="A10" s="13" t="s">
        <v>9</v>
      </c>
      <c r="B10" s="13"/>
      <c r="C10" s="13"/>
      <c r="D10" s="13"/>
      <c r="E10" s="13"/>
      <c r="F10" s="13"/>
      <c r="G10" s="13"/>
      <c r="H10" s="14"/>
      <c r="I10" s="14"/>
      <c r="J10" s="14"/>
    </row>
    <row r="11" spans="1:10" ht="15">
      <c r="A11" s="14"/>
      <c r="B11" s="15"/>
      <c r="C11" s="15"/>
      <c r="D11" s="15"/>
      <c r="E11" s="15"/>
      <c r="F11" s="15"/>
      <c r="G11" s="15"/>
      <c r="H11" s="15"/>
      <c r="I11" s="15"/>
      <c r="J11" s="14"/>
    </row>
    <row r="12" spans="1:10" ht="15">
      <c r="A12" s="14"/>
      <c r="B12" s="15"/>
      <c r="C12" s="15"/>
      <c r="D12" s="15"/>
      <c r="E12" s="15"/>
      <c r="F12" s="15"/>
      <c r="G12" s="15"/>
      <c r="H12" s="15"/>
      <c r="I12" s="15"/>
      <c r="J12" s="14"/>
    </row>
    <row r="13" spans="1:10" ht="15">
      <c r="A13" s="14"/>
      <c r="B13" s="15"/>
      <c r="C13" s="15"/>
      <c r="D13" s="15"/>
      <c r="E13" s="15"/>
      <c r="F13" s="15"/>
      <c r="G13" s="15"/>
      <c r="H13" s="15"/>
      <c r="I13" s="15"/>
      <c r="J13" s="14"/>
    </row>
    <row r="14" spans="1:10" ht="15">
      <c r="A14" s="14"/>
      <c r="B14" s="15"/>
      <c r="C14" s="15"/>
      <c r="D14" s="15"/>
      <c r="E14" s="15"/>
      <c r="F14" s="15"/>
      <c r="G14" s="15"/>
      <c r="H14" s="15"/>
      <c r="I14" s="15"/>
      <c r="J14" s="14"/>
    </row>
    <row r="15" spans="1:10" ht="15">
      <c r="A15" s="14"/>
      <c r="B15" s="15"/>
      <c r="C15" s="15"/>
      <c r="D15" s="15"/>
      <c r="E15" s="15"/>
      <c r="F15" s="15"/>
      <c r="G15" s="15"/>
      <c r="H15" s="15"/>
      <c r="I15" s="15"/>
      <c r="J15" s="14"/>
    </row>
    <row r="16" spans="1:10" ht="15">
      <c r="A16" s="14"/>
      <c r="B16" s="15"/>
      <c r="C16" s="15"/>
      <c r="D16" s="15"/>
      <c r="E16" s="15"/>
      <c r="F16" s="15"/>
      <c r="G16" s="15"/>
      <c r="H16" s="15"/>
      <c r="I16" s="15"/>
      <c r="J16" s="14"/>
    </row>
    <row r="17" spans="1:10" ht="15">
      <c r="A17" s="14"/>
      <c r="B17" s="15"/>
      <c r="C17" s="15"/>
      <c r="D17" s="15"/>
      <c r="E17" s="15"/>
      <c r="F17" s="15"/>
      <c r="G17" s="15"/>
      <c r="H17" s="15"/>
      <c r="I17" s="15"/>
      <c r="J17" s="14"/>
    </row>
    <row r="18" spans="1:10" ht="15">
      <c r="A18" s="14"/>
      <c r="B18" s="15"/>
      <c r="C18" s="15"/>
      <c r="D18" s="15"/>
      <c r="E18" s="15"/>
      <c r="F18" s="15"/>
      <c r="G18" s="15"/>
      <c r="H18" s="15"/>
      <c r="I18" s="15"/>
      <c r="J18" s="14"/>
    </row>
    <row r="19" spans="1:10" ht="15">
      <c r="A19" s="14"/>
      <c r="B19" s="15"/>
      <c r="C19" s="15"/>
      <c r="D19" s="15"/>
      <c r="E19" s="15"/>
      <c r="F19" s="15"/>
      <c r="G19" s="15"/>
      <c r="H19" s="15"/>
      <c r="I19" s="15"/>
      <c r="J19" s="14"/>
    </row>
    <row r="20" spans="1:10" ht="15">
      <c r="A20" s="14"/>
      <c r="B20" s="15"/>
      <c r="C20" s="15"/>
      <c r="D20" s="15"/>
      <c r="E20" s="15"/>
      <c r="F20" s="15"/>
      <c r="G20" s="15"/>
      <c r="H20" s="15"/>
      <c r="I20" s="15"/>
      <c r="J20" s="14"/>
    </row>
    <row r="21" spans="1:10" ht="15">
      <c r="A21" s="14"/>
      <c r="B21" s="15"/>
      <c r="C21" s="15"/>
      <c r="D21" s="15"/>
      <c r="E21" s="15"/>
      <c r="F21" s="15"/>
      <c r="G21" s="15"/>
      <c r="H21" s="15"/>
      <c r="I21" s="15"/>
      <c r="J21" s="14"/>
    </row>
    <row r="22" spans="1:10" ht="15">
      <c r="A22" s="14"/>
      <c r="B22" s="15"/>
      <c r="C22" s="15"/>
      <c r="D22" s="15"/>
      <c r="E22" s="15"/>
      <c r="F22" s="15"/>
      <c r="G22" s="15"/>
      <c r="H22" s="15"/>
      <c r="I22" s="15"/>
      <c r="J22" s="14"/>
    </row>
    <row r="23" spans="1:10" ht="15">
      <c r="A23" s="14"/>
      <c r="B23" s="15"/>
      <c r="C23" s="15"/>
      <c r="D23" s="15"/>
      <c r="E23" s="15"/>
      <c r="F23" s="15"/>
      <c r="G23" s="15"/>
      <c r="H23" s="15"/>
      <c r="I23" s="15"/>
      <c r="J23" s="14"/>
    </row>
    <row r="24" spans="1:10" ht="15">
      <c r="A24" s="14"/>
      <c r="B24" s="15"/>
      <c r="C24" s="15"/>
      <c r="D24" s="15"/>
      <c r="E24" s="15"/>
      <c r="F24" s="15"/>
      <c r="G24" s="15"/>
      <c r="H24" s="15"/>
      <c r="I24" s="15"/>
      <c r="J24" s="14"/>
    </row>
    <row r="25" spans="1:10" ht="15">
      <c r="A25" s="14"/>
      <c r="B25" s="15"/>
      <c r="C25" s="15"/>
      <c r="D25" s="15"/>
      <c r="E25" s="15"/>
      <c r="F25" s="15"/>
      <c r="G25" s="15"/>
      <c r="H25" s="15"/>
      <c r="I25" s="15"/>
      <c r="J25" s="14"/>
    </row>
    <row r="26" spans="1:10" ht="1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8" spans="1:10" ht="33.75" customHeight="1">
      <c r="A28" s="16" t="s">
        <v>10</v>
      </c>
      <c r="B28" s="16"/>
      <c r="C28" s="16"/>
      <c r="D28" s="16"/>
      <c r="E28" s="16"/>
      <c r="F28" s="16"/>
      <c r="G28" s="16"/>
      <c r="H28" s="16"/>
      <c r="I28" s="16"/>
      <c r="J28" s="16"/>
    </row>
  </sheetData>
  <sheetProtection/>
  <mergeCells count="10">
    <mergeCell ref="A10:G10"/>
    <mergeCell ref="B8:G8"/>
    <mergeCell ref="A28:J28"/>
    <mergeCell ref="A2:J2"/>
    <mergeCell ref="H4:I4"/>
    <mergeCell ref="B9:E9"/>
    <mergeCell ref="B4:G4"/>
    <mergeCell ref="B5:G5"/>
    <mergeCell ref="B6:G6"/>
    <mergeCell ref="B7:G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2012-01-18T05:21:57Z</dcterms:created>
  <dcterms:modified xsi:type="dcterms:W3CDTF">2012-01-18T05:22:39Z</dcterms:modified>
  <cp:category/>
  <cp:version/>
  <cp:contentType/>
  <cp:contentStatus/>
</cp:coreProperties>
</file>