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504" windowHeight="9432" activeTab="0"/>
  </bookViews>
  <sheets>
    <sheet name="2.1" sheetId="1" r:id="rId1"/>
    <sheet name="2.2" sheetId="2" r:id="rId2"/>
    <sheet name="3" sheetId="3" r:id="rId3"/>
  </sheets>
  <definedNames>
    <definedName name="_xlnm.Print_Titles" localSheetId="1">'2.2'!$8:$8</definedName>
  </definedNames>
  <calcPr fullCalcOnLoad="1"/>
</workbook>
</file>

<file path=xl/sharedStrings.xml><?xml version="1.0" encoding="utf-8"?>
<sst xmlns="http://schemas.openxmlformats.org/spreadsheetml/2006/main" count="232" uniqueCount="120">
  <si>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</si>
  <si>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</si>
  <si>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</si>
  <si>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</si>
  <si>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</si>
  <si>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</si>
  <si>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</si>
  <si>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</si>
  <si>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</si>
  <si>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</si>
  <si>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</si>
  <si>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</si>
  <si>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</si>
  <si>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</si>
  <si>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</si>
  <si>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</si>
  <si>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</si>
  <si>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</si>
  <si>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</si>
  <si>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</si>
  <si>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</si>
  <si>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</si>
  <si>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</si>
  <si>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</si>
  <si>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</si>
  <si>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</si>
  <si>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</si>
  <si>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</si>
  <si>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</si>
  <si>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</si>
  <si>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</si>
  <si>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</si>
  <si>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</si>
  <si>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</si>
  <si>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</si>
  <si>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</si>
  <si>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</si>
  <si>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</si>
  <si>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</si>
  <si>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</si>
  <si>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</si>
  <si>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</si>
  <si>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</si>
  <si>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</si>
  <si>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</si>
  <si>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</si>
  <si>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</si>
  <si>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</si>
  <si>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</si>
  <si>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</si>
  <si>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</si>
  <si>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</si>
  <si>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</si>
  <si>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</si>
  <si>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</si>
  <si>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</si>
  <si>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</si>
  <si>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</si>
  <si>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</si>
  <si>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</si>
  <si>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</si>
  <si>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</si>
  <si>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</si>
  <si>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</si>
  <si>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</si>
  <si>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</si>
  <si>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</si>
  <si>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</si>
  <si>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</si>
  <si>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</si>
  <si>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</si>
  <si>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</si>
  <si>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</si>
  <si>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</si>
  <si>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</si>
  <si>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</si>
  <si>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</si>
  <si>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</si>
  <si>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</si>
  <si>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</si>
  <si>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</si>
  <si>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</si>
  <si>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</si>
  <si>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</si>
  <si>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</si>
  <si>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</si>
  <si>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</si>
  <si>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</si>
  <si>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</si>
  <si>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</si>
  <si>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</si>
  <si>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</si>
  <si>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</si>
  <si>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</si>
  <si>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</si>
  <si>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</si>
  <si>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</si>
  <si>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</si>
  <si>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</si>
  <si>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</si>
  <si>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</si>
  <si>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</si>
  <si>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</si>
  <si>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</si>
  <si>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</si>
  <si>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</si>
  <si>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</si>
  <si>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</si>
  <si>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</si>
  <si>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</si>
  <si>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-</t>
  </si>
  <si>
    <t>2.2. Информация о расходах на топливо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</si>
  <si>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</si>
  <si>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</si>
  <si>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газопровод</t>
  </si>
  <si>
    <t>производство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</si>
  <si>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</t>
    </r>
    <r>
      <rPr>
        <b/>
        <u val="single"/>
        <sz val="12"/>
        <color indexed="8"/>
        <rFont val="Times New Roman"/>
        <family val="1"/>
      </rPr>
      <t xml:space="preserve">     2011   </t>
    </r>
    <r>
      <rPr>
        <b/>
        <sz val="12"/>
        <color indexed="8"/>
        <rFont val="Times New Roman"/>
        <family val="1"/>
      </rPr>
      <t xml:space="preserve"> год¹</t>
    </r>
  </si>
  <si>
    <t>ОАО "ОНПП "Технология"</t>
  </si>
  <si>
    <t>249031, г. Обнинск Калужской обл., Киевское ш.15</t>
  </si>
  <si>
    <t>автотранспорт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</si>
</sst>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10" fillId="0" borderId="25" xfId="53" applyNumberFormat="1" applyFont="1" applyFill="1" applyBorder="1" applyAlignment="1" applyProtection="1">
      <alignment vertical="center" wrapText="1"/>
      <protection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168" fontId="11" fillId="0" borderId="26" xfId="0" applyNumberFormat="1" applyFont="1" applyFill="1" applyBorder="1" applyAlignment="1">
      <alignment horizontal="center" vertical="center" wrapText="1"/>
    </xf>
    <xf numFmtId="49" fontId="10" fillId="0" borderId="25" xfId="53" applyNumberFormat="1" applyFont="1" applyFill="1" applyBorder="1" applyAlignment="1" applyProtection="1">
      <alignment horizontal="left" vertical="center" wrapText="1"/>
      <protection/>
    </xf>
    <xf numFmtId="0" fontId="46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vertical="center" wrapText="1"/>
    </xf>
    <xf numFmtId="2" fontId="46" fillId="0" borderId="18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168" fontId="46" fillId="0" borderId="16" xfId="0" applyNumberFormat="1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60" sqref="A60:B79"/>
    </sheetView>
  </sheetViews>
  <sheetFormatPr defaultColWidth="9.140625" defaultRowHeight="15"/>
  <cols>
    <col min="1" max="1" width="58.421875" style="7" customWidth="1"/>
    <col min="2" max="2" width="29.57421875" style="7" customWidth="1"/>
    <col min="3" max="3" width="10.421875" style="7" bestFit="1" customWidth="1"/>
    <col min="4" max="16384" width="9.140625" style="7" customWidth="1"/>
  </cols>
  <sheetData>
    <row r="1" ht="14.25" thickBot="1">
      <c r="B1" s="8" t="s">
        <v>106</v>
      </c>
    </row>
    <row r="2" spans="1:2" ht="31.5" customHeight="1" thickBot="1">
      <c r="A2" s="44" t="s">
        <v>101</v>
      </c>
      <c r="B2" s="45"/>
    </row>
    <row r="3" spans="1:2" ht="27.75" hidden="1" thickBot="1">
      <c r="A3" s="16" t="s">
        <v>102</v>
      </c>
      <c r="B3" s="17" t="s">
        <v>103</v>
      </c>
    </row>
    <row r="4" spans="1:2" ht="14.25" hidden="1" thickBot="1">
      <c r="A4" s="16" t="s">
        <v>104</v>
      </c>
      <c r="B4" s="17" t="s">
        <v>105</v>
      </c>
    </row>
    <row r="6" spans="1:2" ht="13.5">
      <c r="A6" s="9" t="s">
        <v>0</v>
      </c>
      <c r="B6" s="1" t="s">
        <v>117</v>
      </c>
    </row>
    <row r="7" spans="1:2" ht="13.5">
      <c r="A7" s="9" t="s">
        <v>11</v>
      </c>
      <c r="B7" s="1">
        <v>4025431260</v>
      </c>
    </row>
    <row r="8" spans="1:2" ht="13.5">
      <c r="A8" s="9" t="s">
        <v>12</v>
      </c>
      <c r="B8" s="1">
        <v>402501001</v>
      </c>
    </row>
    <row r="9" spans="1:2" ht="27">
      <c r="A9" s="9" t="s">
        <v>24</v>
      </c>
      <c r="B9" s="1" t="s">
        <v>118</v>
      </c>
    </row>
    <row r="10" spans="1:2" ht="13.5">
      <c r="A10" s="9" t="s">
        <v>25</v>
      </c>
      <c r="B10" s="1">
        <v>2011</v>
      </c>
    </row>
    <row r="11" spans="1:2" ht="32.25" customHeight="1" thickBot="1">
      <c r="A11" s="48" t="s">
        <v>107</v>
      </c>
      <c r="B11" s="48"/>
    </row>
    <row r="12" spans="1:2" ht="15" thickBot="1" thickTop="1">
      <c r="A12" s="10" t="s">
        <v>1</v>
      </c>
      <c r="B12" s="10" t="s">
        <v>2</v>
      </c>
    </row>
    <row r="13" spans="1:2" ht="28.5" thickBot="1" thickTop="1">
      <c r="A13" s="2" t="s">
        <v>28</v>
      </c>
      <c r="B13" s="11" t="s">
        <v>115</v>
      </c>
    </row>
    <row r="14" spans="1:2" ht="15" thickBot="1" thickTop="1">
      <c r="A14" s="2" t="s">
        <v>29</v>
      </c>
      <c r="B14" s="33">
        <f>B41*753.11</f>
        <v>38077.2416</v>
      </c>
    </row>
    <row r="15" spans="1:7" ht="30.75" customHeight="1" thickTop="1">
      <c r="A15" s="3" t="s">
        <v>30</v>
      </c>
      <c r="B15" s="12">
        <v>56785.89</v>
      </c>
      <c r="G15" s="35"/>
    </row>
    <row r="16" spans="1:2" ht="19.5" customHeight="1">
      <c r="A16" s="4" t="s">
        <v>13</v>
      </c>
      <c r="B16" s="13" t="s">
        <v>110</v>
      </c>
    </row>
    <row r="17" spans="1:2" ht="13.5">
      <c r="A17" s="4" t="s">
        <v>86</v>
      </c>
      <c r="B17" s="38">
        <f>'2.2'!B9</f>
        <v>24804.81</v>
      </c>
    </row>
    <row r="18" spans="1:2" ht="30" customHeight="1">
      <c r="A18" s="4" t="s">
        <v>14</v>
      </c>
      <c r="B18" s="13">
        <v>3338.63</v>
      </c>
    </row>
    <row r="19" spans="1:2" ht="13.5">
      <c r="A19" s="4" t="s">
        <v>26</v>
      </c>
      <c r="B19" s="36">
        <f>B18/B20*1000</f>
        <v>2906.0372891387988</v>
      </c>
    </row>
    <row r="20" spans="1:2" ht="13.5">
      <c r="A20" s="4" t="s">
        <v>15</v>
      </c>
      <c r="B20" s="13">
        <v>1148.86</v>
      </c>
    </row>
    <row r="21" spans="1:2" ht="27">
      <c r="A21" s="4" t="s">
        <v>16</v>
      </c>
      <c r="B21" s="13">
        <v>1356.69</v>
      </c>
    </row>
    <row r="22" spans="1:2" ht="13.5">
      <c r="A22" s="4" t="s">
        <v>92</v>
      </c>
      <c r="B22" s="38">
        <v>190.92</v>
      </c>
    </row>
    <row r="23" spans="1:2" ht="27">
      <c r="A23" s="4" t="s">
        <v>17</v>
      </c>
      <c r="B23" s="13">
        <v>115.91</v>
      </c>
    </row>
    <row r="24" spans="1:2" ht="33" customHeight="1">
      <c r="A24" s="4" t="s">
        <v>18</v>
      </c>
      <c r="B24" s="13">
        <f>6352.28+2323.55</f>
        <v>8675.83</v>
      </c>
    </row>
    <row r="25" spans="1:2" ht="27">
      <c r="A25" s="4" t="s">
        <v>19</v>
      </c>
      <c r="B25" s="13">
        <v>1290.12</v>
      </c>
    </row>
    <row r="26" spans="1:2" ht="14.25" customHeight="1">
      <c r="A26" s="4" t="s">
        <v>20</v>
      </c>
      <c r="B26" s="13">
        <f>6185.57-3554.26</f>
        <v>2631.3099999999995</v>
      </c>
    </row>
    <row r="27" spans="1:2" ht="15" customHeight="1">
      <c r="A27" s="4" t="s">
        <v>21</v>
      </c>
      <c r="B27" s="13">
        <f>1689.87</f>
        <v>1689.87</v>
      </c>
    </row>
    <row r="28" spans="1:2" ht="15" customHeight="1">
      <c r="A28" s="4" t="s">
        <v>22</v>
      </c>
      <c r="B28" s="13">
        <v>86.98</v>
      </c>
    </row>
    <row r="29" spans="1:2" ht="15.75" customHeight="1">
      <c r="A29" s="4" t="s">
        <v>23</v>
      </c>
      <c r="B29" s="13">
        <v>38.06</v>
      </c>
    </row>
    <row r="30" spans="1:2" ht="45" customHeight="1">
      <c r="A30" s="4" t="s">
        <v>91</v>
      </c>
      <c r="B30" s="13">
        <f>3693.89-B32</f>
        <v>1127.13</v>
      </c>
    </row>
    <row r="31" spans="1:2" ht="49.5" customHeight="1" thickBot="1">
      <c r="A31" s="5" t="s">
        <v>112</v>
      </c>
      <c r="B31" s="14" t="s">
        <v>110</v>
      </c>
    </row>
    <row r="32" spans="1:2" ht="37.5" customHeight="1" thickBot="1" thickTop="1">
      <c r="A32" s="4" t="s">
        <v>90</v>
      </c>
      <c r="B32" s="39">
        <f>1931.84+634.92</f>
        <v>2566.7599999999998</v>
      </c>
    </row>
    <row r="33" spans="1:2" ht="16.5" customHeight="1" thickBot="1" thickTop="1">
      <c r="A33" s="6" t="s">
        <v>31</v>
      </c>
      <c r="B33" s="15" t="s">
        <v>110</v>
      </c>
    </row>
    <row r="34" spans="1:2" ht="14.25" thickTop="1">
      <c r="A34" s="3" t="s">
        <v>32</v>
      </c>
      <c r="B34" s="12" t="s">
        <v>110</v>
      </c>
    </row>
    <row r="35" spans="1:2" ht="75" customHeight="1" thickBot="1">
      <c r="A35" s="5" t="s">
        <v>3</v>
      </c>
      <c r="B35" s="14" t="s">
        <v>110</v>
      </c>
    </row>
    <row r="36" spans="1:2" ht="27.75" thickTop="1">
      <c r="A36" s="3" t="s">
        <v>33</v>
      </c>
      <c r="B36" s="12">
        <v>728.63</v>
      </c>
    </row>
    <row r="37" spans="1:2" ht="20.25" customHeight="1" thickBot="1">
      <c r="A37" s="5" t="s">
        <v>5</v>
      </c>
      <c r="B37" s="14">
        <v>552.92</v>
      </c>
    </row>
    <row r="38" spans="1:2" ht="42" thickBot="1" thickTop="1">
      <c r="A38" s="2" t="s">
        <v>113</v>
      </c>
      <c r="B38" s="11" t="s">
        <v>110</v>
      </c>
    </row>
    <row r="39" spans="1:2" ht="15" thickBot="1" thickTop="1">
      <c r="A39" s="2" t="s">
        <v>34</v>
      </c>
      <c r="B39" s="37">
        <v>99</v>
      </c>
    </row>
    <row r="40" spans="1:2" ht="15" thickBot="1" thickTop="1">
      <c r="A40" s="2" t="s">
        <v>35</v>
      </c>
      <c r="B40" s="37">
        <v>12</v>
      </c>
    </row>
    <row r="41" spans="1:2" ht="21.75" customHeight="1" thickBot="1" thickTop="1">
      <c r="A41" s="2" t="s">
        <v>36</v>
      </c>
      <c r="B41" s="11">
        <f>49.29+1.27</f>
        <v>50.56</v>
      </c>
    </row>
    <row r="42" spans="1:2" ht="21.75" customHeight="1" thickBot="1" thickTop="1">
      <c r="A42" s="2" t="s">
        <v>37</v>
      </c>
      <c r="B42" s="37" t="s">
        <v>110</v>
      </c>
    </row>
    <row r="43" spans="1:2" ht="27.75" thickTop="1">
      <c r="A43" s="3" t="s">
        <v>38</v>
      </c>
      <c r="B43" s="12">
        <v>1.64</v>
      </c>
    </row>
    <row r="44" spans="1:2" ht="13.5">
      <c r="A44" s="4" t="s">
        <v>4</v>
      </c>
      <c r="B44" s="38">
        <f>B43-B45</f>
        <v>1.06</v>
      </c>
    </row>
    <row r="45" spans="1:2" ht="14.25" thickBot="1">
      <c r="A45" s="5" t="s">
        <v>27</v>
      </c>
      <c r="B45" s="41">
        <v>0.58</v>
      </c>
    </row>
    <row r="46" spans="1:2" ht="28.5" thickBot="1" thickTop="1">
      <c r="A46" s="2" t="s">
        <v>39</v>
      </c>
      <c r="B46" s="11">
        <v>7.5</v>
      </c>
    </row>
    <row r="47" spans="1:2" ht="28.5" thickBot="1" thickTop="1">
      <c r="A47" s="2" t="s">
        <v>93</v>
      </c>
      <c r="B47" s="37">
        <v>5</v>
      </c>
    </row>
    <row r="48" spans="1:2" ht="15" thickBot="1" thickTop="1">
      <c r="A48" s="2" t="s">
        <v>94</v>
      </c>
      <c r="B48" s="11" t="s">
        <v>110</v>
      </c>
    </row>
    <row r="49" spans="1:2" ht="15" thickBot="1" thickTop="1">
      <c r="A49" s="2" t="s">
        <v>98</v>
      </c>
      <c r="B49" s="37">
        <v>1</v>
      </c>
    </row>
    <row r="50" spans="1:2" ht="15" thickBot="1" thickTop="1">
      <c r="A50" s="2" t="s">
        <v>95</v>
      </c>
      <c r="B50" s="37">
        <v>40</v>
      </c>
    </row>
    <row r="51" spans="1:2" ht="28.5" thickBot="1" thickTop="1">
      <c r="A51" s="2" t="s">
        <v>96</v>
      </c>
      <c r="B51" s="11">
        <v>19</v>
      </c>
    </row>
    <row r="52" spans="1:2" ht="32.25" customHeight="1" thickBot="1" thickTop="1">
      <c r="A52" s="2" t="s">
        <v>97</v>
      </c>
      <c r="B52" s="11">
        <v>160.55</v>
      </c>
    </row>
    <row r="53" spans="1:2" ht="34.5" customHeight="1" thickBot="1" thickTop="1">
      <c r="A53" s="2" t="s">
        <v>99</v>
      </c>
      <c r="B53" s="33">
        <f>B20/(B41*1000)</f>
        <v>0.02272270569620253</v>
      </c>
    </row>
    <row r="54" spans="1:2" ht="28.5" thickBot="1" thickTop="1">
      <c r="A54" s="2" t="s">
        <v>100</v>
      </c>
      <c r="B54" s="40">
        <f>47527/(B41*1000)</f>
        <v>0.9400118670886076</v>
      </c>
    </row>
    <row r="55" ht="9" customHeight="1" thickTop="1"/>
    <row r="56" spans="1:2" ht="27.75" customHeight="1">
      <c r="A56" s="46" t="s">
        <v>40</v>
      </c>
      <c r="B56" s="46"/>
    </row>
    <row r="57" spans="1:2" ht="48.75" customHeight="1">
      <c r="A57" s="47" t="s">
        <v>42</v>
      </c>
      <c r="B57" s="47"/>
    </row>
    <row r="58" spans="1:2" ht="127.5" customHeight="1">
      <c r="A58" s="46" t="s">
        <v>87</v>
      </c>
      <c r="B58" s="46"/>
    </row>
    <row r="59" spans="1:2" ht="35.25" customHeight="1">
      <c r="A59" s="46" t="s">
        <v>41</v>
      </c>
      <c r="B59" s="46"/>
    </row>
    <row r="60" spans="1:2" ht="13.5">
      <c r="A60" s="43"/>
      <c r="B60" s="43"/>
    </row>
    <row r="61" spans="1:2" ht="30" customHeight="1">
      <c r="A61" s="43"/>
      <c r="B61" s="43"/>
    </row>
    <row r="62" spans="1:2" ht="13.5">
      <c r="A62" s="43"/>
      <c r="B62" s="43"/>
    </row>
  </sheetData>
  <sheetProtection/>
  <mergeCells count="9">
    <mergeCell ref="A60:B60"/>
    <mergeCell ref="A61:B61"/>
    <mergeCell ref="A62:B62"/>
    <mergeCell ref="A2:B2"/>
    <mergeCell ref="A56:B56"/>
    <mergeCell ref="A57:B57"/>
    <mergeCell ref="A59:B59"/>
    <mergeCell ref="A58:B58"/>
    <mergeCell ref="A11:B11"/>
  </mergeCells>
  <printOptions horizontalCentered="1"/>
  <pageMargins left="0.9055118110236221" right="0.31496062992125984" top="0.1968503937007874" bottom="0.1968503937007874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zoomScalePageLayoutView="0" workbookViewId="0" topLeftCell="A75">
      <selection activeCell="A92" sqref="A92:B94"/>
    </sheetView>
  </sheetViews>
  <sheetFormatPr defaultColWidth="9.140625" defaultRowHeight="15"/>
  <cols>
    <col min="1" max="1" width="55.8515625" style="7" customWidth="1"/>
    <col min="2" max="3" width="25.8515625" style="7" customWidth="1"/>
    <col min="4" max="16384" width="9.140625" style="7" customWidth="1"/>
  </cols>
  <sheetData>
    <row r="1" spans="1:2" ht="13.5">
      <c r="A1" s="49" t="s">
        <v>111</v>
      </c>
      <c r="B1" s="50"/>
    </row>
    <row r="2" spans="1:2" ht="36" customHeight="1">
      <c r="A2" s="18" t="s">
        <v>0</v>
      </c>
      <c r="B2" s="1" t="s">
        <v>117</v>
      </c>
    </row>
    <row r="3" spans="1:2" ht="13.5">
      <c r="A3" s="9" t="s">
        <v>11</v>
      </c>
      <c r="B3" s="1">
        <v>4025431260</v>
      </c>
    </row>
    <row r="4" spans="1:2" ht="13.5">
      <c r="A4" s="9" t="s">
        <v>12</v>
      </c>
      <c r="B4" s="1">
        <v>402501001</v>
      </c>
    </row>
    <row r="5" spans="1:2" ht="41.25">
      <c r="A5" s="9" t="s">
        <v>24</v>
      </c>
      <c r="B5" s="1" t="s">
        <v>118</v>
      </c>
    </row>
    <row r="6" spans="1:2" ht="13.5">
      <c r="A6" s="9" t="s">
        <v>25</v>
      </c>
      <c r="B6" s="1">
        <v>2011</v>
      </c>
    </row>
    <row r="7" ht="14.25" thickBot="1"/>
    <row r="8" spans="1:2" ht="14.25" thickBot="1">
      <c r="A8" s="19" t="s">
        <v>1</v>
      </c>
      <c r="B8" s="20" t="s">
        <v>2</v>
      </c>
    </row>
    <row r="9" spans="1:2" s="23" customFormat="1" ht="14.25" thickTop="1">
      <c r="A9" s="21" t="s">
        <v>88</v>
      </c>
      <c r="B9" s="22">
        <f>B16+B36</f>
        <v>24804.81</v>
      </c>
    </row>
    <row r="10" spans="1:2" s="23" customFormat="1" ht="13.5">
      <c r="A10" s="21" t="s">
        <v>43</v>
      </c>
      <c r="B10" s="24"/>
    </row>
    <row r="11" spans="1:2" s="23" customFormat="1" ht="13.5">
      <c r="A11" s="25" t="s">
        <v>66</v>
      </c>
      <c r="B11" s="22" t="s">
        <v>110</v>
      </c>
    </row>
    <row r="12" spans="1:2" s="23" customFormat="1" ht="13.5">
      <c r="A12" s="25" t="s">
        <v>65</v>
      </c>
      <c r="B12" s="22" t="s">
        <v>110</v>
      </c>
    </row>
    <row r="13" spans="1:2" s="23" customFormat="1" ht="13.5">
      <c r="A13" s="25" t="s">
        <v>45</v>
      </c>
      <c r="B13" s="22" t="s">
        <v>110</v>
      </c>
    </row>
    <row r="14" spans="1:2" s="23" customFormat="1" ht="13.5">
      <c r="A14" s="25" t="s">
        <v>108</v>
      </c>
      <c r="B14" s="22" t="s">
        <v>110</v>
      </c>
    </row>
    <row r="15" spans="1:2" s="23" customFormat="1" ht="13.5">
      <c r="A15" s="21" t="s">
        <v>46</v>
      </c>
      <c r="B15" s="24"/>
    </row>
    <row r="16" spans="1:2" s="23" customFormat="1" ht="13.5">
      <c r="A16" s="25" t="s">
        <v>68</v>
      </c>
      <c r="B16" s="22">
        <v>24220.06</v>
      </c>
    </row>
    <row r="17" spans="1:2" s="23" customFormat="1" ht="27">
      <c r="A17" s="25" t="s">
        <v>47</v>
      </c>
      <c r="B17" s="34">
        <f>B16/B18*1000</f>
        <v>3424.850039452139</v>
      </c>
    </row>
    <row r="18" spans="1:2" s="23" customFormat="1" ht="13.5">
      <c r="A18" s="25" t="s">
        <v>48</v>
      </c>
      <c r="B18" s="22">
        <v>7071.86</v>
      </c>
    </row>
    <row r="19" spans="1:2" s="23" customFormat="1" ht="13.5">
      <c r="A19" s="25" t="s">
        <v>108</v>
      </c>
      <c r="B19" s="22" t="s">
        <v>114</v>
      </c>
    </row>
    <row r="20" spans="1:2" s="23" customFormat="1" ht="13.5">
      <c r="A20" s="27" t="s">
        <v>49</v>
      </c>
      <c r="B20" s="22"/>
    </row>
    <row r="21" spans="1:2" s="23" customFormat="1" ht="13.5">
      <c r="A21" s="25" t="s">
        <v>67</v>
      </c>
      <c r="B21" s="22">
        <v>16890.82</v>
      </c>
    </row>
    <row r="22" spans="1:2" s="23" customFormat="1" ht="13.5">
      <c r="A22" s="25" t="s">
        <v>69</v>
      </c>
      <c r="B22" s="26">
        <f>B21/B23*1000</f>
        <v>3343.412569750018</v>
      </c>
    </row>
    <row r="23" spans="1:2" s="23" customFormat="1" ht="13.5">
      <c r="A23" s="25" t="s">
        <v>48</v>
      </c>
      <c r="B23" s="34">
        <v>5051.97</v>
      </c>
    </row>
    <row r="24" spans="1:2" s="23" customFormat="1" ht="13.5">
      <c r="A24" s="25" t="s">
        <v>108</v>
      </c>
      <c r="B24" s="22" t="s">
        <v>114</v>
      </c>
    </row>
    <row r="25" spans="1:2" s="23" customFormat="1" ht="13.5">
      <c r="A25" s="27" t="s">
        <v>51</v>
      </c>
      <c r="B25" s="22"/>
    </row>
    <row r="26" spans="1:2" s="23" customFormat="1" ht="27">
      <c r="A26" s="25" t="s">
        <v>70</v>
      </c>
      <c r="B26" s="22">
        <v>7329.24</v>
      </c>
    </row>
    <row r="27" spans="1:2" s="23" customFormat="1" ht="13.5">
      <c r="A27" s="25" t="s">
        <v>50</v>
      </c>
      <c r="B27" s="26">
        <f>B26/B28*1000</f>
        <v>3628.534227111377</v>
      </c>
    </row>
    <row r="28" spans="1:2" s="23" customFormat="1" ht="13.5">
      <c r="A28" s="25" t="s">
        <v>48</v>
      </c>
      <c r="B28" s="34">
        <v>2019.89</v>
      </c>
    </row>
    <row r="29" spans="1:2" s="23" customFormat="1" ht="13.5">
      <c r="A29" s="25" t="s">
        <v>108</v>
      </c>
      <c r="B29" s="22" t="s">
        <v>114</v>
      </c>
    </row>
    <row r="30" spans="1:2" s="23" customFormat="1" ht="13.5">
      <c r="A30" s="21" t="s">
        <v>52</v>
      </c>
      <c r="B30" s="24"/>
    </row>
    <row r="31" spans="1:2" s="23" customFormat="1" ht="13.5">
      <c r="A31" s="25" t="s">
        <v>71</v>
      </c>
      <c r="B31" s="22" t="s">
        <v>110</v>
      </c>
    </row>
    <row r="32" spans="1:2" s="23" customFormat="1" ht="13.5">
      <c r="A32" s="25" t="s">
        <v>50</v>
      </c>
      <c r="B32" s="22" t="s">
        <v>110</v>
      </c>
    </row>
    <row r="33" spans="1:2" s="23" customFormat="1" ht="13.5">
      <c r="A33" s="25" t="s">
        <v>53</v>
      </c>
      <c r="B33" s="22" t="s">
        <v>110</v>
      </c>
    </row>
    <row r="34" spans="1:2" s="23" customFormat="1" ht="13.5">
      <c r="A34" s="25" t="s">
        <v>108</v>
      </c>
      <c r="B34" s="22" t="s">
        <v>110</v>
      </c>
    </row>
    <row r="35" spans="1:2" s="23" customFormat="1" ht="13.5">
      <c r="A35" s="21" t="s">
        <v>54</v>
      </c>
      <c r="B35" s="22"/>
    </row>
    <row r="36" spans="1:2" s="23" customFormat="1" ht="13.5">
      <c r="A36" s="25" t="s">
        <v>72</v>
      </c>
      <c r="B36" s="22">
        <v>584.75</v>
      </c>
    </row>
    <row r="37" spans="1:2" s="23" customFormat="1" ht="13.5">
      <c r="A37" s="25" t="s">
        <v>44</v>
      </c>
      <c r="B37" s="34">
        <f>B36/B38</f>
        <v>6.355978260869565</v>
      </c>
    </row>
    <row r="38" spans="1:2" s="23" customFormat="1" ht="13.5">
      <c r="A38" s="25" t="s">
        <v>73</v>
      </c>
      <c r="B38" s="22">
        <v>92</v>
      </c>
    </row>
    <row r="39" spans="1:2" s="23" customFormat="1" ht="13.5">
      <c r="A39" s="25" t="s">
        <v>108</v>
      </c>
      <c r="B39" s="42" t="s">
        <v>119</v>
      </c>
    </row>
    <row r="40" spans="1:2" s="23" customFormat="1" ht="13.5">
      <c r="A40" s="21" t="s">
        <v>55</v>
      </c>
      <c r="B40" s="22"/>
    </row>
    <row r="41" spans="1:2" s="23" customFormat="1" ht="13.5">
      <c r="A41" s="25" t="s">
        <v>74</v>
      </c>
      <c r="B41" s="22" t="s">
        <v>110</v>
      </c>
    </row>
    <row r="42" spans="1:2" s="23" customFormat="1" ht="13.5">
      <c r="A42" s="25" t="s">
        <v>44</v>
      </c>
      <c r="B42" s="22" t="s">
        <v>110</v>
      </c>
    </row>
    <row r="43" spans="1:2" s="23" customFormat="1" ht="13.5">
      <c r="A43" s="25" t="s">
        <v>73</v>
      </c>
      <c r="B43" s="22" t="s">
        <v>110</v>
      </c>
    </row>
    <row r="44" spans="1:2" s="23" customFormat="1" ht="13.5">
      <c r="A44" s="25" t="s">
        <v>108</v>
      </c>
      <c r="B44" s="22" t="s">
        <v>110</v>
      </c>
    </row>
    <row r="45" spans="1:2" s="23" customFormat="1" ht="13.5">
      <c r="A45" s="21" t="s">
        <v>56</v>
      </c>
      <c r="B45" s="22"/>
    </row>
    <row r="46" spans="1:2" s="23" customFormat="1" ht="13.5">
      <c r="A46" s="25" t="s">
        <v>76</v>
      </c>
      <c r="B46" s="22" t="s">
        <v>110</v>
      </c>
    </row>
    <row r="47" spans="1:2" s="23" customFormat="1" ht="13.5">
      <c r="A47" s="25" t="s">
        <v>44</v>
      </c>
      <c r="B47" s="22" t="s">
        <v>110</v>
      </c>
    </row>
    <row r="48" spans="1:2" s="23" customFormat="1" ht="13.5">
      <c r="A48" s="25" t="s">
        <v>73</v>
      </c>
      <c r="B48" s="22" t="s">
        <v>110</v>
      </c>
    </row>
    <row r="49" spans="1:2" s="23" customFormat="1" ht="13.5">
      <c r="A49" s="25" t="s">
        <v>108</v>
      </c>
      <c r="B49" s="22" t="s">
        <v>110</v>
      </c>
    </row>
    <row r="50" spans="1:2" s="23" customFormat="1" ht="13.5">
      <c r="A50" s="21" t="s">
        <v>57</v>
      </c>
      <c r="B50" s="22"/>
    </row>
    <row r="51" spans="1:2" s="23" customFormat="1" ht="13.5">
      <c r="A51" s="25" t="s">
        <v>77</v>
      </c>
      <c r="B51" s="22" t="s">
        <v>110</v>
      </c>
    </row>
    <row r="52" spans="1:2" s="23" customFormat="1" ht="13.5">
      <c r="A52" s="25" t="s">
        <v>44</v>
      </c>
      <c r="B52" s="22" t="s">
        <v>110</v>
      </c>
    </row>
    <row r="53" spans="1:2" s="23" customFormat="1" ht="13.5">
      <c r="A53" s="25" t="s">
        <v>73</v>
      </c>
      <c r="B53" s="22" t="s">
        <v>110</v>
      </c>
    </row>
    <row r="54" spans="1:2" s="23" customFormat="1" ht="13.5">
      <c r="A54" s="25" t="s">
        <v>108</v>
      </c>
      <c r="B54" s="22"/>
    </row>
    <row r="55" spans="1:2" s="23" customFormat="1" ht="13.5">
      <c r="A55" s="21" t="s">
        <v>58</v>
      </c>
      <c r="B55" s="22"/>
    </row>
    <row r="56" spans="1:2" s="23" customFormat="1" ht="13.5">
      <c r="A56" s="25" t="s">
        <v>78</v>
      </c>
      <c r="B56" s="22" t="s">
        <v>110</v>
      </c>
    </row>
    <row r="57" spans="1:2" s="23" customFormat="1" ht="13.5">
      <c r="A57" s="25" t="s">
        <v>44</v>
      </c>
      <c r="B57" s="22" t="s">
        <v>110</v>
      </c>
    </row>
    <row r="58" spans="1:2" s="23" customFormat="1" ht="13.5">
      <c r="A58" s="25" t="s">
        <v>73</v>
      </c>
      <c r="B58" s="22" t="s">
        <v>110</v>
      </c>
    </row>
    <row r="59" spans="1:2" s="23" customFormat="1" ht="13.5">
      <c r="A59" s="25" t="s">
        <v>108</v>
      </c>
      <c r="B59" s="22" t="s">
        <v>110</v>
      </c>
    </row>
    <row r="60" spans="1:2" s="23" customFormat="1" ht="13.5">
      <c r="A60" s="21" t="s">
        <v>59</v>
      </c>
      <c r="B60" s="22"/>
    </row>
    <row r="61" spans="1:2" s="23" customFormat="1" ht="13.5">
      <c r="A61" s="25" t="s">
        <v>79</v>
      </c>
      <c r="B61" s="22" t="s">
        <v>110</v>
      </c>
    </row>
    <row r="62" spans="1:2" s="23" customFormat="1" ht="13.5">
      <c r="A62" s="25" t="s">
        <v>44</v>
      </c>
      <c r="B62" s="22" t="s">
        <v>110</v>
      </c>
    </row>
    <row r="63" spans="1:2" s="23" customFormat="1" ht="13.5">
      <c r="A63" s="25" t="s">
        <v>73</v>
      </c>
      <c r="B63" s="22" t="s">
        <v>110</v>
      </c>
    </row>
    <row r="64" spans="1:2" s="23" customFormat="1" ht="13.5">
      <c r="A64" s="25" t="s">
        <v>108</v>
      </c>
      <c r="B64" s="22" t="s">
        <v>110</v>
      </c>
    </row>
    <row r="65" spans="1:2" s="23" customFormat="1" ht="13.5">
      <c r="A65" s="21" t="s">
        <v>60</v>
      </c>
      <c r="B65" s="22"/>
    </row>
    <row r="66" spans="1:2" s="23" customFormat="1" ht="13.5">
      <c r="A66" s="25" t="s">
        <v>80</v>
      </c>
      <c r="B66" s="22" t="s">
        <v>110</v>
      </c>
    </row>
    <row r="67" spans="1:2" s="23" customFormat="1" ht="13.5">
      <c r="A67" s="25" t="s">
        <v>44</v>
      </c>
      <c r="B67" s="22" t="s">
        <v>110</v>
      </c>
    </row>
    <row r="68" spans="1:2" s="23" customFormat="1" ht="13.5">
      <c r="A68" s="25" t="s">
        <v>73</v>
      </c>
      <c r="B68" s="22" t="s">
        <v>110</v>
      </c>
    </row>
    <row r="69" spans="1:2" s="23" customFormat="1" ht="13.5">
      <c r="A69" s="25" t="s">
        <v>108</v>
      </c>
      <c r="B69" s="22" t="s">
        <v>110</v>
      </c>
    </row>
    <row r="70" spans="1:2" s="23" customFormat="1" ht="13.5">
      <c r="A70" s="21" t="s">
        <v>61</v>
      </c>
      <c r="B70" s="22"/>
    </row>
    <row r="71" spans="1:2" s="23" customFormat="1" ht="13.5">
      <c r="A71" s="25" t="s">
        <v>81</v>
      </c>
      <c r="B71" s="22" t="s">
        <v>110</v>
      </c>
    </row>
    <row r="72" spans="1:2" s="23" customFormat="1" ht="13.5">
      <c r="A72" s="25" t="s">
        <v>44</v>
      </c>
      <c r="B72" s="22" t="s">
        <v>110</v>
      </c>
    </row>
    <row r="73" spans="1:2" s="23" customFormat="1" ht="13.5">
      <c r="A73" s="25" t="s">
        <v>73</v>
      </c>
      <c r="B73" s="22" t="s">
        <v>110</v>
      </c>
    </row>
    <row r="74" spans="1:2" s="23" customFormat="1" ht="13.5">
      <c r="A74" s="25" t="s">
        <v>108</v>
      </c>
      <c r="B74" s="22" t="s">
        <v>110</v>
      </c>
    </row>
    <row r="75" spans="1:2" s="23" customFormat="1" ht="13.5">
      <c r="A75" s="21" t="s">
        <v>62</v>
      </c>
      <c r="B75" s="22"/>
    </row>
    <row r="76" spans="1:2" s="23" customFormat="1" ht="13.5">
      <c r="A76" s="25" t="s">
        <v>82</v>
      </c>
      <c r="B76" s="22" t="s">
        <v>110</v>
      </c>
    </row>
    <row r="77" spans="1:2" s="23" customFormat="1" ht="13.5">
      <c r="A77" s="25" t="s">
        <v>44</v>
      </c>
      <c r="B77" s="22" t="s">
        <v>110</v>
      </c>
    </row>
    <row r="78" spans="1:2" s="23" customFormat="1" ht="13.5">
      <c r="A78" s="25" t="s">
        <v>73</v>
      </c>
      <c r="B78" s="22" t="s">
        <v>110</v>
      </c>
    </row>
    <row r="79" spans="1:2" s="23" customFormat="1" ht="13.5">
      <c r="A79" s="25" t="s">
        <v>108</v>
      </c>
      <c r="B79" s="22" t="s">
        <v>110</v>
      </c>
    </row>
    <row r="80" spans="1:2" ht="15" customHeight="1">
      <c r="A80" s="21" t="s">
        <v>63</v>
      </c>
      <c r="B80" s="28"/>
    </row>
    <row r="81" spans="1:2" ht="13.5">
      <c r="A81" s="25" t="s">
        <v>75</v>
      </c>
      <c r="B81" s="28" t="s">
        <v>110</v>
      </c>
    </row>
    <row r="82" spans="1:2" ht="13.5">
      <c r="A82" s="25" t="s">
        <v>89</v>
      </c>
      <c r="B82" s="28" t="s">
        <v>110</v>
      </c>
    </row>
    <row r="83" spans="1:2" ht="13.5">
      <c r="A83" s="25" t="s">
        <v>64</v>
      </c>
      <c r="B83" s="28" t="s">
        <v>110</v>
      </c>
    </row>
    <row r="84" spans="1:2" ht="13.5">
      <c r="A84" s="25" t="s">
        <v>108</v>
      </c>
      <c r="B84" s="28" t="s">
        <v>110</v>
      </c>
    </row>
    <row r="85" spans="1:2" ht="13.5">
      <c r="A85" s="21" t="s">
        <v>83</v>
      </c>
      <c r="B85" s="28"/>
    </row>
    <row r="86" spans="1:2" s="23" customFormat="1" ht="13.5">
      <c r="A86" s="25" t="s">
        <v>85</v>
      </c>
      <c r="B86" s="22" t="s">
        <v>110</v>
      </c>
    </row>
    <row r="87" spans="1:2" s="23" customFormat="1" ht="13.5">
      <c r="A87" s="25" t="s">
        <v>44</v>
      </c>
      <c r="B87" s="22" t="s">
        <v>110</v>
      </c>
    </row>
    <row r="88" spans="1:2" s="23" customFormat="1" ht="13.5">
      <c r="A88" s="25" t="s">
        <v>73</v>
      </c>
      <c r="B88" s="22" t="s">
        <v>110</v>
      </c>
    </row>
    <row r="89" spans="1:2" s="23" customFormat="1" ht="14.25" thickBot="1">
      <c r="A89" s="29" t="s">
        <v>108</v>
      </c>
      <c r="B89" s="30" t="s">
        <v>110</v>
      </c>
    </row>
    <row r="90" spans="1:2" ht="30" customHeight="1">
      <c r="A90" s="51" t="s">
        <v>84</v>
      </c>
      <c r="B90" s="51"/>
    </row>
    <row r="92" spans="1:2" ht="30" customHeight="1">
      <c r="A92" s="43"/>
      <c r="B92" s="43"/>
    </row>
    <row r="93" spans="1:2" ht="13.5">
      <c r="A93" s="43"/>
      <c r="B93" s="43"/>
    </row>
    <row r="94" spans="1:2" ht="13.5">
      <c r="A94" s="43"/>
      <c r="B94" s="43"/>
    </row>
  </sheetData>
  <sheetProtection/>
  <mergeCells count="5">
    <mergeCell ref="A1:B1"/>
    <mergeCell ref="A92:B92"/>
    <mergeCell ref="A93:B93"/>
    <mergeCell ref="A94:B94"/>
    <mergeCell ref="A90:B90"/>
  </mergeCells>
  <printOptions/>
  <pageMargins left="0.98425196850393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0">
      <selection activeCell="A15" sqref="A15:B18"/>
    </sheetView>
  </sheetViews>
  <sheetFormatPr defaultColWidth="9.140625" defaultRowHeight="27.75" customHeight="1"/>
  <cols>
    <col min="1" max="1" width="46.8515625" style="7" customWidth="1"/>
    <col min="2" max="2" width="39.8515625" style="7" customWidth="1"/>
    <col min="3" max="16384" width="9.140625" style="7" customWidth="1"/>
  </cols>
  <sheetData>
    <row r="1" ht="27.75" customHeight="1">
      <c r="B1" s="32" t="s">
        <v>109</v>
      </c>
    </row>
    <row r="2" spans="1:2" ht="27.75" customHeight="1">
      <c r="A2" s="49" t="s">
        <v>116</v>
      </c>
      <c r="B2" s="50"/>
    </row>
    <row r="3" spans="1:2" ht="27.75" customHeight="1">
      <c r="A3" s="50"/>
      <c r="B3" s="50"/>
    </row>
    <row r="4" spans="1:2" ht="36.75" customHeight="1">
      <c r="A4" s="9" t="s">
        <v>0</v>
      </c>
      <c r="B4" s="1" t="s">
        <v>117</v>
      </c>
    </row>
    <row r="5" spans="1:2" ht="27.75" customHeight="1">
      <c r="A5" s="9" t="s">
        <v>11</v>
      </c>
      <c r="B5" s="1">
        <v>4025431260</v>
      </c>
    </row>
    <row r="6" spans="1:2" ht="27.75" customHeight="1">
      <c r="A6" s="9" t="s">
        <v>12</v>
      </c>
      <c r="B6" s="1">
        <v>402501001</v>
      </c>
    </row>
    <row r="7" spans="1:2" ht="32.25" customHeight="1">
      <c r="A7" s="9" t="s">
        <v>24</v>
      </c>
      <c r="B7" s="1" t="s">
        <v>118</v>
      </c>
    </row>
    <row r="8" ht="27.75" customHeight="1" thickBot="1"/>
    <row r="9" spans="1:2" ht="27.75" customHeight="1" thickBot="1" thickTop="1">
      <c r="A9" s="10" t="s">
        <v>6</v>
      </c>
      <c r="B9" s="10" t="s">
        <v>2</v>
      </c>
    </row>
    <row r="10" spans="1:2" ht="36.75" customHeight="1" thickBot="1" thickTop="1">
      <c r="A10" s="31" t="s">
        <v>7</v>
      </c>
      <c r="B10" s="11" t="s">
        <v>110</v>
      </c>
    </row>
    <row r="11" spans="1:2" ht="51.75" customHeight="1" thickBot="1" thickTop="1">
      <c r="A11" s="31" t="s">
        <v>8</v>
      </c>
      <c r="B11" s="11" t="s">
        <v>110</v>
      </c>
    </row>
    <row r="12" spans="1:2" ht="36" customHeight="1" thickBot="1" thickTop="1">
      <c r="A12" s="31" t="s">
        <v>9</v>
      </c>
      <c r="B12" s="11" t="s">
        <v>110</v>
      </c>
    </row>
    <row r="13" spans="1:2" ht="69.75" customHeight="1" thickBot="1" thickTop="1">
      <c r="A13" s="31" t="s">
        <v>10</v>
      </c>
      <c r="B13" s="11" t="s">
        <v>110</v>
      </c>
    </row>
    <row r="14" ht="27.75" customHeight="1" thickTop="1"/>
    <row r="15" spans="1:2" ht="27.75" customHeight="1">
      <c r="A15" s="43"/>
      <c r="B15" s="43"/>
    </row>
    <row r="16" spans="1:2" ht="20.25" customHeight="1">
      <c r="A16" s="43"/>
      <c r="B16" s="43"/>
    </row>
    <row r="17" spans="1:2" ht="27.75" customHeight="1">
      <c r="A17" s="43"/>
      <c r="B17" s="43"/>
    </row>
  </sheetData>
  <sheetProtection/>
  <mergeCells count="4">
    <mergeCell ref="A2:B3"/>
    <mergeCell ref="A16:B16"/>
    <mergeCell ref="A15:B15"/>
    <mergeCell ref="A17:B17"/>
  </mergeCells>
  <printOptions/>
  <pageMargins left="0.7086614173228347" right="0.5118110236220472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SlovO</cp:lastModifiedBy>
  <cp:lastPrinted>2012-03-28T07:04:14Z</cp:lastPrinted>
  <dcterms:created xsi:type="dcterms:W3CDTF">2010-02-15T13:42:22Z</dcterms:created>
  <dcterms:modified xsi:type="dcterms:W3CDTF">2012-04-24T15:46:25Z</dcterms:modified>
  <cp:category/>
  <cp:version/>
  <cp:contentType/>
  <cp:contentStatus/>
</cp:coreProperties>
</file>