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2"/>
  </bookViews>
  <sheets>
    <sheet name="2" sheetId="1" r:id="rId1"/>
    <sheet name="2.1" sheetId="2" r:id="rId2"/>
    <sheet name="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<sst xmlns="http://schemas.openxmlformats.org/spreadsheetml/2006/main" count="175" uniqueCount="121">
  <si>
    <t>Наименование организации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</si>
  <si>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</si>
  <si>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</si>
  <si>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</si>
  <si>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</si>
  <si>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</si>
  <si>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</si>
  <si>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</si>
  <si>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</si>
  <si>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</si>
  <si>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</si>
  <si>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ИНН</t>
  </si>
  <si>
    <t>КПП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</si>
  <si>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</si>
  <si>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</si>
  <si>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</si>
  <si>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</si>
  <si>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</si>
  <si>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</si>
  <si>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</si>
  <si>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</si>
  <si>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</si>
  <si>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</si>
  <si>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</si>
  <si>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Местонахождение (адрес)</t>
  </si>
  <si>
    <t>Отчетный период</t>
  </si>
  <si>
    <t>средневзвешенная стоимость 1кВт•ч</t>
  </si>
  <si>
    <t>по нормативам потребления  (тыс. Гкал)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</si>
  <si>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</si>
  <si>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</si>
  <si>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</si>
  <si>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</si>
  <si>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</si>
  <si>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</si>
  <si>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</si>
  <si>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</si>
  <si>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</si>
  <si>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</si>
  <si>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</si>
  <si>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</si>
  <si>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</si>
  <si>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</si>
  <si>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</si>
  <si>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</si>
  <si>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</si>
  <si>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</si>
  <si>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</si>
  <si>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</si>
  <si>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</si>
  <si>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</si>
  <si>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</si>
  <si>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</si>
  <si>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</si>
  <si>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</si>
  <si>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</si>
  <si>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</si>
  <si>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</si>
  <si>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</si>
  <si>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</si>
  <si>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</si>
  <si>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</si>
  <si>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</si>
  <si>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</si>
  <si>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</si>
  <si>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</si>
  <si>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</si>
  <si>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</si>
  <si>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</si>
  <si>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</si>
  <si>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</si>
  <si>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</si>
  <si>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</si>
  <si>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</si>
  <si>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</si>
  <si>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</si>
  <si>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</si>
  <si>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</si>
  <si>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</si>
  <si>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</si>
  <si>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</si>
  <si>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</si>
  <si>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</si>
  <si>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</si>
  <si>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</si>
  <si>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</si>
  <si>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</si>
  <si>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</si>
  <si>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</si>
  <si>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</si>
  <si>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</si>
  <si>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</si>
  <si>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</si>
  <si>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Расходы на топливо всего, в том числе:</t>
  </si>
  <si>
    <t>Средний тариф на энергию (руб/кВт.ч)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</si>
  <si>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</si>
  <si>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</si>
  <si>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</si>
  <si>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</si>
  <si>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</si>
  <si>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</si>
  <si>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</si>
  <si>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</si>
  <si>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</si>
  <si>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</si>
  <si>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</si>
  <si>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</si>
  <si>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</si>
  <si>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</si>
  <si>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</si>
  <si>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</si>
  <si>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</si>
  <si>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</si>
  <si>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способ приобретения</t>
  </si>
  <si>
    <t>Таблица 3</t>
  </si>
  <si>
    <t>248000, г.Калуга, ул. Театральная, д.38</t>
  </si>
  <si>
    <t xml:space="preserve">Калужский филиал ОАО "Ростелеком" 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</si>
  <si>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</t>
  </si>
  <si>
    <t>-</t>
  </si>
  <si>
    <t>договор поставки</t>
  </si>
  <si>
    <t>производство и передача тепловой энергии</t>
  </si>
  <si>
    <t>2011г.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</si>
</sst>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_-* #,##0.000_р_._-;\-* #,##0.000_р_._-;_-* &quot;-&quot;???_р_._-;_-@_-"/>
    <numFmt numFmtId="17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ck"/>
      <top style="medium"/>
      <bottom style="thick"/>
    </border>
    <border>
      <left style="medium"/>
      <right/>
      <top style="thick"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 style="medium"/>
      <right/>
      <top style="thick"/>
      <bottom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ck"/>
      <bottom style="thick"/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ck"/>
      <bottom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/>
      <top style="thick"/>
      <bottom style="medium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right"/>
    </xf>
    <xf numFmtId="0" fontId="12" fillId="0" borderId="11" xfId="0" applyFont="1" applyFill="1" applyBorder="1" applyAlignment="1">
      <alignment horizontal="justify" wrapText="1"/>
    </xf>
    <xf numFmtId="0" fontId="12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horizontal="left" vertical="top" wrapText="1" indent="2"/>
    </xf>
    <xf numFmtId="0" fontId="0" fillId="0" borderId="17" xfId="0" applyFill="1" applyBorder="1" applyAlignment="1">
      <alignment horizontal="left" vertical="top" wrapText="1" indent="6"/>
    </xf>
    <xf numFmtId="0" fontId="0" fillId="0" borderId="17" xfId="0" applyFill="1" applyBorder="1" applyAlignment="1">
      <alignment horizontal="left" vertical="top" wrapText="1" indent="7"/>
    </xf>
    <xf numFmtId="0" fontId="0" fillId="0" borderId="18" xfId="0" applyFill="1" applyBorder="1" applyAlignment="1">
      <alignment horizontal="left" vertical="top" wrapText="1" indent="2"/>
    </xf>
    <xf numFmtId="0" fontId="0" fillId="0" borderId="19" xfId="0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49" fontId="8" fillId="0" borderId="13" xfId="53" applyNumberFormat="1" applyFont="1" applyFill="1" applyBorder="1" applyAlignment="1" applyProtection="1">
      <alignment vertical="center" wrapText="1"/>
      <protection/>
    </xf>
    <xf numFmtId="0" fontId="6" fillId="0" borderId="2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1" xfId="0" applyFont="1" applyFill="1" applyBorder="1" applyAlignment="1">
      <alignment horizontal="left" vertical="top" wrapText="1" indent="6"/>
    </xf>
    <xf numFmtId="0" fontId="6" fillId="0" borderId="22" xfId="0" applyFont="1" applyFill="1" applyBorder="1" applyAlignment="1">
      <alignment horizontal="left" vertical="top" wrapText="1" indent="6"/>
    </xf>
    <xf numFmtId="43" fontId="6" fillId="0" borderId="20" xfId="61" applyFont="1" applyFill="1" applyBorder="1" applyAlignment="1">
      <alignment/>
    </xf>
    <xf numFmtId="49" fontId="8" fillId="0" borderId="13" xfId="53" applyNumberFormat="1" applyFont="1" applyFill="1" applyBorder="1" applyAlignment="1" applyProtection="1">
      <alignment horizontal="left" vertical="center" wrapText="1" indent="1"/>
      <protection/>
    </xf>
    <xf numFmtId="0" fontId="0" fillId="0" borderId="2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indent="6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173" fontId="0" fillId="0" borderId="37" xfId="0" applyNumberFormat="1" applyFill="1" applyBorder="1" applyAlignment="1">
      <alignment horizontal="right"/>
    </xf>
    <xf numFmtId="0" fontId="0" fillId="0" borderId="27" xfId="0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73" fontId="0" fillId="0" borderId="38" xfId="0" applyNumberFormat="1" applyFill="1" applyBorder="1" applyAlignment="1">
      <alignment/>
    </xf>
    <xf numFmtId="173" fontId="0" fillId="0" borderId="39" xfId="0" applyNumberFormat="1" applyFill="1" applyBorder="1" applyAlignment="1">
      <alignment/>
    </xf>
    <xf numFmtId="173" fontId="0" fillId="0" borderId="35" xfId="0" applyNumberFormat="1" applyFill="1" applyBorder="1" applyAlignment="1">
      <alignment/>
    </xf>
    <xf numFmtId="173" fontId="0" fillId="0" borderId="40" xfId="0" applyNumberFormat="1" applyFill="1" applyBorder="1" applyAlignment="1">
      <alignment/>
    </xf>
    <xf numFmtId="173" fontId="0" fillId="0" borderId="36" xfId="0" applyNumberFormat="1" applyFill="1" applyBorder="1" applyAlignment="1">
      <alignment/>
    </xf>
    <xf numFmtId="173" fontId="6" fillId="0" borderId="20" xfId="61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173" fontId="0" fillId="0" borderId="36" xfId="0" applyNumberFormat="1" applyFill="1" applyBorder="1" applyAlignment="1">
      <alignment horizontal="right"/>
    </xf>
    <xf numFmtId="172" fontId="0" fillId="0" borderId="20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1" xfId="0" applyFill="1" applyBorder="1" applyAlignment="1">
      <alignment vertical="top" wrapText="1"/>
    </xf>
    <xf numFmtId="0" fontId="0" fillId="0" borderId="42" xfId="0" applyFill="1" applyBorder="1" applyAlignment="1">
      <alignment/>
    </xf>
    <xf numFmtId="173" fontId="6" fillId="0" borderId="20" xfId="0" applyNumberFormat="1" applyFont="1" applyFill="1" applyBorder="1" applyAlignment="1">
      <alignment/>
    </xf>
    <xf numFmtId="0" fontId="11" fillId="0" borderId="43" xfId="0" applyFont="1" applyFill="1" applyBorder="1" applyAlignment="1">
      <alignment horizontal="center" wrapText="1"/>
    </xf>
    <xf numFmtId="0" fontId="11" fillId="0" borderId="44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top"/>
    </xf>
    <xf numFmtId="0" fontId="0" fillId="0" borderId="46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center" vertical="top"/>
    </xf>
    <xf numFmtId="0" fontId="0" fillId="0" borderId="48" xfId="0" applyFont="1" applyFill="1" applyBorder="1" applyAlignment="1">
      <alignment horizontal="center" vertical="top"/>
    </xf>
    <xf numFmtId="0" fontId="1" fillId="0" borderId="49" xfId="0" applyFont="1" applyFill="1" applyBorder="1" applyAlignment="1">
      <alignment horizontal="center" vertical="top"/>
    </xf>
    <xf numFmtId="0" fontId="0" fillId="0" borderId="50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udina\&#1052;&#1086;&#1080;%20&#1076;&#1086;&#1082;&#1091;&#1084;&#1077;&#1085;&#1090;&#1099;\&#1046;&#1050;&#1061;\&#1054;&#1090;&#1095;&#1077;&#1090;%20&#1079;&#1072;%202011%20&#1075;&#1086;&#1076;\&#1060;&#1086;&#1088;&#1084;&#1099;%20&#1087;&#1086;%20&#1090;&#1077;&#1087;&#1083;&#1091;\&#1054;&#1090;&#1095;&#1077;&#1090;&#1085;&#1099;&#1077;%20&#1092;&#1086;&#1088;&#1084;&#1099;%20&#1087;&#1086;%20&#1090;&#1077;&#1087;&#1083;&#1091;%20&#1086;&#1090;%20&#1057;&#1043;&#106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7"/>
      <sheetName val="1.9"/>
      <sheetName val="1.10"/>
      <sheetName val="1.11"/>
      <sheetName val="1.12"/>
      <sheetName val="1.15"/>
      <sheetName val="1.16"/>
      <sheetName val="1.17"/>
      <sheetName val="1.19"/>
      <sheetName val="1.19.1"/>
      <sheetName val="1.19.2"/>
      <sheetName val="амортиз.ведомость"/>
      <sheetName val="штатное"/>
      <sheetName val="отпуск"/>
    </sheetNames>
    <sheetDataSet>
      <sheetData sheetId="0">
        <row r="22">
          <cell r="E22">
            <v>5.77</v>
          </cell>
        </row>
      </sheetData>
      <sheetData sheetId="3">
        <row r="9">
          <cell r="J9">
            <v>0.1075</v>
          </cell>
          <cell r="L9">
            <v>4256</v>
          </cell>
        </row>
      </sheetData>
      <sheetData sheetId="4">
        <row r="12">
          <cell r="D12">
            <v>0.0098</v>
          </cell>
          <cell r="F12">
            <v>3909.322033898305</v>
          </cell>
        </row>
      </sheetData>
      <sheetData sheetId="8">
        <row r="11">
          <cell r="E11">
            <v>189.6</v>
          </cell>
        </row>
        <row r="13">
          <cell r="E13">
            <v>64.464</v>
          </cell>
        </row>
        <row r="15">
          <cell r="E15">
            <v>88.538604</v>
          </cell>
        </row>
        <row r="17">
          <cell r="E17">
            <v>72.285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3.421875" style="2" customWidth="1"/>
    <col min="2" max="2" width="61.28125" style="2" customWidth="1"/>
    <col min="3" max="3" width="25.140625" style="2" customWidth="1"/>
    <col min="4" max="4" width="16.8515625" style="2" customWidth="1"/>
    <col min="5" max="16384" width="9.140625" style="2" customWidth="1"/>
  </cols>
  <sheetData>
    <row r="1" ht="15.75" thickBot="1">
      <c r="B1" s="7" t="s">
        <v>110</v>
      </c>
    </row>
    <row r="2" spans="1:2" ht="17.25" thickBot="1">
      <c r="A2" s="71" t="s">
        <v>105</v>
      </c>
      <c r="B2" s="72"/>
    </row>
    <row r="3" spans="1:2" ht="66.75" thickBot="1">
      <c r="A3" s="8" t="s">
        <v>106</v>
      </c>
      <c r="B3" s="9" t="s">
        <v>107</v>
      </c>
    </row>
    <row r="4" spans="1:2" ht="36" customHeight="1" thickBot="1">
      <c r="A4" s="44" t="s">
        <v>108</v>
      </c>
      <c r="B4" s="43" t="s">
        <v>109</v>
      </c>
    </row>
    <row r="5" spans="1:2" ht="14.25" customHeight="1">
      <c r="A5" s="45"/>
      <c r="B5" s="46"/>
    </row>
    <row r="6" spans="1:2" ht="15">
      <c r="A6" s="47" t="s">
        <v>0</v>
      </c>
      <c r="B6" s="48" t="s">
        <v>115</v>
      </c>
    </row>
    <row r="7" spans="1:2" ht="15">
      <c r="A7" s="47" t="s">
        <v>11</v>
      </c>
      <c r="B7" s="48">
        <v>7707049388</v>
      </c>
    </row>
    <row r="8" spans="1:2" ht="15">
      <c r="A8" s="47" t="s">
        <v>12</v>
      </c>
      <c r="B8" s="48">
        <v>402743001</v>
      </c>
    </row>
    <row r="9" spans="1:6" ht="15">
      <c r="A9" s="47" t="s">
        <v>24</v>
      </c>
      <c r="B9" s="49" t="s">
        <v>114</v>
      </c>
      <c r="C9" s="1"/>
      <c r="D9" s="1"/>
      <c r="E9" s="1"/>
      <c r="F9" s="1"/>
    </row>
    <row r="10" spans="1:2" ht="15.75" thickBot="1">
      <c r="A10" s="50" t="s">
        <v>25</v>
      </c>
      <c r="B10" s="41" t="s">
        <v>120</v>
      </c>
    </row>
    <row r="12" ht="14.25" customHeight="1" thickBot="1">
      <c r="A12" s="12" t="s">
        <v>111</v>
      </c>
    </row>
    <row r="13" spans="1:2" ht="36" customHeight="1" thickBot="1">
      <c r="A13" s="13" t="s">
        <v>1</v>
      </c>
      <c r="B13" s="51" t="s">
        <v>2</v>
      </c>
    </row>
    <row r="14" spans="1:2" ht="46.5" thickBot="1" thickTop="1">
      <c r="A14" s="15" t="s">
        <v>28</v>
      </c>
      <c r="B14" s="55" t="s">
        <v>119</v>
      </c>
    </row>
    <row r="15" spans="1:2" ht="16.5" thickBot="1" thickTop="1">
      <c r="A15" s="15" t="s">
        <v>29</v>
      </c>
      <c r="B15" s="54">
        <v>931.799</v>
      </c>
    </row>
    <row r="16" spans="1:3" ht="48.75" customHeight="1" thickTop="1">
      <c r="A16" s="16" t="s">
        <v>30</v>
      </c>
      <c r="B16" s="64">
        <f>B18+B19+B25+B26+B32</f>
        <v>910.7189599322032</v>
      </c>
      <c r="C16" s="63"/>
    </row>
    <row r="17" spans="1:2" ht="30">
      <c r="A17" s="17" t="s">
        <v>13</v>
      </c>
      <c r="B17" s="57"/>
    </row>
    <row r="18" spans="1:2" ht="15">
      <c r="A18" s="17" t="s">
        <v>88</v>
      </c>
      <c r="B18" s="58">
        <f>'2.1'!B16</f>
        <v>457.52</v>
      </c>
    </row>
    <row r="19" spans="1:2" ht="60">
      <c r="A19" s="17" t="s">
        <v>14</v>
      </c>
      <c r="B19" s="58">
        <f>'2.1'!B81</f>
        <v>38.311355932203384</v>
      </c>
    </row>
    <row r="20" spans="1:2" ht="15">
      <c r="A20" s="18" t="s">
        <v>26</v>
      </c>
      <c r="B20" s="58">
        <f>'2.1'!B82</f>
        <v>3.909322033898305</v>
      </c>
    </row>
    <row r="21" spans="1:2" ht="15">
      <c r="A21" s="18" t="s">
        <v>15</v>
      </c>
      <c r="B21" s="58">
        <f>'2.1'!B83</f>
        <v>9.799999999999999</v>
      </c>
    </row>
    <row r="22" spans="1:2" ht="35.25" customHeight="1">
      <c r="A22" s="17" t="s">
        <v>16</v>
      </c>
      <c r="B22" s="58">
        <v>0</v>
      </c>
    </row>
    <row r="23" spans="1:2" ht="17.25" customHeight="1">
      <c r="A23" s="17" t="s">
        <v>96</v>
      </c>
      <c r="B23" s="58"/>
    </row>
    <row r="24" spans="1:2" ht="30">
      <c r="A24" s="17" t="s">
        <v>17</v>
      </c>
      <c r="B24" s="58"/>
    </row>
    <row r="25" spans="1:2" ht="45">
      <c r="A25" s="17" t="s">
        <v>18</v>
      </c>
      <c r="B25" s="58">
        <f>'[1]1.19'!$E$11+'[1]1.19'!$E$13</f>
        <v>254.064</v>
      </c>
    </row>
    <row r="26" spans="1:2" ht="60">
      <c r="A26" s="17" t="s">
        <v>19</v>
      </c>
      <c r="B26" s="58">
        <f>'[1]1.19'!$E$15</f>
        <v>88.538604</v>
      </c>
    </row>
    <row r="27" spans="1:2" ht="30">
      <c r="A27" s="17" t="s">
        <v>20</v>
      </c>
      <c r="B27" s="58">
        <v>0</v>
      </c>
    </row>
    <row r="28" spans="1:2" ht="30">
      <c r="A28" s="19" t="s">
        <v>21</v>
      </c>
      <c r="B28" s="58"/>
    </row>
    <row r="29" spans="1:2" ht="30">
      <c r="A29" s="17" t="s">
        <v>22</v>
      </c>
      <c r="B29" s="58">
        <v>0</v>
      </c>
    </row>
    <row r="30" spans="1:2" ht="30">
      <c r="A30" s="19" t="s">
        <v>23</v>
      </c>
      <c r="B30" s="58"/>
    </row>
    <row r="31" spans="1:2" ht="60">
      <c r="A31" s="17" t="s">
        <v>95</v>
      </c>
      <c r="B31" s="58"/>
    </row>
    <row r="32" spans="1:2" ht="78" thickBot="1">
      <c r="A32" s="20" t="s">
        <v>89</v>
      </c>
      <c r="B32" s="59">
        <f>'[1]1.19'!$E$17</f>
        <v>72.285</v>
      </c>
    </row>
    <row r="33" spans="1:2" ht="46.5" thickBot="1" thickTop="1">
      <c r="A33" s="17" t="s">
        <v>94</v>
      </c>
      <c r="B33" s="60"/>
    </row>
    <row r="34" spans="1:2" ht="31.5" thickBot="1" thickTop="1">
      <c r="A34" s="21" t="s">
        <v>31</v>
      </c>
      <c r="B34" s="64">
        <f>B15-B16</f>
        <v>21.080040067796745</v>
      </c>
    </row>
    <row r="35" spans="1:2" ht="30.75" thickTop="1">
      <c r="A35" s="16" t="s">
        <v>32</v>
      </c>
      <c r="B35" s="61"/>
    </row>
    <row r="36" spans="1:2" ht="91.5" customHeight="1" thickBot="1">
      <c r="A36" s="20" t="s">
        <v>3</v>
      </c>
      <c r="B36" s="52">
        <v>0</v>
      </c>
    </row>
    <row r="37" spans="1:2" ht="30.75" thickTop="1">
      <c r="A37" s="16" t="s">
        <v>33</v>
      </c>
      <c r="B37" s="53">
        <v>0</v>
      </c>
    </row>
    <row r="38" spans="1:2" ht="30.75" thickBot="1">
      <c r="A38" s="20" t="s">
        <v>5</v>
      </c>
      <c r="B38" s="52"/>
    </row>
    <row r="39" spans="1:2" ht="46.5" thickBot="1" thickTop="1">
      <c r="A39" s="15" t="s">
        <v>41</v>
      </c>
      <c r="B39" s="42" t="s">
        <v>117</v>
      </c>
    </row>
    <row r="40" spans="1:2" ht="31.5" thickBot="1" thickTop="1">
      <c r="A40" s="15" t="s">
        <v>34</v>
      </c>
      <c r="B40" s="42">
        <v>0.34</v>
      </c>
    </row>
    <row r="41" spans="1:2" ht="16.5" thickBot="1" thickTop="1">
      <c r="A41" s="15" t="s">
        <v>35</v>
      </c>
      <c r="B41" s="42">
        <v>0.34</v>
      </c>
    </row>
    <row r="42" spans="1:2" ht="31.5" thickBot="1" thickTop="1">
      <c r="A42" s="15" t="s">
        <v>36</v>
      </c>
      <c r="B42" s="42"/>
    </row>
    <row r="43" spans="1:2" ht="31.5" thickBot="1" thickTop="1">
      <c r="A43" s="15" t="s">
        <v>37</v>
      </c>
      <c r="B43" s="42"/>
    </row>
    <row r="44" spans="1:2" ht="30.75" thickTop="1">
      <c r="A44" s="16" t="s">
        <v>38</v>
      </c>
      <c r="B44" s="53">
        <v>0.848</v>
      </c>
    </row>
    <row r="45" spans="1:2" ht="15">
      <c r="A45" s="17" t="s">
        <v>4</v>
      </c>
      <c r="B45" s="67"/>
    </row>
    <row r="46" spans="1:2" ht="15.75" thickBot="1">
      <c r="A46" s="20" t="s">
        <v>27</v>
      </c>
      <c r="B46" s="52"/>
    </row>
    <row r="47" spans="1:2" ht="32.25" customHeight="1" thickBot="1" thickTop="1">
      <c r="A47" s="15" t="s">
        <v>39</v>
      </c>
      <c r="B47" s="42">
        <f>'[1]1.7'!$E$22</f>
        <v>5.77</v>
      </c>
    </row>
    <row r="48" spans="1:2" ht="46.5" thickBot="1" thickTop="1">
      <c r="A48" s="15" t="s">
        <v>97</v>
      </c>
      <c r="B48" s="42">
        <v>0.47</v>
      </c>
    </row>
    <row r="49" spans="1:2" ht="16.5" thickBot="1" thickTop="1">
      <c r="A49" s="15" t="s">
        <v>98</v>
      </c>
      <c r="B49" s="42"/>
    </row>
    <row r="50" spans="1:2" ht="16.5" thickBot="1" thickTop="1">
      <c r="A50" s="15" t="s">
        <v>102</v>
      </c>
      <c r="B50" s="42">
        <v>1</v>
      </c>
    </row>
    <row r="51" spans="1:2" ht="16.5" thickBot="1" thickTop="1">
      <c r="A51" s="15" t="s">
        <v>99</v>
      </c>
      <c r="B51" s="42"/>
    </row>
    <row r="52" spans="1:2" ht="31.5" thickBot="1" thickTop="1">
      <c r="A52" s="15" t="s">
        <v>100</v>
      </c>
      <c r="B52" s="42">
        <v>0.6</v>
      </c>
    </row>
    <row r="53" spans="1:2" ht="46.5" thickBot="1" thickTop="1">
      <c r="A53" s="15" t="s">
        <v>101</v>
      </c>
      <c r="B53" s="42">
        <f>0.146*1000</f>
        <v>146</v>
      </c>
    </row>
    <row r="54" spans="1:2" ht="46.5" thickBot="1" thickTop="1">
      <c r="A54" s="15" t="s">
        <v>103</v>
      </c>
      <c r="B54" s="42">
        <v>0.011</v>
      </c>
    </row>
    <row r="55" spans="1:2" ht="46.5" thickBot="1" thickTop="1">
      <c r="A55" s="68" t="s">
        <v>104</v>
      </c>
      <c r="B55" s="69"/>
    </row>
    <row r="57" spans="1:2" ht="30" customHeight="1">
      <c r="A57" s="73" t="s">
        <v>40</v>
      </c>
      <c r="B57" s="73"/>
    </row>
    <row r="58" spans="1:2" ht="33" customHeight="1">
      <c r="A58" s="74" t="s">
        <v>44</v>
      </c>
      <c r="B58" s="74"/>
    </row>
    <row r="59" spans="1:2" ht="105.75" customHeight="1">
      <c r="A59" s="73" t="s">
        <v>90</v>
      </c>
      <c r="B59" s="73"/>
    </row>
    <row r="60" spans="1:2" ht="33.75" customHeight="1">
      <c r="A60" s="73" t="s">
        <v>42</v>
      </c>
      <c r="B60" s="73"/>
    </row>
    <row r="64" ht="14.25" customHeight="1"/>
  </sheetData>
  <sheetProtection/>
  <mergeCells count="5">
    <mergeCell ref="A2:B2"/>
    <mergeCell ref="A57:B57"/>
    <mergeCell ref="A58:B58"/>
    <mergeCell ref="A60:B60"/>
    <mergeCell ref="A59:B59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5.8515625" style="22" customWidth="1"/>
    <col min="2" max="3" width="25.8515625" style="22" customWidth="1"/>
    <col min="4" max="16384" width="9.140625" style="22" customWidth="1"/>
  </cols>
  <sheetData>
    <row r="1" spans="1:2" ht="15">
      <c r="A1" s="75" t="s">
        <v>91</v>
      </c>
      <c r="B1" s="76"/>
    </row>
    <row r="2" spans="1:2" ht="30">
      <c r="A2" s="10" t="s">
        <v>0</v>
      </c>
      <c r="B2" s="14" t="s">
        <v>115</v>
      </c>
    </row>
    <row r="3" spans="1:2" ht="15">
      <c r="A3" s="10" t="s">
        <v>11</v>
      </c>
      <c r="B3" s="11">
        <v>7707049388</v>
      </c>
    </row>
    <row r="4" spans="1:2" ht="15">
      <c r="A4" s="10" t="s">
        <v>12</v>
      </c>
      <c r="B4" s="11">
        <v>402743001</v>
      </c>
    </row>
    <row r="5" spans="1:2" ht="30">
      <c r="A5" s="10" t="s">
        <v>24</v>
      </c>
      <c r="B5" s="14" t="s">
        <v>114</v>
      </c>
    </row>
    <row r="6" spans="1:2" ht="15">
      <c r="A6" s="10" t="s">
        <v>25</v>
      </c>
      <c r="B6" s="66" t="s">
        <v>120</v>
      </c>
    </row>
    <row r="7" ht="15.75" thickBot="1"/>
    <row r="8" spans="1:2" ht="16.5" thickBot="1" thickTop="1">
      <c r="A8" s="23" t="s">
        <v>1</v>
      </c>
      <c r="B8" s="24" t="s">
        <v>2</v>
      </c>
    </row>
    <row r="9" spans="1:2" s="27" customFormat="1" ht="15.75" thickTop="1">
      <c r="A9" s="25" t="s">
        <v>92</v>
      </c>
      <c r="B9" s="70">
        <f>B16</f>
        <v>457.52</v>
      </c>
    </row>
    <row r="10" spans="1:2" s="27" customFormat="1" ht="15">
      <c r="A10" s="25" t="s">
        <v>45</v>
      </c>
      <c r="B10" s="26"/>
    </row>
    <row r="11" spans="1:2" s="27" customFormat="1" ht="15">
      <c r="A11" s="28" t="s">
        <v>68</v>
      </c>
      <c r="B11" s="26"/>
    </row>
    <row r="12" spans="1:2" s="27" customFormat="1" ht="15">
      <c r="A12" s="28" t="s">
        <v>67</v>
      </c>
      <c r="B12" s="26"/>
    </row>
    <row r="13" spans="1:2" s="27" customFormat="1" ht="15">
      <c r="A13" s="28" t="s">
        <v>47</v>
      </c>
      <c r="B13" s="26"/>
    </row>
    <row r="14" spans="1:2" s="27" customFormat="1" ht="15">
      <c r="A14" s="29" t="s">
        <v>112</v>
      </c>
      <c r="B14" s="26"/>
    </row>
    <row r="15" spans="1:2" s="27" customFormat="1" ht="15">
      <c r="A15" s="25" t="s">
        <v>48</v>
      </c>
      <c r="B15" s="30"/>
    </row>
    <row r="16" spans="1:2" s="27" customFormat="1" ht="15">
      <c r="A16" s="28" t="s">
        <v>70</v>
      </c>
      <c r="B16" s="62">
        <f>B17*B18/1000</f>
        <v>457.52</v>
      </c>
    </row>
    <row r="17" spans="1:2" s="27" customFormat="1" ht="30">
      <c r="A17" s="28" t="s">
        <v>49</v>
      </c>
      <c r="B17" s="26">
        <f>'[1]1.11'!$L$9</f>
        <v>4256</v>
      </c>
    </row>
    <row r="18" spans="1:2" s="27" customFormat="1" ht="15">
      <c r="A18" s="28" t="s">
        <v>50</v>
      </c>
      <c r="B18" s="26">
        <f>'[1]1.11'!$J$9*1000</f>
        <v>107.5</v>
      </c>
    </row>
    <row r="19" spans="1:2" s="27" customFormat="1" ht="15">
      <c r="A19" s="29" t="s">
        <v>112</v>
      </c>
      <c r="B19" s="56" t="s">
        <v>118</v>
      </c>
    </row>
    <row r="20" spans="1:2" s="27" customFormat="1" ht="15">
      <c r="A20" s="31" t="s">
        <v>51</v>
      </c>
      <c r="B20" s="26"/>
    </row>
    <row r="21" spans="1:2" s="27" customFormat="1" ht="30">
      <c r="A21" s="28" t="s">
        <v>69</v>
      </c>
      <c r="B21" s="26"/>
    </row>
    <row r="22" spans="1:2" s="27" customFormat="1" ht="15">
      <c r="A22" s="28" t="s">
        <v>71</v>
      </c>
      <c r="B22" s="26"/>
    </row>
    <row r="23" spans="1:2" s="27" customFormat="1" ht="15">
      <c r="A23" s="28" t="s">
        <v>50</v>
      </c>
      <c r="B23" s="26"/>
    </row>
    <row r="24" s="27" customFormat="1" ht="15">
      <c r="A24" s="29" t="s">
        <v>112</v>
      </c>
    </row>
    <row r="25" spans="1:2" s="27" customFormat="1" ht="15">
      <c r="A25" s="31" t="s">
        <v>53</v>
      </c>
      <c r="B25" s="26"/>
    </row>
    <row r="26" spans="1:2" s="27" customFormat="1" ht="30">
      <c r="A26" s="28" t="s">
        <v>72</v>
      </c>
      <c r="B26" s="26"/>
    </row>
    <row r="27" spans="1:2" s="27" customFormat="1" ht="15">
      <c r="A27" s="28" t="s">
        <v>52</v>
      </c>
      <c r="B27" s="26"/>
    </row>
    <row r="28" spans="1:2" s="27" customFormat="1" ht="15">
      <c r="A28" s="28" t="s">
        <v>50</v>
      </c>
      <c r="B28" s="26"/>
    </row>
    <row r="29" spans="1:2" s="27" customFormat="1" ht="15">
      <c r="A29" s="29" t="s">
        <v>112</v>
      </c>
      <c r="B29" s="26"/>
    </row>
    <row r="30" spans="1:2" s="27" customFormat="1" ht="15">
      <c r="A30" s="25" t="s">
        <v>54</v>
      </c>
      <c r="B30" s="26"/>
    </row>
    <row r="31" spans="1:2" s="27" customFormat="1" ht="15">
      <c r="A31" s="28" t="s">
        <v>73</v>
      </c>
      <c r="B31" s="26"/>
    </row>
    <row r="32" spans="1:2" s="27" customFormat="1" ht="15">
      <c r="A32" s="28" t="s">
        <v>52</v>
      </c>
      <c r="B32" s="26"/>
    </row>
    <row r="33" spans="1:2" s="27" customFormat="1" ht="15">
      <c r="A33" s="28" t="s">
        <v>55</v>
      </c>
      <c r="B33" s="26"/>
    </row>
    <row r="34" spans="1:2" s="27" customFormat="1" ht="15">
      <c r="A34" s="29" t="s">
        <v>112</v>
      </c>
      <c r="B34" s="26"/>
    </row>
    <row r="35" spans="1:2" s="27" customFormat="1" ht="15">
      <c r="A35" s="25" t="s">
        <v>56</v>
      </c>
      <c r="B35" s="26"/>
    </row>
    <row r="36" spans="1:2" s="27" customFormat="1" ht="15">
      <c r="A36" s="28" t="s">
        <v>74</v>
      </c>
      <c r="B36" s="26"/>
    </row>
    <row r="37" spans="1:2" s="27" customFormat="1" ht="15">
      <c r="A37" s="28" t="s">
        <v>46</v>
      </c>
      <c r="B37" s="26"/>
    </row>
    <row r="38" spans="1:2" s="27" customFormat="1" ht="15">
      <c r="A38" s="28" t="s">
        <v>75</v>
      </c>
      <c r="B38" s="26"/>
    </row>
    <row r="39" spans="1:2" s="27" customFormat="1" ht="15">
      <c r="A39" s="29" t="s">
        <v>112</v>
      </c>
      <c r="B39" s="26"/>
    </row>
    <row r="40" spans="1:2" s="27" customFormat="1" ht="15">
      <c r="A40" s="25" t="s">
        <v>57</v>
      </c>
      <c r="B40" s="26"/>
    </row>
    <row r="41" spans="1:2" s="27" customFormat="1" ht="15">
      <c r="A41" s="28" t="s">
        <v>76</v>
      </c>
      <c r="B41" s="26"/>
    </row>
    <row r="42" spans="1:2" s="27" customFormat="1" ht="15">
      <c r="A42" s="28" t="s">
        <v>46</v>
      </c>
      <c r="B42" s="26"/>
    </row>
    <row r="43" spans="1:2" s="27" customFormat="1" ht="15">
      <c r="A43" s="28" t="s">
        <v>75</v>
      </c>
      <c r="B43" s="26"/>
    </row>
    <row r="44" spans="1:2" s="27" customFormat="1" ht="15">
      <c r="A44" s="29" t="s">
        <v>112</v>
      </c>
      <c r="B44" s="26"/>
    </row>
    <row r="45" spans="1:2" s="27" customFormat="1" ht="15">
      <c r="A45" s="25" t="s">
        <v>58</v>
      </c>
      <c r="B45" s="26"/>
    </row>
    <row r="46" spans="1:2" s="27" customFormat="1" ht="15">
      <c r="A46" s="28" t="s">
        <v>78</v>
      </c>
      <c r="B46" s="26"/>
    </row>
    <row r="47" spans="1:2" s="27" customFormat="1" ht="15">
      <c r="A47" s="28" t="s">
        <v>46</v>
      </c>
      <c r="B47" s="26"/>
    </row>
    <row r="48" spans="1:2" s="27" customFormat="1" ht="15">
      <c r="A48" s="28" t="s">
        <v>75</v>
      </c>
      <c r="B48" s="26"/>
    </row>
    <row r="49" spans="1:2" s="27" customFormat="1" ht="15">
      <c r="A49" s="29" t="s">
        <v>112</v>
      </c>
      <c r="B49" s="26"/>
    </row>
    <row r="50" spans="1:2" s="27" customFormat="1" ht="15">
      <c r="A50" s="25" t="s">
        <v>59</v>
      </c>
      <c r="B50" s="26"/>
    </row>
    <row r="51" spans="1:2" s="27" customFormat="1" ht="15">
      <c r="A51" s="28" t="s">
        <v>79</v>
      </c>
      <c r="B51" s="26"/>
    </row>
    <row r="52" spans="1:2" s="27" customFormat="1" ht="15">
      <c r="A52" s="28" t="s">
        <v>46</v>
      </c>
      <c r="B52" s="26"/>
    </row>
    <row r="53" spans="1:2" s="27" customFormat="1" ht="15">
      <c r="A53" s="28" t="s">
        <v>75</v>
      </c>
      <c r="B53" s="26"/>
    </row>
    <row r="54" spans="1:2" s="27" customFormat="1" ht="15">
      <c r="A54" s="29" t="s">
        <v>112</v>
      </c>
      <c r="B54" s="26"/>
    </row>
    <row r="55" spans="1:2" s="27" customFormat="1" ht="15">
      <c r="A55" s="25" t="s">
        <v>60</v>
      </c>
      <c r="B55" s="26"/>
    </row>
    <row r="56" spans="1:2" s="27" customFormat="1" ht="15">
      <c r="A56" s="28" t="s">
        <v>80</v>
      </c>
      <c r="B56" s="26"/>
    </row>
    <row r="57" spans="1:2" s="27" customFormat="1" ht="15">
      <c r="A57" s="28" t="s">
        <v>46</v>
      </c>
      <c r="B57" s="26"/>
    </row>
    <row r="58" spans="1:2" s="27" customFormat="1" ht="15">
      <c r="A58" s="28" t="s">
        <v>75</v>
      </c>
      <c r="B58" s="26"/>
    </row>
    <row r="59" spans="1:2" s="27" customFormat="1" ht="15">
      <c r="A59" s="29" t="s">
        <v>112</v>
      </c>
      <c r="B59" s="26"/>
    </row>
    <row r="60" spans="1:2" s="27" customFormat="1" ht="15">
      <c r="A60" s="25" t="s">
        <v>61</v>
      </c>
      <c r="B60" s="26"/>
    </row>
    <row r="61" spans="1:2" s="27" customFormat="1" ht="15">
      <c r="A61" s="28" t="s">
        <v>81</v>
      </c>
      <c r="B61" s="26"/>
    </row>
    <row r="62" spans="1:2" s="27" customFormat="1" ht="15">
      <c r="A62" s="28" t="s">
        <v>46</v>
      </c>
      <c r="B62" s="26"/>
    </row>
    <row r="63" spans="1:2" s="27" customFormat="1" ht="15">
      <c r="A63" s="28" t="s">
        <v>75</v>
      </c>
      <c r="B63" s="26"/>
    </row>
    <row r="64" spans="1:2" s="27" customFormat="1" ht="15">
      <c r="A64" s="29" t="s">
        <v>112</v>
      </c>
      <c r="B64" s="26"/>
    </row>
    <row r="65" spans="1:2" s="27" customFormat="1" ht="15">
      <c r="A65" s="25" t="s">
        <v>62</v>
      </c>
      <c r="B65" s="26"/>
    </row>
    <row r="66" spans="1:2" s="27" customFormat="1" ht="15">
      <c r="A66" s="28" t="s">
        <v>82</v>
      </c>
      <c r="B66" s="26"/>
    </row>
    <row r="67" spans="1:2" s="27" customFormat="1" ht="15">
      <c r="A67" s="28" t="s">
        <v>46</v>
      </c>
      <c r="B67" s="26"/>
    </row>
    <row r="68" spans="1:2" s="27" customFormat="1" ht="15">
      <c r="A68" s="28" t="s">
        <v>75</v>
      </c>
      <c r="B68" s="26"/>
    </row>
    <row r="69" spans="1:2" s="27" customFormat="1" ht="15">
      <c r="A69" s="29" t="s">
        <v>112</v>
      </c>
      <c r="B69" s="26"/>
    </row>
    <row r="70" spans="1:2" s="27" customFormat="1" ht="15">
      <c r="A70" s="25" t="s">
        <v>63</v>
      </c>
      <c r="B70" s="26"/>
    </row>
    <row r="71" spans="1:2" s="27" customFormat="1" ht="15">
      <c r="A71" s="28" t="s">
        <v>83</v>
      </c>
      <c r="B71" s="26"/>
    </row>
    <row r="72" spans="1:2" s="27" customFormat="1" ht="15">
      <c r="A72" s="28" t="s">
        <v>46</v>
      </c>
      <c r="B72" s="26"/>
    </row>
    <row r="73" spans="1:2" s="27" customFormat="1" ht="15">
      <c r="A73" s="28" t="s">
        <v>75</v>
      </c>
      <c r="B73" s="26"/>
    </row>
    <row r="74" spans="1:2" s="27" customFormat="1" ht="15">
      <c r="A74" s="29" t="s">
        <v>112</v>
      </c>
      <c r="B74" s="26"/>
    </row>
    <row r="75" spans="1:2" s="27" customFormat="1" ht="15">
      <c r="A75" s="25" t="s">
        <v>64</v>
      </c>
      <c r="B75" s="26"/>
    </row>
    <row r="76" spans="1:2" s="27" customFormat="1" ht="15">
      <c r="A76" s="28" t="s">
        <v>84</v>
      </c>
      <c r="B76" s="26"/>
    </row>
    <row r="77" spans="1:2" s="27" customFormat="1" ht="15">
      <c r="A77" s="28" t="s">
        <v>46</v>
      </c>
      <c r="B77" s="26"/>
    </row>
    <row r="78" spans="1:2" s="27" customFormat="1" ht="15">
      <c r="A78" s="28" t="s">
        <v>75</v>
      </c>
      <c r="B78" s="26"/>
    </row>
    <row r="79" spans="1:2" s="27" customFormat="1" ht="15">
      <c r="A79" s="29" t="s">
        <v>112</v>
      </c>
      <c r="B79" s="26"/>
    </row>
    <row r="80" spans="1:2" ht="15">
      <c r="A80" s="25" t="s">
        <v>65</v>
      </c>
      <c r="B80" s="32"/>
    </row>
    <row r="81" spans="1:2" ht="15">
      <c r="A81" s="28" t="s">
        <v>77</v>
      </c>
      <c r="B81" s="65">
        <f>B82*B83</f>
        <v>38.311355932203384</v>
      </c>
    </row>
    <row r="82" spans="1:2" ht="15">
      <c r="A82" s="28" t="s">
        <v>93</v>
      </c>
      <c r="B82" s="65">
        <f>'[1]1.12'!$F$12/1000</f>
        <v>3.909322033898305</v>
      </c>
    </row>
    <row r="83" spans="1:2" ht="15">
      <c r="A83" s="28" t="s">
        <v>66</v>
      </c>
      <c r="B83" s="32">
        <f>'[1]1.12'!$D$12*1000</f>
        <v>9.799999999999999</v>
      </c>
    </row>
    <row r="84" spans="1:2" ht="15">
      <c r="A84" s="29" t="s">
        <v>112</v>
      </c>
      <c r="B84" s="56" t="s">
        <v>118</v>
      </c>
    </row>
    <row r="85" spans="1:2" ht="15">
      <c r="A85" s="25" t="s">
        <v>85</v>
      </c>
      <c r="B85" s="32"/>
    </row>
    <row r="86" spans="1:2" s="27" customFormat="1" ht="15">
      <c r="A86" s="28" t="s">
        <v>87</v>
      </c>
      <c r="B86" s="26"/>
    </row>
    <row r="87" spans="1:2" s="27" customFormat="1" ht="15">
      <c r="A87" s="28" t="s">
        <v>46</v>
      </c>
      <c r="B87" s="26"/>
    </row>
    <row r="88" spans="1:2" s="27" customFormat="1" ht="15">
      <c r="A88" s="28" t="s">
        <v>75</v>
      </c>
      <c r="B88" s="26"/>
    </row>
    <row r="89" spans="1:2" s="27" customFormat="1" ht="15">
      <c r="A89" s="33" t="s">
        <v>112</v>
      </c>
      <c r="B89" s="34"/>
    </row>
    <row r="90" ht="15">
      <c r="A90" s="35" t="s">
        <v>86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59.140625" style="2" customWidth="1"/>
    <col min="2" max="2" width="57.00390625" style="2" customWidth="1"/>
    <col min="3" max="3" width="0.13671875" style="2" customWidth="1"/>
    <col min="4" max="16384" width="9.140625" style="2" customWidth="1"/>
  </cols>
  <sheetData>
    <row r="1" ht="16.5">
      <c r="B1" s="36" t="s">
        <v>113</v>
      </c>
    </row>
    <row r="2" spans="1:2" ht="15">
      <c r="A2" s="77" t="s">
        <v>116</v>
      </c>
      <c r="B2" s="78"/>
    </row>
    <row r="3" spans="1:2" ht="57.75" customHeight="1" thickBot="1">
      <c r="A3" s="78"/>
      <c r="B3" s="78"/>
    </row>
    <row r="4" spans="1:3" ht="15">
      <c r="A4" s="37" t="s">
        <v>0</v>
      </c>
      <c r="B4" s="79" t="s">
        <v>115</v>
      </c>
      <c r="C4" s="80"/>
    </row>
    <row r="5" spans="1:3" ht="15">
      <c r="A5" s="38" t="s">
        <v>11</v>
      </c>
      <c r="B5" s="81">
        <v>7707049388</v>
      </c>
      <c r="C5" s="82"/>
    </row>
    <row r="6" spans="1:3" ht="15">
      <c r="A6" s="38" t="s">
        <v>12</v>
      </c>
      <c r="B6" s="81">
        <v>402743001</v>
      </c>
      <c r="C6" s="82"/>
    </row>
    <row r="7" spans="1:3" ht="15.75" thickBot="1">
      <c r="A7" s="39" t="s">
        <v>24</v>
      </c>
      <c r="B7" s="83" t="s">
        <v>114</v>
      </c>
      <c r="C7" s="84"/>
    </row>
    <row r="8" ht="15.75" thickBot="1"/>
    <row r="9" spans="1:2" ht="16.5" thickBot="1" thickTop="1">
      <c r="A9" s="4" t="s">
        <v>6</v>
      </c>
      <c r="B9" s="4" t="s">
        <v>2</v>
      </c>
    </row>
    <row r="10" spans="1:2" ht="31.5" thickBot="1" thickTop="1">
      <c r="A10" s="5" t="s">
        <v>7</v>
      </c>
      <c r="B10" s="6">
        <v>0</v>
      </c>
    </row>
    <row r="11" spans="1:2" ht="46.5" thickBot="1" thickTop="1">
      <c r="A11" s="3" t="s">
        <v>8</v>
      </c>
      <c r="B11" s="6">
        <v>0</v>
      </c>
    </row>
    <row r="12" spans="1:2" ht="31.5" thickBot="1" thickTop="1">
      <c r="A12" s="3" t="s">
        <v>9</v>
      </c>
      <c r="B12" s="6">
        <v>0</v>
      </c>
    </row>
    <row r="13" spans="1:2" ht="51.75" customHeight="1" thickBot="1" thickTop="1">
      <c r="A13" s="40" t="s">
        <v>10</v>
      </c>
      <c r="B13" s="6">
        <v>0</v>
      </c>
    </row>
    <row r="14" ht="15.75" thickTop="1"/>
    <row r="16" spans="1:2" ht="37.5" customHeight="1">
      <c r="A16" s="73" t="s">
        <v>43</v>
      </c>
      <c r="B16" s="73"/>
    </row>
  </sheetData>
  <sheetProtection/>
  <mergeCells count="6">
    <mergeCell ref="A2:B3"/>
    <mergeCell ref="A16:B16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Харченко Игорь Евгеньевич</cp:lastModifiedBy>
  <cp:lastPrinted>2012-01-16T13:39:45Z</cp:lastPrinted>
  <dcterms:created xsi:type="dcterms:W3CDTF">2010-02-15T13:42:22Z</dcterms:created>
  <dcterms:modified xsi:type="dcterms:W3CDTF">2012-07-27T07:12:12Z</dcterms:modified>
  <cp:category/>
  <cp:version/>
  <cp:contentType/>
  <cp:contentStatus/>
</cp:coreProperties>
</file>