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60" windowWidth="15168" windowHeight="8388" activeTab="6"/>
  </bookViews>
  <sheets>
    <sheet name="январь" sheetId="14" r:id="rId1"/>
    <sheet name="февраль" sheetId="13" r:id="rId2"/>
    <sheet name="март" sheetId="15" r:id="rId3"/>
    <sheet name="апрель" sheetId="16" r:id="rId4"/>
    <sheet name="май" sheetId="17" r:id="rId5"/>
    <sheet name="июнь" sheetId="18" r:id="rId6"/>
    <sheet name="июль" sheetId="19" r:id="rId7"/>
    <sheet name="август" sheetId="20" r:id="rId8"/>
    <sheet name="сентябрь" sheetId="21" r:id="rId9"/>
    <sheet name="октябрь" sheetId="22" r:id="rId10"/>
    <sheet name="Ноябрь" sheetId="23" r:id="rId11"/>
    <sheet name="Декабрь" sheetId="24" r:id="rId12"/>
  </sheets>
  <definedNames>
    <definedName name="_xlnm._FilterDatabase" localSheetId="6" hidden="1">июль!$A$2:$A$39</definedName>
    <definedName name="_xlnm.Print_Titles" localSheetId="3">апрель!$A:$A</definedName>
    <definedName name="_xlnm.Print_Titles" localSheetId="11">Декабрь!$A:$A</definedName>
    <definedName name="_xlnm.Print_Titles" localSheetId="6">июль!$A:$A,июль!$3:$5</definedName>
    <definedName name="_xlnm.Print_Titles" localSheetId="5">июнь!$A:$A,июнь!$3:$5</definedName>
    <definedName name="_xlnm.Print_Titles" localSheetId="4">май!$A:$A,май!$3:$5</definedName>
    <definedName name="_xlnm.Print_Titles" localSheetId="2">март!$A:$A,март!$3:$5</definedName>
    <definedName name="_xlnm.Print_Titles" localSheetId="8">сентябрь!$A:$A</definedName>
    <definedName name="_xlnm.Print_Titles" localSheetId="1">февраль!$A:$A,февраль!$3:$5</definedName>
    <definedName name="_xlnm.Print_Titles" localSheetId="0">январь!$A:$A,январь!$3:$5</definedName>
  </definedNames>
  <calcPr calcId="145621"/>
</workbook>
</file>

<file path=xl/calcChain.xml><?xml version="1.0" encoding="utf-8"?>
<calcChain xmlns="http://schemas.openxmlformats.org/spreadsheetml/2006/main">
  <c r="D13" i="19" l="1"/>
  <c r="G13" i="19"/>
  <c r="J13" i="19"/>
  <c r="M13" i="19"/>
  <c r="D14" i="19"/>
  <c r="G14" i="19"/>
  <c r="J14" i="19"/>
  <c r="M14" i="19"/>
  <c r="D15" i="19"/>
  <c r="G15" i="19"/>
  <c r="J15" i="19"/>
  <c r="M15" i="19"/>
  <c r="D16" i="19"/>
  <c r="G16" i="19"/>
  <c r="J16" i="19"/>
  <c r="M16" i="19"/>
  <c r="D17" i="19"/>
  <c r="G17" i="19"/>
  <c r="J17" i="19"/>
  <c r="M17" i="19"/>
  <c r="J18" i="19"/>
  <c r="M18" i="19"/>
  <c r="D19" i="19"/>
  <c r="G19" i="19"/>
  <c r="J19" i="19"/>
  <c r="M19" i="19"/>
  <c r="D20" i="19"/>
  <c r="G20" i="19"/>
  <c r="J20" i="19"/>
  <c r="M20" i="19"/>
  <c r="D22" i="19"/>
  <c r="G22" i="19"/>
  <c r="J22" i="19"/>
  <c r="M22" i="19"/>
  <c r="D23" i="19"/>
  <c r="G23" i="19"/>
  <c r="J23" i="19"/>
  <c r="M23" i="19"/>
  <c r="D24" i="19"/>
  <c r="G24" i="19"/>
  <c r="J24" i="19"/>
  <c r="M24" i="19"/>
  <c r="D25" i="19"/>
  <c r="J25" i="19"/>
  <c r="M25" i="19"/>
  <c r="CC7" i="19"/>
  <c r="CC8" i="19"/>
  <c r="CC9" i="19"/>
  <c r="CC10" i="19"/>
  <c r="CC11" i="19"/>
  <c r="CC12" i="19"/>
  <c r="CC13" i="19"/>
  <c r="CC14" i="19"/>
  <c r="CC15" i="19"/>
  <c r="CC16" i="19"/>
  <c r="CC17" i="19"/>
  <c r="CC18" i="19"/>
  <c r="CC19" i="19"/>
  <c r="CC20" i="19"/>
  <c r="CC21" i="19"/>
  <c r="CC22" i="19"/>
  <c r="CC23" i="19"/>
  <c r="CC24" i="19"/>
  <c r="CC25" i="19"/>
  <c r="CC26" i="19"/>
  <c r="CC30" i="19"/>
  <c r="CC31" i="19"/>
  <c r="CC32" i="19"/>
  <c r="CB7" i="19"/>
  <c r="CB8" i="19"/>
  <c r="CB9" i="19"/>
  <c r="CB10" i="19"/>
  <c r="CB11" i="19"/>
  <c r="CB12" i="19"/>
  <c r="CB13" i="19"/>
  <c r="CB14" i="19"/>
  <c r="CB15" i="19"/>
  <c r="CB16" i="19"/>
  <c r="CB17" i="19"/>
  <c r="CB18" i="19"/>
  <c r="CB19" i="19"/>
  <c r="CB20" i="19"/>
  <c r="CB21" i="19"/>
  <c r="CB22" i="19"/>
  <c r="CB23" i="19"/>
  <c r="CB24" i="19"/>
  <c r="CB25" i="19"/>
  <c r="CB26" i="19"/>
  <c r="BU25" i="18" l="1"/>
  <c r="J21" i="18"/>
  <c r="BC11" i="18"/>
  <c r="AN7" i="18"/>
  <c r="D10" i="18"/>
  <c r="BC11" i="16" l="1"/>
  <c r="CA11" i="16"/>
  <c r="AW26" i="16"/>
  <c r="AW21" i="16"/>
  <c r="AQ25" i="16"/>
  <c r="AK25" i="16"/>
  <c r="J25" i="16"/>
  <c r="J21" i="16"/>
  <c r="J18" i="16"/>
  <c r="AN19" i="16"/>
  <c r="B28" i="15" l="1"/>
  <c r="D26" i="13" l="1"/>
  <c r="G25" i="13"/>
  <c r="G26" i="13"/>
  <c r="J9" i="13"/>
  <c r="CA11" i="13"/>
  <c r="BU11" i="13"/>
  <c r="BF8" i="13"/>
  <c r="BC11" i="13"/>
  <c r="AW11" i="13"/>
  <c r="P10" i="13"/>
  <c r="D6" i="13"/>
  <c r="AK25" i="14"/>
  <c r="D6" i="14"/>
  <c r="D7" i="14"/>
  <c r="D8" i="14"/>
  <c r="D9" i="14"/>
  <c r="D10" i="14"/>
  <c r="G24" i="22"/>
  <c r="AG27" i="14"/>
  <c r="AF27" i="14"/>
  <c r="AB20" i="24"/>
  <c r="AB21" i="24"/>
  <c r="BU17" i="24"/>
  <c r="BL17" i="24"/>
  <c r="AT17" i="24"/>
  <c r="AN22" i="24"/>
  <c r="AN23" i="24"/>
  <c r="AH18" i="24"/>
  <c r="V17" i="24"/>
  <c r="CC18" i="24"/>
  <c r="CB18" i="24"/>
  <c r="CC17" i="24"/>
  <c r="CB17" i="24"/>
  <c r="CD17" i="24" s="1"/>
  <c r="CC16" i="24"/>
  <c r="CD16" i="24" s="1"/>
  <c r="CB16" i="24"/>
  <c r="CC14" i="24"/>
  <c r="CB14" i="24"/>
  <c r="BF24" i="24"/>
  <c r="AQ24" i="24"/>
  <c r="AH24" i="24"/>
  <c r="BZ26" i="24"/>
  <c r="BY26" i="24"/>
  <c r="BW26" i="24"/>
  <c r="BV26" i="24"/>
  <c r="BT26" i="24"/>
  <c r="BS26" i="24"/>
  <c r="BQ26" i="24"/>
  <c r="BP26" i="24"/>
  <c r="BN26" i="24"/>
  <c r="BM26" i="24"/>
  <c r="BK26" i="24"/>
  <c r="BJ26" i="24"/>
  <c r="BH26" i="24"/>
  <c r="BG26" i="24"/>
  <c r="BE26" i="24"/>
  <c r="BD26" i="24"/>
  <c r="BB26" i="24"/>
  <c r="BA26" i="24"/>
  <c r="AY26" i="24"/>
  <c r="AX26" i="24"/>
  <c r="AV26" i="24"/>
  <c r="AU26" i="24"/>
  <c r="AS26" i="24"/>
  <c r="AR26" i="24"/>
  <c r="AP26" i="24"/>
  <c r="AO26" i="24"/>
  <c r="AM26" i="24"/>
  <c r="AL26" i="24"/>
  <c r="AJ26" i="24"/>
  <c r="AI26" i="24"/>
  <c r="AG26" i="24"/>
  <c r="AF26" i="24"/>
  <c r="AD26" i="24"/>
  <c r="AC26" i="24"/>
  <c r="AA26" i="24"/>
  <c r="Z26" i="24"/>
  <c r="X26" i="24"/>
  <c r="W26" i="24"/>
  <c r="U26" i="24"/>
  <c r="T26" i="24"/>
  <c r="R26" i="24"/>
  <c r="Q26" i="24"/>
  <c r="O26" i="24"/>
  <c r="N26" i="24"/>
  <c r="L26" i="24"/>
  <c r="K26" i="24"/>
  <c r="I26" i="24"/>
  <c r="H26" i="24"/>
  <c r="F26" i="24"/>
  <c r="E26" i="24"/>
  <c r="D23" i="24"/>
  <c r="C26" i="24"/>
  <c r="B26" i="24"/>
  <c r="D26" i="24"/>
  <c r="AN6" i="24"/>
  <c r="AE10" i="24"/>
  <c r="P10" i="24"/>
  <c r="BR5" i="23"/>
  <c r="BR12" i="23"/>
  <c r="D5" i="24"/>
  <c r="BU10" i="23"/>
  <c r="AZ24" i="23"/>
  <c r="AQ24" i="23"/>
  <c r="AH24" i="23"/>
  <c r="Y21" i="23"/>
  <c r="Y22" i="23"/>
  <c r="Y23" i="23"/>
  <c r="Y24" i="23"/>
  <c r="X26" i="23"/>
  <c r="W26" i="23"/>
  <c r="Z26" i="23"/>
  <c r="Z27" i="23" s="1"/>
  <c r="Y29" i="23"/>
  <c r="Y30" i="23"/>
  <c r="Z31" i="23"/>
  <c r="BZ26" i="23"/>
  <c r="BY26" i="23"/>
  <c r="BW26" i="23"/>
  <c r="BV26" i="23"/>
  <c r="BT26" i="23"/>
  <c r="BS26" i="23"/>
  <c r="BQ26" i="23"/>
  <c r="BP26" i="23"/>
  <c r="BN26" i="23"/>
  <c r="BM26" i="23"/>
  <c r="BK26" i="23"/>
  <c r="BJ26" i="23"/>
  <c r="BH26" i="23"/>
  <c r="BG26" i="23"/>
  <c r="BE26" i="23"/>
  <c r="BD26" i="23"/>
  <c r="BB26" i="23"/>
  <c r="BA26" i="23"/>
  <c r="AY26" i="23"/>
  <c r="AX26" i="23"/>
  <c r="AV26" i="23"/>
  <c r="AU26" i="23"/>
  <c r="AS26" i="23"/>
  <c r="AR26" i="23"/>
  <c r="AP26" i="23"/>
  <c r="AO26" i="23"/>
  <c r="AM26" i="23"/>
  <c r="AL26" i="23"/>
  <c r="AJ26" i="23"/>
  <c r="AI26" i="23"/>
  <c r="AG26" i="23"/>
  <c r="AF26" i="23"/>
  <c r="AD26" i="23"/>
  <c r="AC26" i="23"/>
  <c r="AA26" i="23"/>
  <c r="U26" i="23"/>
  <c r="T26" i="23"/>
  <c r="R26" i="23"/>
  <c r="Q26" i="23"/>
  <c r="O26" i="23"/>
  <c r="N26" i="23"/>
  <c r="L26" i="23"/>
  <c r="K26" i="23"/>
  <c r="I26" i="23"/>
  <c r="H26" i="23"/>
  <c r="F26" i="23"/>
  <c r="E26" i="23"/>
  <c r="C26" i="23"/>
  <c r="D26" i="23" s="1"/>
  <c r="B26" i="23"/>
  <c r="D14" i="23"/>
  <c r="AK10" i="23"/>
  <c r="CA10" i="23"/>
  <c r="BO10" i="23"/>
  <c r="BL10" i="23"/>
  <c r="BI10" i="23"/>
  <c r="BF10" i="23"/>
  <c r="AZ10" i="23"/>
  <c r="AW10" i="23"/>
  <c r="AT10" i="23"/>
  <c r="AQ10" i="23"/>
  <c r="AN10" i="23"/>
  <c r="AH10" i="23"/>
  <c r="AE10" i="23"/>
  <c r="Y10" i="23"/>
  <c r="V10" i="23"/>
  <c r="S10" i="23"/>
  <c r="CA11" i="23"/>
  <c r="CA9" i="23"/>
  <c r="CA8" i="23"/>
  <c r="CA7" i="23"/>
  <c r="CA5" i="23"/>
  <c r="BX11" i="23"/>
  <c r="BX9" i="23"/>
  <c r="BX8" i="23"/>
  <c r="BX7" i="23"/>
  <c r="BX5" i="23"/>
  <c r="BU11" i="23"/>
  <c r="BU9" i="23"/>
  <c r="BU8" i="23"/>
  <c r="BU7" i="23"/>
  <c r="BU6" i="23"/>
  <c r="BU5" i="23"/>
  <c r="BR11" i="23"/>
  <c r="BR9" i="23"/>
  <c r="BR8" i="23"/>
  <c r="BR7" i="23"/>
  <c r="BR6" i="23"/>
  <c r="BO11" i="23"/>
  <c r="BO9" i="23"/>
  <c r="BO8" i="23"/>
  <c r="BO7" i="23"/>
  <c r="BO6" i="23"/>
  <c r="BO5" i="23"/>
  <c r="BL11" i="23"/>
  <c r="BL9" i="23"/>
  <c r="BL8" i="23"/>
  <c r="BL7" i="23"/>
  <c r="BL6" i="23"/>
  <c r="BL5" i="23"/>
  <c r="BI11" i="23"/>
  <c r="BI9" i="23"/>
  <c r="BI8" i="23"/>
  <c r="BI7" i="23"/>
  <c r="BI6" i="23"/>
  <c r="BI5" i="23"/>
  <c r="BF11" i="23"/>
  <c r="BF9" i="23"/>
  <c r="BF8" i="23"/>
  <c r="BF7" i="23"/>
  <c r="BF6" i="23"/>
  <c r="BF5" i="23"/>
  <c r="BC11" i="23"/>
  <c r="BC9" i="23"/>
  <c r="BC8" i="23"/>
  <c r="BC7" i="23"/>
  <c r="BC6" i="23"/>
  <c r="BC5" i="23"/>
  <c r="AZ11" i="23"/>
  <c r="AZ9" i="23"/>
  <c r="AZ8" i="23"/>
  <c r="AZ7" i="23"/>
  <c r="AZ6" i="23"/>
  <c r="AZ5" i="23"/>
  <c r="AW11" i="23"/>
  <c r="AW9" i="23"/>
  <c r="AW8" i="23"/>
  <c r="AW7" i="23"/>
  <c r="AW6" i="23"/>
  <c r="AW5" i="23"/>
  <c r="AT11" i="23"/>
  <c r="AT9" i="23"/>
  <c r="AT8" i="23"/>
  <c r="AT7" i="23"/>
  <c r="AT6" i="23"/>
  <c r="AT5" i="23"/>
  <c r="AQ11" i="23"/>
  <c r="AQ9" i="23"/>
  <c r="AQ8" i="23"/>
  <c r="AQ7" i="23"/>
  <c r="AQ6" i="23"/>
  <c r="AQ5" i="23"/>
  <c r="AN11" i="23"/>
  <c r="AN9" i="23"/>
  <c r="AN8" i="23"/>
  <c r="AN7" i="23"/>
  <c r="AN5" i="23"/>
  <c r="AK11" i="23"/>
  <c r="AK9" i="23"/>
  <c r="AK8" i="23"/>
  <c r="AK7" i="23"/>
  <c r="AK6" i="23"/>
  <c r="AK5" i="23"/>
  <c r="AH11" i="23"/>
  <c r="AH9" i="23"/>
  <c r="AH8" i="23"/>
  <c r="AH7" i="23"/>
  <c r="AH6" i="23"/>
  <c r="AH5" i="23"/>
  <c r="AE11" i="23"/>
  <c r="AE9" i="23"/>
  <c r="AE8" i="23"/>
  <c r="AE7" i="23"/>
  <c r="AE6" i="23"/>
  <c r="AE5" i="23"/>
  <c r="AB11" i="23"/>
  <c r="AB9" i="23"/>
  <c r="AB8" i="23"/>
  <c r="AB7" i="23"/>
  <c r="AB6" i="23"/>
  <c r="AB5" i="23"/>
  <c r="Y11" i="23"/>
  <c r="Y9" i="23"/>
  <c r="Y8" i="23"/>
  <c r="Y7" i="23"/>
  <c r="Y6" i="23"/>
  <c r="Y5" i="23"/>
  <c r="V11" i="23"/>
  <c r="V9" i="23"/>
  <c r="V8" i="23"/>
  <c r="V7" i="23"/>
  <c r="V6" i="23"/>
  <c r="V5" i="23"/>
  <c r="S11" i="23"/>
  <c r="S9" i="23"/>
  <c r="S8" i="23"/>
  <c r="S7" i="23"/>
  <c r="S6" i="23"/>
  <c r="S5" i="23"/>
  <c r="P11" i="23"/>
  <c r="P9" i="23"/>
  <c r="P8" i="23"/>
  <c r="P7" i="23"/>
  <c r="P6" i="23"/>
  <c r="P5" i="23"/>
  <c r="M11" i="23"/>
  <c r="M6" i="23"/>
  <c r="M9" i="23"/>
  <c r="M8" i="23"/>
  <c r="M7" i="23"/>
  <c r="M5" i="23"/>
  <c r="J10" i="23"/>
  <c r="J11" i="23"/>
  <c r="J9" i="23"/>
  <c r="J8" i="23"/>
  <c r="J7" i="23"/>
  <c r="J5" i="23"/>
  <c r="G11" i="23"/>
  <c r="G9" i="23"/>
  <c r="G8" i="23"/>
  <c r="G7" i="23"/>
  <c r="G6" i="23"/>
  <c r="G5" i="23"/>
  <c r="D5" i="23"/>
  <c r="D11" i="23"/>
  <c r="D9" i="23"/>
  <c r="D8" i="23"/>
  <c r="D7" i="23"/>
  <c r="D6" i="23"/>
  <c r="CC8" i="22"/>
  <c r="CB8" i="22"/>
  <c r="CC19" i="22"/>
  <c r="CB19" i="22"/>
  <c r="CC17" i="22"/>
  <c r="CB17" i="22"/>
  <c r="CD17" i="22" s="1"/>
  <c r="CC16" i="22"/>
  <c r="CD16" i="22" s="1"/>
  <c r="CB16" i="22"/>
  <c r="B26" i="22"/>
  <c r="B27" i="22" s="1"/>
  <c r="AJ26" i="22"/>
  <c r="AJ27" i="22" s="1"/>
  <c r="AI26" i="22"/>
  <c r="AI27" i="22" s="1"/>
  <c r="AA26" i="22"/>
  <c r="AA27" i="22" s="1"/>
  <c r="X26" i="22"/>
  <c r="X27" i="22" s="1"/>
  <c r="Z26" i="22"/>
  <c r="Z27" i="22" s="1"/>
  <c r="F26" i="22"/>
  <c r="G26" i="22" s="1"/>
  <c r="E26" i="22"/>
  <c r="C26" i="22"/>
  <c r="C27" i="22" s="1"/>
  <c r="E27" i="22"/>
  <c r="I26" i="22"/>
  <c r="I27" i="22" s="1"/>
  <c r="H26" i="22"/>
  <c r="H27" i="22" s="1"/>
  <c r="K26" i="22"/>
  <c r="K27" i="22"/>
  <c r="L26" i="22"/>
  <c r="L27" i="22" s="1"/>
  <c r="CC11" i="22"/>
  <c r="BZ26" i="22"/>
  <c r="BW26" i="22"/>
  <c r="BT26" i="22"/>
  <c r="BQ26" i="22"/>
  <c r="BN26" i="22"/>
  <c r="BK26" i="22"/>
  <c r="BH26" i="22"/>
  <c r="BE26" i="22"/>
  <c r="BB26" i="22"/>
  <c r="AY26" i="22"/>
  <c r="AV26" i="22"/>
  <c r="AS26" i="22"/>
  <c r="AP26" i="22"/>
  <c r="AM26" i="22"/>
  <c r="AG26" i="22"/>
  <c r="AD26" i="22"/>
  <c r="U26" i="22"/>
  <c r="R26" i="22"/>
  <c r="O26" i="22"/>
  <c r="CC26" i="22"/>
  <c r="CC27" i="22" s="1"/>
  <c r="CB11" i="22"/>
  <c r="BY26" i="22"/>
  <c r="BV26" i="22"/>
  <c r="BS26" i="22"/>
  <c r="BP26" i="22"/>
  <c r="BM26" i="22"/>
  <c r="BJ26" i="22"/>
  <c r="BG26" i="22"/>
  <c r="BD26" i="22"/>
  <c r="BA26" i="22"/>
  <c r="AX26" i="22"/>
  <c r="AU26" i="22"/>
  <c r="AR26" i="22"/>
  <c r="AO26" i="22"/>
  <c r="AL26" i="22"/>
  <c r="AF26" i="22"/>
  <c r="AC26" i="22"/>
  <c r="W26" i="22"/>
  <c r="T26" i="22"/>
  <c r="Q26" i="22"/>
  <c r="N26" i="22"/>
  <c r="CB11" i="21"/>
  <c r="BY26" i="21"/>
  <c r="BV26" i="21"/>
  <c r="BS26" i="21"/>
  <c r="BP26" i="21"/>
  <c r="BM26" i="21"/>
  <c r="BJ26" i="21"/>
  <c r="BG26" i="21"/>
  <c r="BD26" i="21"/>
  <c r="BA26" i="21"/>
  <c r="AX26" i="21"/>
  <c r="AU26" i="21"/>
  <c r="AR26" i="21"/>
  <c r="AO26" i="21"/>
  <c r="AL26" i="21"/>
  <c r="AI26" i="21"/>
  <c r="AF26" i="21"/>
  <c r="AC26" i="21"/>
  <c r="Z26" i="21"/>
  <c r="W26" i="21"/>
  <c r="T26" i="21"/>
  <c r="Q26" i="21"/>
  <c r="N26" i="21"/>
  <c r="K26" i="21"/>
  <c r="H26" i="21"/>
  <c r="E26" i="21"/>
  <c r="B26" i="21"/>
  <c r="CB26" i="21"/>
  <c r="CB27" i="21" s="1"/>
  <c r="CC11" i="21"/>
  <c r="BZ26" i="21"/>
  <c r="BW26" i="21"/>
  <c r="BT26" i="21"/>
  <c r="BQ26" i="21"/>
  <c r="BN26" i="21"/>
  <c r="BK26" i="21"/>
  <c r="BH26" i="21"/>
  <c r="BE26" i="21"/>
  <c r="BB26" i="21"/>
  <c r="AY26" i="21"/>
  <c r="AV26" i="21"/>
  <c r="AS26" i="21"/>
  <c r="AP26" i="21"/>
  <c r="AM26" i="21"/>
  <c r="AJ26" i="21"/>
  <c r="AG26" i="21"/>
  <c r="AD26" i="21"/>
  <c r="AA26" i="21"/>
  <c r="X26" i="21"/>
  <c r="U26" i="21"/>
  <c r="R26" i="21"/>
  <c r="O26" i="21"/>
  <c r="L26" i="21"/>
  <c r="I26" i="21"/>
  <c r="F26" i="21"/>
  <c r="C26" i="21"/>
  <c r="BW27" i="20"/>
  <c r="BW28" i="20" s="1"/>
  <c r="CC12" i="20"/>
  <c r="BZ27" i="20"/>
  <c r="BT27" i="20"/>
  <c r="BQ27" i="20"/>
  <c r="BN27" i="20"/>
  <c r="CC27" i="20" s="1"/>
  <c r="BK27" i="20"/>
  <c r="BH27" i="20"/>
  <c r="BE27" i="20"/>
  <c r="BB27" i="20"/>
  <c r="AY27" i="20"/>
  <c r="AV27" i="20"/>
  <c r="AS27" i="20"/>
  <c r="AP27" i="20"/>
  <c r="AM27" i="20"/>
  <c r="AJ27" i="20"/>
  <c r="AG27" i="20"/>
  <c r="AA27" i="20"/>
  <c r="X27" i="20"/>
  <c r="U27" i="20"/>
  <c r="R27" i="20"/>
  <c r="O27" i="20"/>
  <c r="L27" i="20"/>
  <c r="I27" i="20"/>
  <c r="F27" i="20"/>
  <c r="C27" i="20"/>
  <c r="AD27" i="20"/>
  <c r="CC28" i="22"/>
  <c r="CB28" i="22"/>
  <c r="AK13" i="22"/>
  <c r="AK24" i="22"/>
  <c r="AZ24" i="22"/>
  <c r="AQ24" i="22"/>
  <c r="AH24" i="22"/>
  <c r="V17" i="22"/>
  <c r="S12" i="22"/>
  <c r="D12" i="22"/>
  <c r="AK5" i="22"/>
  <c r="AK6" i="22"/>
  <c r="AK7" i="22"/>
  <c r="AK8" i="22"/>
  <c r="AK9" i="22"/>
  <c r="AK10" i="22"/>
  <c r="CD11" i="22"/>
  <c r="CC10" i="22"/>
  <c r="CD10" i="22" s="1"/>
  <c r="CB10" i="22"/>
  <c r="CC9" i="22"/>
  <c r="CB9" i="22"/>
  <c r="CC7" i="22"/>
  <c r="CD7" i="22" s="1"/>
  <c r="CB7" i="22"/>
  <c r="CC6" i="22"/>
  <c r="CD6" i="22" s="1"/>
  <c r="CB6" i="22"/>
  <c r="CC5" i="22"/>
  <c r="CB5" i="22"/>
  <c r="BU9" i="22"/>
  <c r="BU10" i="22"/>
  <c r="BU11" i="22"/>
  <c r="BX11" i="22"/>
  <c r="BX9" i="22"/>
  <c r="BX8" i="22"/>
  <c r="BX7" i="22"/>
  <c r="BX5" i="22"/>
  <c r="BU5" i="22"/>
  <c r="AB9" i="22"/>
  <c r="AB8" i="22"/>
  <c r="AB7" i="22"/>
  <c r="AB6" i="22"/>
  <c r="AB5" i="22"/>
  <c r="AE10" i="22"/>
  <c r="V8" i="22"/>
  <c r="V7" i="22"/>
  <c r="V6" i="22"/>
  <c r="V5" i="22"/>
  <c r="M9" i="22"/>
  <c r="G7" i="20"/>
  <c r="D7" i="20"/>
  <c r="G9" i="22"/>
  <c r="J10" i="22"/>
  <c r="J11" i="22"/>
  <c r="G5" i="22"/>
  <c r="J8" i="22"/>
  <c r="G8" i="22"/>
  <c r="G11" i="22"/>
  <c r="D11" i="22"/>
  <c r="D9" i="22"/>
  <c r="D8" i="22"/>
  <c r="D7" i="22"/>
  <c r="D6" i="22"/>
  <c r="D5" i="22"/>
  <c r="E27" i="21"/>
  <c r="C27" i="21"/>
  <c r="B27" i="21"/>
  <c r="CC10" i="21"/>
  <c r="CB10" i="21"/>
  <c r="CC9" i="21"/>
  <c r="CD9" i="21" s="1"/>
  <c r="CB9" i="21"/>
  <c r="CC8" i="21"/>
  <c r="CB8" i="21"/>
  <c r="CD8" i="21" s="1"/>
  <c r="CC7" i="21"/>
  <c r="CD7" i="21" s="1"/>
  <c r="CB7" i="21"/>
  <c r="CC6" i="21"/>
  <c r="CB6" i="21"/>
  <c r="CC5" i="21"/>
  <c r="CB5" i="21"/>
  <c r="AB7" i="21"/>
  <c r="BO9" i="21"/>
  <c r="J7" i="21"/>
  <c r="J8" i="21"/>
  <c r="AQ24" i="21"/>
  <c r="AW5" i="21"/>
  <c r="V10" i="21"/>
  <c r="S5" i="21"/>
  <c r="J10" i="21"/>
  <c r="J5" i="21"/>
  <c r="D5" i="21"/>
  <c r="P11" i="21"/>
  <c r="P9" i="21"/>
  <c r="P8" i="21"/>
  <c r="P7" i="21"/>
  <c r="P6" i="21"/>
  <c r="P5" i="21"/>
  <c r="M11" i="21"/>
  <c r="M9" i="21"/>
  <c r="M8" i="21"/>
  <c r="M7" i="21"/>
  <c r="M6" i="21"/>
  <c r="M5" i="21"/>
  <c r="J11" i="21"/>
  <c r="J9" i="21"/>
  <c r="G11" i="21"/>
  <c r="G9" i="21"/>
  <c r="G8" i="21"/>
  <c r="G7" i="21"/>
  <c r="G6" i="21"/>
  <c r="G5" i="21"/>
  <c r="D11" i="21"/>
  <c r="D9" i="21"/>
  <c r="D8" i="21"/>
  <c r="D7" i="21"/>
  <c r="D6" i="21"/>
  <c r="BU18" i="20"/>
  <c r="AB21" i="20"/>
  <c r="BX21" i="20"/>
  <c r="BR15" i="20"/>
  <c r="CA25" i="20"/>
  <c r="CA24" i="20"/>
  <c r="CA23" i="20"/>
  <c r="CA22" i="20"/>
  <c r="CA20" i="20"/>
  <c r="CA19" i="20"/>
  <c r="CA17" i="20"/>
  <c r="CA16" i="20"/>
  <c r="CA15" i="20"/>
  <c r="CA13" i="20"/>
  <c r="BX25" i="20"/>
  <c r="BX24" i="20"/>
  <c r="BX23" i="20"/>
  <c r="BX22" i="20"/>
  <c r="BX20" i="20"/>
  <c r="BX19" i="20"/>
  <c r="BX17" i="20"/>
  <c r="BX16" i="20"/>
  <c r="BX15" i="20"/>
  <c r="BX13" i="20"/>
  <c r="BU25" i="20"/>
  <c r="BU24" i="20"/>
  <c r="BU23" i="20"/>
  <c r="BU22" i="20"/>
  <c r="BU20" i="20"/>
  <c r="BU19" i="20"/>
  <c r="BU17" i="20"/>
  <c r="BU16" i="20"/>
  <c r="BU15" i="20"/>
  <c r="BU14" i="20"/>
  <c r="BU13" i="20"/>
  <c r="BR25" i="20"/>
  <c r="BR24" i="20"/>
  <c r="BR23" i="20"/>
  <c r="BR22" i="20"/>
  <c r="BR20" i="20"/>
  <c r="BR19" i="20"/>
  <c r="BR17" i="20"/>
  <c r="BR16" i="20"/>
  <c r="BR14" i="20"/>
  <c r="BR13" i="20"/>
  <c r="BO25" i="20"/>
  <c r="BO24" i="20"/>
  <c r="BO23" i="20"/>
  <c r="BO22" i="20"/>
  <c r="BO20" i="20"/>
  <c r="BO19" i="20"/>
  <c r="BO17" i="20"/>
  <c r="BO16" i="20"/>
  <c r="BO15" i="20"/>
  <c r="BO14" i="20"/>
  <c r="BO13" i="20"/>
  <c r="BL24" i="20"/>
  <c r="BL23" i="20"/>
  <c r="BL22" i="20"/>
  <c r="BL20" i="20"/>
  <c r="BL19" i="20"/>
  <c r="BL17" i="20"/>
  <c r="BL16" i="20"/>
  <c r="BL15" i="20"/>
  <c r="BL14" i="20"/>
  <c r="BL13" i="20"/>
  <c r="BI25" i="20"/>
  <c r="BI24" i="20"/>
  <c r="BI23" i="20"/>
  <c r="BI22" i="20"/>
  <c r="BI20" i="20"/>
  <c r="BI19" i="20"/>
  <c r="BI17" i="20"/>
  <c r="BI16" i="20"/>
  <c r="BI15" i="20"/>
  <c r="BI14" i="20"/>
  <c r="BI13" i="20"/>
  <c r="BF13" i="20"/>
  <c r="BC15" i="20"/>
  <c r="BC14" i="20"/>
  <c r="BC13" i="20"/>
  <c r="AW20" i="20"/>
  <c r="AW22" i="20"/>
  <c r="AW23" i="20"/>
  <c r="AW24" i="20"/>
  <c r="AW25" i="20"/>
  <c r="BY27" i="20"/>
  <c r="BV27" i="20"/>
  <c r="BS27" i="20"/>
  <c r="BP27" i="20"/>
  <c r="BM27" i="20"/>
  <c r="BJ27" i="20"/>
  <c r="BG27" i="20"/>
  <c r="BD27" i="20"/>
  <c r="BA27" i="20"/>
  <c r="AX27" i="20"/>
  <c r="AU27" i="20"/>
  <c r="AR27" i="20"/>
  <c r="AO27" i="20"/>
  <c r="AQ22" i="20"/>
  <c r="BF25" i="20"/>
  <c r="BF24" i="20"/>
  <c r="BF23" i="20"/>
  <c r="BF22" i="20"/>
  <c r="BF20" i="20"/>
  <c r="BF19" i="20"/>
  <c r="BF17" i="20"/>
  <c r="BF16" i="20"/>
  <c r="BF15" i="20"/>
  <c r="BF14" i="20"/>
  <c r="BC25" i="20"/>
  <c r="BC24" i="20"/>
  <c r="BC23" i="20"/>
  <c r="BC22" i="20"/>
  <c r="BC20" i="20"/>
  <c r="BC19" i="20"/>
  <c r="BC17" i="20"/>
  <c r="BC16" i="20"/>
  <c r="AZ25" i="20"/>
  <c r="AZ24" i="20"/>
  <c r="AZ23" i="20"/>
  <c r="AZ22" i="20"/>
  <c r="AZ20" i="20"/>
  <c r="AZ19" i="20"/>
  <c r="AZ17" i="20"/>
  <c r="AZ16" i="20"/>
  <c r="AZ15" i="20"/>
  <c r="AZ14" i="20"/>
  <c r="AZ13" i="20"/>
  <c r="AW19" i="20"/>
  <c r="AW17" i="20"/>
  <c r="AW16" i="20"/>
  <c r="AW15" i="20"/>
  <c r="AW14" i="20"/>
  <c r="AW13" i="20"/>
  <c r="AT25" i="20"/>
  <c r="AT24" i="20"/>
  <c r="AT23" i="20"/>
  <c r="AT22" i="20"/>
  <c r="AT20" i="20"/>
  <c r="AT19" i="20"/>
  <c r="AT17" i="20"/>
  <c r="AT16" i="20"/>
  <c r="AT15" i="20"/>
  <c r="AT14" i="20"/>
  <c r="AT13" i="20"/>
  <c r="AQ25" i="20"/>
  <c r="AQ24" i="20"/>
  <c r="AQ23" i="20"/>
  <c r="AQ20" i="20"/>
  <c r="AQ19" i="20"/>
  <c r="AQ17" i="20"/>
  <c r="AQ16" i="20"/>
  <c r="AQ15" i="20"/>
  <c r="AQ14" i="20"/>
  <c r="AQ13" i="20"/>
  <c r="AN25" i="20"/>
  <c r="AN24" i="20"/>
  <c r="AN23" i="20"/>
  <c r="AN22" i="20"/>
  <c r="AN20" i="20"/>
  <c r="AN19" i="20"/>
  <c r="AN17" i="20"/>
  <c r="AN16" i="20"/>
  <c r="AN15" i="20"/>
  <c r="AN14" i="20"/>
  <c r="AN13" i="20"/>
  <c r="AK25" i="20"/>
  <c r="AK24" i="20"/>
  <c r="AK23" i="20"/>
  <c r="AK22" i="20"/>
  <c r="AK20" i="20"/>
  <c r="AK19" i="20"/>
  <c r="AK17" i="20"/>
  <c r="AK16" i="20"/>
  <c r="AK15" i="20"/>
  <c r="AK14" i="20"/>
  <c r="AK13" i="20"/>
  <c r="AE18" i="20"/>
  <c r="AH25" i="20"/>
  <c r="AH24" i="20"/>
  <c r="AH23" i="20"/>
  <c r="AH22" i="20"/>
  <c r="AH20" i="20"/>
  <c r="AH19" i="20"/>
  <c r="AH17" i="20"/>
  <c r="AH16" i="20"/>
  <c r="AH15" i="20"/>
  <c r="AH14" i="20"/>
  <c r="AH13" i="20"/>
  <c r="AE20" i="20"/>
  <c r="AE25" i="20"/>
  <c r="AE24" i="20"/>
  <c r="AE23" i="20"/>
  <c r="AE22" i="20"/>
  <c r="AE19" i="20"/>
  <c r="AE17" i="20"/>
  <c r="AE16" i="20"/>
  <c r="AE15" i="20"/>
  <c r="AE14" i="20"/>
  <c r="AE13" i="20"/>
  <c r="AL27" i="20"/>
  <c r="AI27" i="20"/>
  <c r="AF27" i="20"/>
  <c r="AC27" i="20"/>
  <c r="W27" i="20"/>
  <c r="Y15" i="20"/>
  <c r="Y14" i="20"/>
  <c r="Y13" i="20"/>
  <c r="Z27" i="20"/>
  <c r="T27" i="20"/>
  <c r="V15" i="20"/>
  <c r="AB25" i="20"/>
  <c r="AB24" i="20"/>
  <c r="AB23" i="20"/>
  <c r="AB22" i="20"/>
  <c r="AB20" i="20"/>
  <c r="AB19" i="20"/>
  <c r="AB17" i="20"/>
  <c r="AB16" i="20"/>
  <c r="AB15" i="20"/>
  <c r="AB14" i="20"/>
  <c r="AB13" i="20"/>
  <c r="Y25" i="20"/>
  <c r="Y24" i="20"/>
  <c r="Y23" i="20"/>
  <c r="Y22" i="20"/>
  <c r="Y20" i="20"/>
  <c r="Y19" i="20"/>
  <c r="Y17" i="20"/>
  <c r="Y16" i="20"/>
  <c r="S17" i="20"/>
  <c r="P25" i="20"/>
  <c r="Q27" i="20"/>
  <c r="N27" i="20"/>
  <c r="K27" i="20"/>
  <c r="M18" i="20"/>
  <c r="M17" i="20"/>
  <c r="M13" i="20"/>
  <c r="H27" i="20"/>
  <c r="J14" i="20"/>
  <c r="J13" i="20"/>
  <c r="E27" i="20"/>
  <c r="V25" i="20"/>
  <c r="V24" i="20"/>
  <c r="V23" i="20"/>
  <c r="V22" i="20"/>
  <c r="V20" i="20"/>
  <c r="V19" i="20"/>
  <c r="V17" i="20"/>
  <c r="V16" i="20"/>
  <c r="V14" i="20"/>
  <c r="V13" i="20"/>
  <c r="S25" i="20"/>
  <c r="S24" i="20"/>
  <c r="S23" i="20"/>
  <c r="S22" i="20"/>
  <c r="S20" i="20"/>
  <c r="S19" i="20"/>
  <c r="S16" i="20"/>
  <c r="S15" i="20"/>
  <c r="S14" i="20"/>
  <c r="S13" i="20"/>
  <c r="P24" i="20"/>
  <c r="P23" i="20"/>
  <c r="P22" i="20"/>
  <c r="P20" i="20"/>
  <c r="P19" i="20"/>
  <c r="P17" i="20"/>
  <c r="P16" i="20"/>
  <c r="P15" i="20"/>
  <c r="P14" i="20"/>
  <c r="P13" i="20"/>
  <c r="M25" i="20"/>
  <c r="M24" i="20"/>
  <c r="M23" i="20"/>
  <c r="M22" i="20"/>
  <c r="M20" i="20"/>
  <c r="M19" i="20"/>
  <c r="M16" i="20"/>
  <c r="M15" i="20"/>
  <c r="M14" i="20"/>
  <c r="J25" i="20"/>
  <c r="J24" i="20"/>
  <c r="J23" i="20"/>
  <c r="J22" i="20"/>
  <c r="J20" i="20"/>
  <c r="J19" i="20"/>
  <c r="J17" i="20"/>
  <c r="J16" i="20"/>
  <c r="J15" i="20"/>
  <c r="G24" i="20"/>
  <c r="G23" i="20"/>
  <c r="G22" i="20"/>
  <c r="G20" i="20"/>
  <c r="G19" i="20"/>
  <c r="G17" i="20"/>
  <c r="G16" i="20"/>
  <c r="G15" i="20"/>
  <c r="G14" i="20"/>
  <c r="G13" i="20"/>
  <c r="D25" i="20"/>
  <c r="D24" i="20"/>
  <c r="D23" i="20"/>
  <c r="B27" i="20"/>
  <c r="D27" i="20"/>
  <c r="D13" i="20"/>
  <c r="D22" i="20"/>
  <c r="D20" i="20"/>
  <c r="D19" i="20"/>
  <c r="D17" i="20"/>
  <c r="D16" i="20"/>
  <c r="D15" i="20"/>
  <c r="D14" i="20"/>
  <c r="BX6" i="20"/>
  <c r="AH10" i="20"/>
  <c r="AK12" i="20"/>
  <c r="AK11" i="20"/>
  <c r="AK10" i="20"/>
  <c r="AK9" i="20"/>
  <c r="AK8" i="20"/>
  <c r="AK7" i="20"/>
  <c r="AK6" i="20"/>
  <c r="AB7" i="20"/>
  <c r="BO9" i="20"/>
  <c r="CA12" i="20"/>
  <c r="CA11" i="20"/>
  <c r="CA10" i="20"/>
  <c r="CA9" i="20"/>
  <c r="CA8" i="20"/>
  <c r="CA6" i="20"/>
  <c r="BX12" i="20"/>
  <c r="BX10" i="20"/>
  <c r="BX9" i="20"/>
  <c r="BX8" i="20"/>
  <c r="BU12" i="20"/>
  <c r="BU11" i="20"/>
  <c r="BU10" i="20"/>
  <c r="BU9" i="20"/>
  <c r="BU8" i="20"/>
  <c r="BU7" i="20"/>
  <c r="BU6" i="20"/>
  <c r="BR12" i="20"/>
  <c r="BR10" i="20"/>
  <c r="BR9" i="20"/>
  <c r="BR8" i="20"/>
  <c r="BR7" i="20"/>
  <c r="BR6" i="20"/>
  <c r="BO11" i="20"/>
  <c r="BL11" i="20"/>
  <c r="BI12" i="20"/>
  <c r="BI11" i="20"/>
  <c r="BF11" i="20"/>
  <c r="BF6" i="20"/>
  <c r="BC7" i="20"/>
  <c r="BO12" i="20"/>
  <c r="BO10" i="20"/>
  <c r="BO8" i="20"/>
  <c r="BO7" i="20"/>
  <c r="BO6" i="20"/>
  <c r="BL12" i="20"/>
  <c r="BL10" i="20"/>
  <c r="BL9" i="20"/>
  <c r="BL8" i="20"/>
  <c r="BL7" i="20"/>
  <c r="BL6" i="20"/>
  <c r="BI10" i="20"/>
  <c r="BI9" i="20"/>
  <c r="BI8" i="20"/>
  <c r="BI7" i="20"/>
  <c r="BI6" i="20"/>
  <c r="BF12" i="20"/>
  <c r="BF10" i="20"/>
  <c r="BF9" i="20"/>
  <c r="BF8" i="20"/>
  <c r="BF7" i="20"/>
  <c r="BC10" i="20"/>
  <c r="AZ6" i="20"/>
  <c r="BC12" i="20"/>
  <c r="BC9" i="20"/>
  <c r="BC8" i="20"/>
  <c r="BC6" i="20"/>
  <c r="AZ12" i="20"/>
  <c r="AZ11" i="20"/>
  <c r="AZ10" i="20"/>
  <c r="AZ9" i="20"/>
  <c r="AZ8" i="20"/>
  <c r="AZ7" i="20"/>
  <c r="AW6" i="20"/>
  <c r="AW12" i="20"/>
  <c r="AW11" i="20"/>
  <c r="AW10" i="20"/>
  <c r="AW9" i="20"/>
  <c r="AW8" i="20"/>
  <c r="AW7" i="20"/>
  <c r="AT12" i="20"/>
  <c r="AT11" i="20"/>
  <c r="AT10" i="20"/>
  <c r="AT9" i="20"/>
  <c r="AT8" i="20"/>
  <c r="AT7" i="20"/>
  <c r="AT6" i="20"/>
  <c r="AQ7" i="20"/>
  <c r="AQ8" i="20"/>
  <c r="AQ9" i="20"/>
  <c r="AQ10" i="20"/>
  <c r="AQ11" i="20"/>
  <c r="AQ12" i="20"/>
  <c r="AQ6" i="20"/>
  <c r="AN10" i="20"/>
  <c r="AN9" i="20"/>
  <c r="AN8" i="20"/>
  <c r="AN6" i="20"/>
  <c r="AN12" i="20"/>
  <c r="AN11" i="20"/>
  <c r="AH8" i="20"/>
  <c r="AH12" i="20"/>
  <c r="AH11" i="20"/>
  <c r="AH9" i="20"/>
  <c r="AH7" i="20"/>
  <c r="AH6" i="20"/>
  <c r="AE6" i="20"/>
  <c r="AE12" i="20"/>
  <c r="AE11" i="20"/>
  <c r="AE10" i="20"/>
  <c r="AE9" i="20"/>
  <c r="AE8" i="20"/>
  <c r="AE7" i="20"/>
  <c r="Y12" i="20"/>
  <c r="Y11" i="20"/>
  <c r="Y6" i="20"/>
  <c r="Y7" i="20"/>
  <c r="Y8" i="20"/>
  <c r="Y9" i="20"/>
  <c r="Y10" i="20"/>
  <c r="V7" i="20"/>
  <c r="V8" i="20"/>
  <c r="V9" i="20"/>
  <c r="V10" i="20"/>
  <c r="V11" i="20"/>
  <c r="S8" i="20"/>
  <c r="S9" i="20"/>
  <c r="S10" i="20"/>
  <c r="S11" i="20"/>
  <c r="S12" i="20"/>
  <c r="S7" i="20"/>
  <c r="P12" i="20"/>
  <c r="P7" i="20"/>
  <c r="P8" i="20"/>
  <c r="P9" i="20"/>
  <c r="P10" i="20"/>
  <c r="P11" i="20"/>
  <c r="M7" i="20"/>
  <c r="M8" i="20"/>
  <c r="M9" i="20"/>
  <c r="M10" i="20"/>
  <c r="AB12" i="20"/>
  <c r="AB10" i="20"/>
  <c r="AB9" i="20"/>
  <c r="AB8" i="20"/>
  <c r="AB6" i="20"/>
  <c r="V12" i="20"/>
  <c r="V6" i="20"/>
  <c r="S6" i="20"/>
  <c r="P6" i="20"/>
  <c r="M12" i="20"/>
  <c r="M6" i="20"/>
  <c r="J11" i="20"/>
  <c r="J12" i="20"/>
  <c r="J10" i="20"/>
  <c r="J9" i="20"/>
  <c r="J8" i="20"/>
  <c r="J6" i="20"/>
  <c r="G12" i="20"/>
  <c r="G10" i="20"/>
  <c r="G9" i="20"/>
  <c r="G8" i="20"/>
  <c r="G6" i="20"/>
  <c r="D6" i="20"/>
  <c r="D12" i="20"/>
  <c r="D10" i="20"/>
  <c r="D9" i="20"/>
  <c r="D8" i="20"/>
  <c r="P10" i="19"/>
  <c r="M8" i="19"/>
  <c r="J8" i="19"/>
  <c r="G10" i="19"/>
  <c r="G9" i="19"/>
  <c r="G8" i="19"/>
  <c r="BY27" i="19"/>
  <c r="BV27" i="19"/>
  <c r="BS27" i="19"/>
  <c r="BS28" i="19" s="1"/>
  <c r="BS29" i="19" s="1"/>
  <c r="BP27" i="19"/>
  <c r="BM27" i="19"/>
  <c r="BM28" i="19" s="1"/>
  <c r="BM29" i="19" s="1"/>
  <c r="BJ27" i="19"/>
  <c r="BG27" i="19"/>
  <c r="BG28" i="19" s="1"/>
  <c r="BG29" i="19" s="1"/>
  <c r="BD27" i="19"/>
  <c r="BA27" i="19"/>
  <c r="BA28" i="19" s="1"/>
  <c r="BA29" i="19" s="1"/>
  <c r="AX27" i="19"/>
  <c r="AX28" i="19" s="1"/>
  <c r="AX29" i="19" s="1"/>
  <c r="AU27" i="19"/>
  <c r="AU28" i="19" s="1"/>
  <c r="AU29" i="19" s="1"/>
  <c r="AR27" i="19"/>
  <c r="AR28" i="19" s="1"/>
  <c r="AR29" i="19" s="1"/>
  <c r="AO27" i="19"/>
  <c r="AO28" i="19" s="1"/>
  <c r="AO29" i="19" s="1"/>
  <c r="AL27" i="19"/>
  <c r="AL28" i="19" s="1"/>
  <c r="AL29" i="19" s="1"/>
  <c r="AI27" i="19"/>
  <c r="AI28" i="19" s="1"/>
  <c r="AI29" i="19" s="1"/>
  <c r="AF27" i="19"/>
  <c r="AF33" i="19" s="1"/>
  <c r="Z27" i="19"/>
  <c r="W27" i="19"/>
  <c r="W33" i="19" s="1"/>
  <c r="T27" i="19"/>
  <c r="Q27" i="19"/>
  <c r="Q33" i="19" s="1"/>
  <c r="N27" i="19"/>
  <c r="N33" i="19" s="1"/>
  <c r="K27" i="19"/>
  <c r="K33" i="19" s="1"/>
  <c r="H27" i="19"/>
  <c r="H28" i="19" s="1"/>
  <c r="H29" i="19" s="1"/>
  <c r="E27" i="19"/>
  <c r="B27" i="19"/>
  <c r="AC27" i="19"/>
  <c r="AE27" i="19" s="1"/>
  <c r="BZ27" i="19"/>
  <c r="BZ28" i="19" s="1"/>
  <c r="BZ29" i="19" s="1"/>
  <c r="BW27" i="19"/>
  <c r="BW33" i="19" s="1"/>
  <c r="BT27" i="19"/>
  <c r="BQ27" i="19"/>
  <c r="BR27" i="19" s="1"/>
  <c r="BN27" i="19"/>
  <c r="BN28" i="19" s="1"/>
  <c r="BN29" i="19" s="1"/>
  <c r="BK27" i="19"/>
  <c r="BH27" i="19"/>
  <c r="BH33" i="19" s="1"/>
  <c r="BE27" i="19"/>
  <c r="BB27" i="19"/>
  <c r="BB28" i="19" s="1"/>
  <c r="BB29" i="19" s="1"/>
  <c r="AY27" i="19"/>
  <c r="AV27" i="19"/>
  <c r="AV33" i="19" s="1"/>
  <c r="AS27" i="19"/>
  <c r="AP27" i="19"/>
  <c r="AP33" i="19" s="1"/>
  <c r="AM27" i="19"/>
  <c r="AM28" i="19" s="1"/>
  <c r="AM29" i="19" s="1"/>
  <c r="AJ27" i="19"/>
  <c r="AG27" i="19"/>
  <c r="AA27" i="19"/>
  <c r="AA33" i="19" s="1"/>
  <c r="X27" i="19"/>
  <c r="X28" i="19" s="1"/>
  <c r="X29" i="19" s="1"/>
  <c r="U27" i="19"/>
  <c r="U33" i="19" s="1"/>
  <c r="R27" i="19"/>
  <c r="O27" i="19"/>
  <c r="L27" i="19"/>
  <c r="I27" i="19"/>
  <c r="I28" i="19" s="1"/>
  <c r="I29" i="19" s="1"/>
  <c r="F27" i="19"/>
  <c r="C27" i="19"/>
  <c r="C28" i="19" s="1"/>
  <c r="C29" i="19" s="1"/>
  <c r="AD27" i="19"/>
  <c r="CA24" i="19"/>
  <c r="CA23" i="19"/>
  <c r="CA22" i="19"/>
  <c r="CA20" i="19"/>
  <c r="CA19" i="19"/>
  <c r="CA18" i="19"/>
  <c r="CA17" i="19"/>
  <c r="CA16" i="19"/>
  <c r="CA15" i="19"/>
  <c r="CA13" i="19"/>
  <c r="BX24" i="19"/>
  <c r="BX23" i="19"/>
  <c r="BX22" i="19"/>
  <c r="BX20" i="19"/>
  <c r="BX19" i="19"/>
  <c r="BX18" i="19"/>
  <c r="BX17" i="19"/>
  <c r="BX16" i="19"/>
  <c r="BX15" i="19"/>
  <c r="BX13" i="19"/>
  <c r="BU24" i="19"/>
  <c r="BU23" i="19"/>
  <c r="BU22" i="19"/>
  <c r="BU20" i="19"/>
  <c r="BU19" i="19"/>
  <c r="BU18" i="19"/>
  <c r="BU17" i="19"/>
  <c r="BU16" i="19"/>
  <c r="BU15" i="19"/>
  <c r="BU14" i="19"/>
  <c r="BU13" i="19"/>
  <c r="BR24" i="19"/>
  <c r="BR23" i="19"/>
  <c r="BR22" i="19"/>
  <c r="BR20" i="19"/>
  <c r="BR19" i="19"/>
  <c r="BR18" i="19"/>
  <c r="BR17" i="19"/>
  <c r="BR16" i="19"/>
  <c r="BR15" i="19"/>
  <c r="BR14" i="19"/>
  <c r="BR13" i="19"/>
  <c r="BO24" i="19"/>
  <c r="BO23" i="19"/>
  <c r="BO22" i="19"/>
  <c r="BO20" i="19"/>
  <c r="BO19" i="19"/>
  <c r="BO18" i="19"/>
  <c r="BO17" i="19"/>
  <c r="BO16" i="19"/>
  <c r="BO15" i="19"/>
  <c r="BO14" i="19"/>
  <c r="BO13" i="19"/>
  <c r="BL13" i="19"/>
  <c r="BL15" i="19"/>
  <c r="BI25" i="19"/>
  <c r="BI24" i="19"/>
  <c r="BI23" i="19"/>
  <c r="BI22" i="19"/>
  <c r="BI21" i="19"/>
  <c r="BI20" i="19"/>
  <c r="BI19" i="19"/>
  <c r="BI18" i="19"/>
  <c r="BI17" i="19"/>
  <c r="BI16" i="19"/>
  <c r="BI15" i="19"/>
  <c r="BI14" i="19"/>
  <c r="BI13" i="19"/>
  <c r="BF25" i="19"/>
  <c r="BF24" i="19"/>
  <c r="BF23" i="19"/>
  <c r="BF22" i="19"/>
  <c r="BF20" i="19"/>
  <c r="BF19" i="19"/>
  <c r="BF18" i="19"/>
  <c r="BF17" i="19"/>
  <c r="BF16" i="19"/>
  <c r="BF15" i="19"/>
  <c r="BF14" i="19"/>
  <c r="BF13" i="19"/>
  <c r="BC25" i="19"/>
  <c r="BC24" i="19"/>
  <c r="BC23" i="19"/>
  <c r="BC22" i="19"/>
  <c r="BC20" i="19"/>
  <c r="BC19" i="19"/>
  <c r="BC17" i="19"/>
  <c r="BC16" i="19"/>
  <c r="BC15" i="19"/>
  <c r="BC14" i="19"/>
  <c r="BC13" i="19"/>
  <c r="AZ25" i="19"/>
  <c r="AZ24" i="19"/>
  <c r="AZ23" i="19"/>
  <c r="AZ22" i="19"/>
  <c r="AZ20" i="19"/>
  <c r="AZ19" i="19"/>
  <c r="AZ18" i="19"/>
  <c r="AZ17" i="19"/>
  <c r="AZ16" i="19"/>
  <c r="AZ15" i="19"/>
  <c r="AZ14" i="19"/>
  <c r="AZ13" i="19"/>
  <c r="AT14" i="19"/>
  <c r="AW13" i="19"/>
  <c r="AT17" i="19"/>
  <c r="AW25" i="19"/>
  <c r="AW24" i="19"/>
  <c r="AW23" i="19"/>
  <c r="AW22" i="19"/>
  <c r="AW20" i="19"/>
  <c r="AW19" i="19"/>
  <c r="AW17" i="19"/>
  <c r="AW16" i="19"/>
  <c r="AW15" i="19"/>
  <c r="AW14" i="19"/>
  <c r="AT25" i="19"/>
  <c r="AT24" i="19"/>
  <c r="AT23" i="19"/>
  <c r="AT22" i="19"/>
  <c r="AT20" i="19"/>
  <c r="AT19" i="19"/>
  <c r="AT18" i="19"/>
  <c r="AT16" i="19"/>
  <c r="AT15" i="19"/>
  <c r="AT13" i="19"/>
  <c r="AQ25" i="19"/>
  <c r="AQ24" i="19"/>
  <c r="AQ23" i="19"/>
  <c r="AQ22" i="19"/>
  <c r="AQ20" i="19"/>
  <c r="AQ19" i="19"/>
  <c r="AQ18" i="19"/>
  <c r="AQ17" i="19"/>
  <c r="AQ16" i="19"/>
  <c r="AQ15" i="19"/>
  <c r="AQ14" i="19"/>
  <c r="AQ13" i="19"/>
  <c r="AN25" i="19"/>
  <c r="AN24" i="19"/>
  <c r="AN23" i="19"/>
  <c r="AN22" i="19"/>
  <c r="AN20" i="19"/>
  <c r="AN19" i="19"/>
  <c r="AN18" i="19"/>
  <c r="AN17" i="19"/>
  <c r="AN16" i="19"/>
  <c r="AN15" i="19"/>
  <c r="AN14" i="19"/>
  <c r="AN13" i="19"/>
  <c r="AK25" i="19"/>
  <c r="AK24" i="19"/>
  <c r="AK23" i="19"/>
  <c r="AK22" i="19"/>
  <c r="AK20" i="19"/>
  <c r="AK19" i="19"/>
  <c r="AK18" i="19"/>
  <c r="AK17" i="19"/>
  <c r="AK16" i="19"/>
  <c r="AK15" i="19"/>
  <c r="AK14" i="19"/>
  <c r="AK13" i="19"/>
  <c r="AH25" i="19"/>
  <c r="AH24" i="19"/>
  <c r="AH23" i="19"/>
  <c r="AH22" i="19"/>
  <c r="AH20" i="19"/>
  <c r="AH19" i="19"/>
  <c r="AH18" i="19"/>
  <c r="AH17" i="19"/>
  <c r="AH16" i="19"/>
  <c r="AH15" i="19"/>
  <c r="AH14" i="19"/>
  <c r="AH13" i="19"/>
  <c r="AE25" i="19"/>
  <c r="AE24" i="19"/>
  <c r="AE23" i="19"/>
  <c r="AE22" i="19"/>
  <c r="AE20" i="19"/>
  <c r="AE19" i="19"/>
  <c r="AE18" i="19"/>
  <c r="AE17" i="19"/>
  <c r="AE16" i="19"/>
  <c r="AE15" i="19"/>
  <c r="AE14" i="19"/>
  <c r="AE13" i="19"/>
  <c r="AB14" i="19"/>
  <c r="AE12" i="19"/>
  <c r="AE10" i="19"/>
  <c r="AE9" i="19"/>
  <c r="AE8" i="19"/>
  <c r="AE7" i="19"/>
  <c r="AE6" i="19"/>
  <c r="AB7" i="19"/>
  <c r="CA11" i="19"/>
  <c r="D6" i="19"/>
  <c r="D10" i="19"/>
  <c r="C27" i="18"/>
  <c r="B27" i="18"/>
  <c r="B33" i="18" s="1"/>
  <c r="AK25" i="18"/>
  <c r="BO25" i="18"/>
  <c r="AH25" i="18"/>
  <c r="AQ25" i="18"/>
  <c r="BZ27" i="18"/>
  <c r="BY27" i="18"/>
  <c r="BY28" i="18" s="1"/>
  <c r="BY29" i="18" s="1"/>
  <c r="BW27" i="18"/>
  <c r="BV27" i="18"/>
  <c r="BT27" i="18"/>
  <c r="BS27" i="18"/>
  <c r="BQ27" i="18"/>
  <c r="BQ28" i="18" s="1"/>
  <c r="BQ29" i="18" s="1"/>
  <c r="BP27" i="18"/>
  <c r="BP28" i="18" s="1"/>
  <c r="BP29" i="18" s="1"/>
  <c r="BN27" i="18"/>
  <c r="BM27" i="18"/>
  <c r="BM28" i="18" s="1"/>
  <c r="BM29" i="18" s="1"/>
  <c r="BK27" i="18"/>
  <c r="BJ27" i="18"/>
  <c r="BJ28" i="18" s="1"/>
  <c r="BJ29" i="18" s="1"/>
  <c r="BH27" i="18"/>
  <c r="BG27" i="18"/>
  <c r="BI27" i="18" s="1"/>
  <c r="BE27" i="18"/>
  <c r="BE28" i="18" s="1"/>
  <c r="BE29" i="18" s="1"/>
  <c r="BD27" i="18"/>
  <c r="BD28" i="18" s="1"/>
  <c r="BD29" i="18" s="1"/>
  <c r="BB27" i="18"/>
  <c r="BA27" i="18"/>
  <c r="BA28" i="18" s="1"/>
  <c r="BA29" i="18" s="1"/>
  <c r="AY27" i="18"/>
  <c r="AY28" i="18" s="1"/>
  <c r="AY29" i="18" s="1"/>
  <c r="AX27" i="18"/>
  <c r="AX28" i="18" s="1"/>
  <c r="AX29" i="18" s="1"/>
  <c r="AV27" i="18"/>
  <c r="AU27" i="18"/>
  <c r="AS27" i="18"/>
  <c r="AS33" i="18" s="1"/>
  <c r="AR27" i="18"/>
  <c r="AR28" i="18" s="1"/>
  <c r="AR29" i="18" s="1"/>
  <c r="AP27" i="18"/>
  <c r="AO27" i="18"/>
  <c r="AQ27" i="18" s="1"/>
  <c r="AM27" i="18"/>
  <c r="AM33" i="18" s="1"/>
  <c r="AL27" i="18"/>
  <c r="AL33" i="18" s="1"/>
  <c r="AJ27" i="18"/>
  <c r="AI27" i="18"/>
  <c r="AI28" i="18" s="1"/>
  <c r="AI29" i="18" s="1"/>
  <c r="AG27" i="18"/>
  <c r="AG33" i="18" s="1"/>
  <c r="AF27" i="18"/>
  <c r="AF33" i="18" s="1"/>
  <c r="AD27" i="18"/>
  <c r="AD33" i="18" s="1"/>
  <c r="AC27" i="18"/>
  <c r="AC28" i="18" s="1"/>
  <c r="AC29" i="18" s="1"/>
  <c r="AA27" i="18"/>
  <c r="Z27" i="18"/>
  <c r="Z33" i="18" s="1"/>
  <c r="X27" i="18"/>
  <c r="W27" i="18"/>
  <c r="W33" i="18" s="1"/>
  <c r="U27" i="18"/>
  <c r="U28" i="18" s="1"/>
  <c r="U29" i="18" s="1"/>
  <c r="T27" i="18"/>
  <c r="T33" i="18" s="1"/>
  <c r="R27" i="18"/>
  <c r="Q27" i="18"/>
  <c r="S27" i="18" s="1"/>
  <c r="O27" i="18"/>
  <c r="N27" i="18"/>
  <c r="N33" i="18" s="1"/>
  <c r="L27" i="18"/>
  <c r="L28" i="18" s="1"/>
  <c r="L29" i="18" s="1"/>
  <c r="K27" i="18"/>
  <c r="K28" i="18" s="1"/>
  <c r="K29" i="18" s="1"/>
  <c r="I27" i="18"/>
  <c r="I28" i="18" s="1"/>
  <c r="I29" i="18" s="1"/>
  <c r="H27" i="18"/>
  <c r="H33" i="18" s="1"/>
  <c r="F27" i="18"/>
  <c r="E27" i="18"/>
  <c r="G27" i="18" s="1"/>
  <c r="CA11" i="18"/>
  <c r="BO11" i="18"/>
  <c r="AQ11" i="18"/>
  <c r="AE11" i="18"/>
  <c r="CB24" i="17"/>
  <c r="BU25" i="17"/>
  <c r="BO25" i="17"/>
  <c r="AQ25" i="17"/>
  <c r="AH25" i="17"/>
  <c r="E27" i="17"/>
  <c r="E28" i="17" s="1"/>
  <c r="E29" i="17" s="1"/>
  <c r="B27" i="17"/>
  <c r="D27" i="17" s="1"/>
  <c r="CB6" i="17"/>
  <c r="CA11" i="17"/>
  <c r="BU11" i="17"/>
  <c r="BO11" i="17"/>
  <c r="AQ11" i="17"/>
  <c r="AH11" i="17"/>
  <c r="AE11" i="17"/>
  <c r="S11" i="17"/>
  <c r="D10" i="17"/>
  <c r="BZ27" i="16"/>
  <c r="BZ28" i="16" s="1"/>
  <c r="BY27" i="16"/>
  <c r="BY28" i="16" s="1"/>
  <c r="BV27" i="16"/>
  <c r="BV28" i="16" s="1"/>
  <c r="BS27" i="16"/>
  <c r="BS28" i="16" s="1"/>
  <c r="BP27" i="16"/>
  <c r="BP28" i="16" s="1"/>
  <c r="BM27" i="16"/>
  <c r="BM28" i="16" s="1"/>
  <c r="BJ27" i="16"/>
  <c r="BJ28" i="16" s="1"/>
  <c r="BG27" i="16"/>
  <c r="BG28" i="16" s="1"/>
  <c r="BD27" i="16"/>
  <c r="BD28" i="16" s="1"/>
  <c r="BA27" i="16"/>
  <c r="BA28" i="16" s="1"/>
  <c r="AX27" i="16"/>
  <c r="AX28" i="16" s="1"/>
  <c r="AU27" i="16"/>
  <c r="AU28" i="16" s="1"/>
  <c r="AR27" i="16"/>
  <c r="AR28" i="16" s="1"/>
  <c r="AO27" i="16"/>
  <c r="AO28" i="16" s="1"/>
  <c r="AL27" i="16"/>
  <c r="AL28" i="16" s="1"/>
  <c r="AI27" i="16"/>
  <c r="AI28" i="16" s="1"/>
  <c r="AF27" i="16"/>
  <c r="AF28" i="16" s="1"/>
  <c r="AC27" i="16"/>
  <c r="AC28" i="16" s="1"/>
  <c r="Z27" i="16"/>
  <c r="Z28" i="16" s="1"/>
  <c r="W27" i="16"/>
  <c r="W28" i="16" s="1"/>
  <c r="T27" i="16"/>
  <c r="T28" i="16" s="1"/>
  <c r="Q27" i="16"/>
  <c r="Q28" i="16" s="1"/>
  <c r="N27" i="16"/>
  <c r="N28" i="16" s="1"/>
  <c r="K27" i="16"/>
  <c r="K28" i="16" s="1"/>
  <c r="H27" i="16"/>
  <c r="H28" i="16" s="1"/>
  <c r="E27" i="16"/>
  <c r="E28" i="16" s="1"/>
  <c r="B27" i="16"/>
  <c r="B28" i="16" s="1"/>
  <c r="BW27" i="16"/>
  <c r="BW28" i="16" s="1"/>
  <c r="BT27" i="16"/>
  <c r="BT28" i="16" s="1"/>
  <c r="BQ27" i="16"/>
  <c r="BQ28" i="16" s="1"/>
  <c r="BN27" i="16"/>
  <c r="BN28" i="16" s="1"/>
  <c r="BK27" i="16"/>
  <c r="BK28" i="16" s="1"/>
  <c r="BH27" i="16"/>
  <c r="BH33" i="16" s="1"/>
  <c r="BH28" i="16"/>
  <c r="AG27" i="16"/>
  <c r="AG28" i="16" s="1"/>
  <c r="AD27" i="16"/>
  <c r="AD28" i="16" s="1"/>
  <c r="AA27" i="16"/>
  <c r="AA33" i="16" s="1"/>
  <c r="AA28" i="16"/>
  <c r="X27" i="16"/>
  <c r="X28" i="16" s="1"/>
  <c r="U27" i="16"/>
  <c r="U28" i="16" s="1"/>
  <c r="R27" i="16"/>
  <c r="R28" i="16" s="1"/>
  <c r="O27" i="16"/>
  <c r="O28" i="16" s="1"/>
  <c r="L27" i="16"/>
  <c r="L33" i="16" s="1"/>
  <c r="L28" i="16"/>
  <c r="I27" i="16"/>
  <c r="I28" i="16" s="1"/>
  <c r="C27" i="16"/>
  <c r="C28" i="16"/>
  <c r="BO11" i="16"/>
  <c r="BE27" i="16"/>
  <c r="BF27" i="16" s="1"/>
  <c r="BB27" i="16"/>
  <c r="AY27" i="16"/>
  <c r="AY28" i="16" s="1"/>
  <c r="AV27" i="16"/>
  <c r="AV33" i="16" s="1"/>
  <c r="AS27" i="16"/>
  <c r="AS33" i="16" s="1"/>
  <c r="AP27" i="16"/>
  <c r="AM27" i="16"/>
  <c r="AJ27" i="16"/>
  <c r="AJ28" i="16" s="1"/>
  <c r="F27" i="16"/>
  <c r="CC14" i="16"/>
  <c r="CC15" i="16"/>
  <c r="CC16" i="16"/>
  <c r="CC17" i="16"/>
  <c r="CC18" i="16"/>
  <c r="CC19" i="16"/>
  <c r="CC20" i="16"/>
  <c r="CC21" i="16"/>
  <c r="CC22" i="16"/>
  <c r="CC23" i="16"/>
  <c r="CC24" i="16"/>
  <c r="CC25" i="16"/>
  <c r="CC26" i="16"/>
  <c r="CB14" i="16"/>
  <c r="CB15" i="16"/>
  <c r="CB16" i="16"/>
  <c r="CB17" i="16"/>
  <c r="CB18" i="16"/>
  <c r="CB19" i="16"/>
  <c r="CB20" i="16"/>
  <c r="CB21" i="16"/>
  <c r="CB22" i="16"/>
  <c r="CB23" i="16"/>
  <c r="CB24" i="16"/>
  <c r="CB25" i="16"/>
  <c r="CB26" i="16"/>
  <c r="CB13" i="16"/>
  <c r="CC7" i="16"/>
  <c r="CD7" i="16" s="1"/>
  <c r="CC8" i="16"/>
  <c r="CC9" i="16"/>
  <c r="CC10" i="16"/>
  <c r="CC11" i="16"/>
  <c r="CB7" i="16"/>
  <c r="CB8" i="16"/>
  <c r="CB9" i="16"/>
  <c r="CB10" i="16"/>
  <c r="CB11" i="16"/>
  <c r="CB26" i="15"/>
  <c r="CB25" i="15"/>
  <c r="CC11" i="15"/>
  <c r="CC10" i="15"/>
  <c r="CC9" i="15"/>
  <c r="CC8" i="15"/>
  <c r="CC7" i="15"/>
  <c r="CB7" i="15"/>
  <c r="CB8" i="15"/>
  <c r="CB9" i="15"/>
  <c r="CB10" i="15"/>
  <c r="CB11" i="15"/>
  <c r="CB6" i="15"/>
  <c r="CC14" i="15"/>
  <c r="CC15" i="15"/>
  <c r="CC16" i="15"/>
  <c r="CC17" i="15"/>
  <c r="CC18" i="15"/>
  <c r="CC19" i="15"/>
  <c r="CC20" i="15"/>
  <c r="CC21" i="15"/>
  <c r="CC22" i="15"/>
  <c r="CC23" i="15"/>
  <c r="CC24" i="15"/>
  <c r="CC25" i="15"/>
  <c r="CC26" i="15"/>
  <c r="CB14" i="15"/>
  <c r="CB15" i="15"/>
  <c r="CB16" i="15"/>
  <c r="CD16" i="15" s="1"/>
  <c r="CB17" i="15"/>
  <c r="CB18" i="15"/>
  <c r="CB19" i="15"/>
  <c r="CB20" i="15"/>
  <c r="CD20" i="15" s="1"/>
  <c r="CB21" i="15"/>
  <c r="CB22" i="15"/>
  <c r="CB23" i="15"/>
  <c r="CB24" i="15"/>
  <c r="CD24" i="15" s="1"/>
  <c r="CB13" i="15"/>
  <c r="BY27" i="15"/>
  <c r="BV27" i="15"/>
  <c r="BS27" i="15"/>
  <c r="BP27" i="15"/>
  <c r="BP33" i="15" s="1"/>
  <c r="BM27" i="15"/>
  <c r="BJ27" i="15"/>
  <c r="BG27" i="15"/>
  <c r="BG28" i="15" s="1"/>
  <c r="BG29" i="15" s="1"/>
  <c r="BD27" i="15"/>
  <c r="BD33" i="15" s="1"/>
  <c r="BA27" i="15"/>
  <c r="AX27" i="15"/>
  <c r="AX28" i="15" s="1"/>
  <c r="AX29" i="15" s="1"/>
  <c r="AU27" i="15"/>
  <c r="AU28" i="15" s="1"/>
  <c r="AU29" i="15" s="1"/>
  <c r="AR27" i="15"/>
  <c r="AR28" i="15" s="1"/>
  <c r="AR29" i="15" s="1"/>
  <c r="AO27" i="15"/>
  <c r="AL27" i="15"/>
  <c r="AI27" i="15"/>
  <c r="AF27" i="15"/>
  <c r="AF28" i="15" s="1"/>
  <c r="AF29" i="15" s="1"/>
  <c r="AC27" i="15"/>
  <c r="Z27" i="15"/>
  <c r="W27" i="15"/>
  <c r="T27" i="15"/>
  <c r="T28" i="15" s="1"/>
  <c r="T29" i="15" s="1"/>
  <c r="Q27" i="15"/>
  <c r="N27" i="15"/>
  <c r="K27" i="15"/>
  <c r="H27" i="15"/>
  <c r="H28" i="15" s="1"/>
  <c r="H29" i="15" s="1"/>
  <c r="E27" i="15"/>
  <c r="B27" i="15"/>
  <c r="CB12" i="15"/>
  <c r="CC12" i="15"/>
  <c r="D12" i="16"/>
  <c r="AT7" i="16"/>
  <c r="D10" i="16"/>
  <c r="CB12" i="14"/>
  <c r="CB12" i="13"/>
  <c r="CC12" i="13"/>
  <c r="CC12" i="14"/>
  <c r="AK15" i="15"/>
  <c r="AK13" i="15"/>
  <c r="AB13" i="15"/>
  <c r="CA15" i="15"/>
  <c r="CA13" i="15"/>
  <c r="BX18" i="15"/>
  <c r="BX19" i="15"/>
  <c r="BX20" i="15"/>
  <c r="BX21" i="15"/>
  <c r="BX22" i="15"/>
  <c r="BX23" i="15"/>
  <c r="BX15" i="15"/>
  <c r="BX16" i="15"/>
  <c r="BX17" i="15"/>
  <c r="BX24" i="15"/>
  <c r="BX25" i="15"/>
  <c r="BX13" i="15"/>
  <c r="BU14" i="15"/>
  <c r="BU13" i="15"/>
  <c r="BU25" i="15"/>
  <c r="BU24" i="15"/>
  <c r="BU23" i="15"/>
  <c r="BU22" i="15"/>
  <c r="BU20" i="15"/>
  <c r="BU19" i="15"/>
  <c r="BU18" i="15"/>
  <c r="BU17" i="15"/>
  <c r="BU16" i="15"/>
  <c r="BU15" i="15"/>
  <c r="BR20" i="15"/>
  <c r="BR19" i="15"/>
  <c r="BR17" i="15"/>
  <c r="BR16" i="15"/>
  <c r="BR15" i="15"/>
  <c r="BO25" i="15"/>
  <c r="S11" i="15"/>
  <c r="J6" i="15"/>
  <c r="M6" i="15"/>
  <c r="AK25" i="13"/>
  <c r="AJ27" i="13"/>
  <c r="AI27" i="13"/>
  <c r="AA27" i="13"/>
  <c r="Z27" i="13"/>
  <c r="BW27" i="13"/>
  <c r="BV27" i="13"/>
  <c r="BZ27" i="13"/>
  <c r="BY27" i="13"/>
  <c r="BT27" i="13"/>
  <c r="BS27" i="13"/>
  <c r="BQ27" i="13"/>
  <c r="BP27" i="13"/>
  <c r="BN27" i="13"/>
  <c r="BM27" i="13"/>
  <c r="BK27" i="13"/>
  <c r="BJ27" i="13"/>
  <c r="BH27" i="13"/>
  <c r="BG27" i="13"/>
  <c r="BE27" i="13"/>
  <c r="BD27" i="13"/>
  <c r="BB27" i="13"/>
  <c r="BA27" i="13"/>
  <c r="AY27" i="13"/>
  <c r="AX27" i="13"/>
  <c r="AV27" i="13"/>
  <c r="AU27" i="13"/>
  <c r="AS27" i="13"/>
  <c r="AR27" i="13"/>
  <c r="AQ25" i="13"/>
  <c r="AP27" i="13"/>
  <c r="AO27" i="13"/>
  <c r="AM27" i="13"/>
  <c r="AL27" i="13"/>
  <c r="AG27" i="13"/>
  <c r="AF27" i="13"/>
  <c r="AD27" i="13"/>
  <c r="AC27" i="13"/>
  <c r="X27" i="13"/>
  <c r="W27" i="13"/>
  <c r="U27" i="13"/>
  <c r="T27" i="13"/>
  <c r="R27" i="13"/>
  <c r="Q27" i="13"/>
  <c r="O27" i="13"/>
  <c r="N27" i="13"/>
  <c r="L27" i="13"/>
  <c r="K27" i="13"/>
  <c r="I27" i="13"/>
  <c r="H27" i="13"/>
  <c r="F27" i="13"/>
  <c r="E27" i="13"/>
  <c r="C27" i="13"/>
  <c r="B27" i="13"/>
  <c r="AK10" i="13"/>
  <c r="AB10" i="13"/>
  <c r="CA8" i="13"/>
  <c r="CA9" i="13"/>
  <c r="CA10" i="13"/>
  <c r="BX8" i="13"/>
  <c r="BU8" i="13"/>
  <c r="BU9" i="13"/>
  <c r="BU10" i="13"/>
  <c r="BR8" i="13"/>
  <c r="BR9" i="13"/>
  <c r="BR10" i="13"/>
  <c r="BO10" i="13"/>
  <c r="BO11" i="13"/>
  <c r="BL8" i="13"/>
  <c r="BL9" i="13"/>
  <c r="BL10" i="13"/>
  <c r="BI8" i="13"/>
  <c r="BI9" i="13"/>
  <c r="BI10" i="13"/>
  <c r="BC8" i="13"/>
  <c r="BC9" i="13"/>
  <c r="BC10" i="13"/>
  <c r="AZ8" i="13"/>
  <c r="AZ9" i="13"/>
  <c r="AZ10" i="13"/>
  <c r="AW10" i="13"/>
  <c r="AT8" i="13"/>
  <c r="AQ9" i="13"/>
  <c r="AQ10" i="13"/>
  <c r="AQ11" i="13"/>
  <c r="AQ8" i="13"/>
  <c r="AH10" i="13"/>
  <c r="AH11" i="13"/>
  <c r="AE10" i="13"/>
  <c r="S11" i="13"/>
  <c r="P8" i="13"/>
  <c r="M8" i="13"/>
  <c r="M9" i="13"/>
  <c r="M10" i="13"/>
  <c r="J8" i="13"/>
  <c r="J10" i="13"/>
  <c r="D10" i="13"/>
  <c r="D8" i="13"/>
  <c r="CC17" i="14"/>
  <c r="CC15" i="14"/>
  <c r="CC14" i="14"/>
  <c r="CC16" i="14"/>
  <c r="CC18" i="14"/>
  <c r="CC19" i="14"/>
  <c r="CC20" i="14"/>
  <c r="CC21" i="14"/>
  <c r="CC22" i="14"/>
  <c r="CC23" i="14"/>
  <c r="CC24" i="14"/>
  <c r="CC25" i="14"/>
  <c r="CC26" i="14"/>
  <c r="CC13" i="14"/>
  <c r="BY27" i="14"/>
  <c r="BV27" i="14"/>
  <c r="BS27" i="14"/>
  <c r="BP27" i="14"/>
  <c r="BM27" i="14"/>
  <c r="BJ27" i="14"/>
  <c r="BG27" i="14"/>
  <c r="BD27" i="14"/>
  <c r="BA27" i="14"/>
  <c r="AX27" i="14"/>
  <c r="AU27" i="14"/>
  <c r="AR27" i="14"/>
  <c r="AO27" i="14"/>
  <c r="AL27" i="14"/>
  <c r="AI27" i="14"/>
  <c r="AC27" i="14"/>
  <c r="Z27" i="14"/>
  <c r="W27" i="14"/>
  <c r="T27" i="14"/>
  <c r="Q27" i="14"/>
  <c r="N27" i="14"/>
  <c r="K27" i="14"/>
  <c r="H27" i="14"/>
  <c r="E27" i="14"/>
  <c r="B27" i="14"/>
  <c r="CB14" i="14"/>
  <c r="CB15" i="14"/>
  <c r="CB16" i="14"/>
  <c r="CB17" i="14"/>
  <c r="CB18" i="14"/>
  <c r="CB19" i="14"/>
  <c r="CB20" i="14"/>
  <c r="CB21" i="14"/>
  <c r="CB22" i="14"/>
  <c r="CB23" i="14"/>
  <c r="CB24" i="14"/>
  <c r="CB25" i="14"/>
  <c r="CB13" i="14"/>
  <c r="AJ27" i="14"/>
  <c r="AA27" i="14"/>
  <c r="BZ27" i="14"/>
  <c r="BW27" i="14"/>
  <c r="CB11" i="14"/>
  <c r="CB8" i="14"/>
  <c r="CA25" i="14"/>
  <c r="CA24" i="14"/>
  <c r="CA23" i="14"/>
  <c r="CA22" i="14"/>
  <c r="CA20" i="14"/>
  <c r="CA19" i="14"/>
  <c r="CA17" i="14"/>
  <c r="CA16" i="14"/>
  <c r="CA15" i="14"/>
  <c r="CA13" i="14"/>
  <c r="BT27" i="14"/>
  <c r="BQ27" i="14"/>
  <c r="BN27" i="14"/>
  <c r="BO25" i="14"/>
  <c r="BK27" i="14"/>
  <c r="BH27" i="14"/>
  <c r="BE27" i="14"/>
  <c r="BB27" i="14"/>
  <c r="AY27" i="14"/>
  <c r="AV27" i="14"/>
  <c r="AS27" i="14"/>
  <c r="AP27" i="14"/>
  <c r="AM27" i="14"/>
  <c r="AD27" i="14"/>
  <c r="V18" i="14"/>
  <c r="X27" i="14"/>
  <c r="U27" i="14"/>
  <c r="R27" i="14"/>
  <c r="O27" i="14"/>
  <c r="L27" i="14"/>
  <c r="I27" i="14"/>
  <c r="F27" i="14"/>
  <c r="C27" i="14"/>
  <c r="B28" i="14"/>
  <c r="AB8" i="14"/>
  <c r="AB9" i="14"/>
  <c r="AB10" i="14"/>
  <c r="BX8" i="14"/>
  <c r="BX9" i="14"/>
  <c r="BX10" i="14"/>
  <c r="CA8" i="14"/>
  <c r="CA9" i="14"/>
  <c r="CA10" i="14"/>
  <c r="CA11" i="14"/>
  <c r="BU8" i="14"/>
  <c r="BU9" i="14"/>
  <c r="BU10" i="14"/>
  <c r="BU11" i="14"/>
  <c r="BR8" i="14"/>
  <c r="BR9" i="14"/>
  <c r="BR10" i="14"/>
  <c r="BO10" i="14"/>
  <c r="BO11" i="14"/>
  <c r="BL8" i="14"/>
  <c r="BL9" i="14"/>
  <c r="BL10" i="14"/>
  <c r="BI8" i="14"/>
  <c r="BI9" i="14"/>
  <c r="BI10" i="14"/>
  <c r="BF8" i="14"/>
  <c r="BC8" i="14"/>
  <c r="BC9" i="14"/>
  <c r="BC10" i="14"/>
  <c r="AZ8" i="14"/>
  <c r="AZ9" i="14"/>
  <c r="AZ10" i="14"/>
  <c r="AW10" i="14"/>
  <c r="AT8" i="14"/>
  <c r="AQ11" i="14"/>
  <c r="AQ8" i="14"/>
  <c r="AQ9" i="14"/>
  <c r="AQ10" i="14"/>
  <c r="AN10" i="14"/>
  <c r="AH8" i="14"/>
  <c r="AH9" i="14"/>
  <c r="AH11" i="14"/>
  <c r="AE10" i="14"/>
  <c r="Y8" i="14"/>
  <c r="V8" i="14"/>
  <c r="V9" i="14"/>
  <c r="S10" i="14"/>
  <c r="S11" i="14"/>
  <c r="P8" i="14"/>
  <c r="M9" i="14"/>
  <c r="M8" i="14"/>
  <c r="J8" i="14"/>
  <c r="J9" i="14"/>
  <c r="J10" i="14"/>
  <c r="CC30" i="24"/>
  <c r="CC29" i="24"/>
  <c r="CC26" i="24"/>
  <c r="CB30" i="24"/>
  <c r="CB29" i="24"/>
  <c r="CB26" i="24"/>
  <c r="BZ31" i="24"/>
  <c r="BY31" i="24"/>
  <c r="BW31" i="24"/>
  <c r="BV31" i="24"/>
  <c r="BT31" i="24"/>
  <c r="BS31" i="24"/>
  <c r="BQ31" i="24"/>
  <c r="BP31" i="24"/>
  <c r="BN31" i="24"/>
  <c r="BM31" i="24"/>
  <c r="BK31" i="24"/>
  <c r="BJ31" i="24"/>
  <c r="BH31" i="24"/>
  <c r="BG31" i="24"/>
  <c r="BE31" i="24"/>
  <c r="BD31" i="24"/>
  <c r="BB31" i="24"/>
  <c r="BA31" i="24"/>
  <c r="AY31" i="24"/>
  <c r="AX31" i="24"/>
  <c r="AV31" i="24"/>
  <c r="AU31" i="24"/>
  <c r="AS31" i="24"/>
  <c r="AR31" i="24"/>
  <c r="AP31" i="24"/>
  <c r="AO31" i="24"/>
  <c r="AM31" i="24"/>
  <c r="AL31" i="24"/>
  <c r="AJ31" i="24"/>
  <c r="AI31" i="24"/>
  <c r="AG31" i="24"/>
  <c r="AF31" i="24"/>
  <c r="AD31" i="24"/>
  <c r="AC31" i="24"/>
  <c r="AA31" i="24"/>
  <c r="Z31" i="24"/>
  <c r="X31" i="24"/>
  <c r="W31" i="24"/>
  <c r="U31" i="24"/>
  <c r="T31" i="24"/>
  <c r="R31" i="24"/>
  <c r="Q31" i="24"/>
  <c r="O31" i="24"/>
  <c r="N31" i="24"/>
  <c r="L31" i="24"/>
  <c r="K31" i="24"/>
  <c r="I31" i="24"/>
  <c r="H31" i="24"/>
  <c r="F31" i="24"/>
  <c r="E31" i="24"/>
  <c r="C31" i="24"/>
  <c r="B31" i="24"/>
  <c r="CD30" i="24"/>
  <c r="CA30" i="24"/>
  <c r="BX30" i="24"/>
  <c r="BU30" i="24"/>
  <c r="BR30" i="24"/>
  <c r="BO30" i="24"/>
  <c r="BL30" i="24"/>
  <c r="BI30" i="24"/>
  <c r="BF30" i="24"/>
  <c r="BC30" i="24"/>
  <c r="AZ30" i="24"/>
  <c r="AW30" i="24"/>
  <c r="AT30" i="24"/>
  <c r="AQ30" i="24"/>
  <c r="AN30" i="24"/>
  <c r="AK30" i="24"/>
  <c r="AH30" i="24"/>
  <c r="AE30" i="24"/>
  <c r="AB30" i="24"/>
  <c r="Y30" i="24"/>
  <c r="V30" i="24"/>
  <c r="S30" i="24"/>
  <c r="P30" i="24"/>
  <c r="M30" i="24"/>
  <c r="J30" i="24"/>
  <c r="G30" i="24"/>
  <c r="D30" i="24"/>
  <c r="CD29" i="24"/>
  <c r="CA29" i="24"/>
  <c r="BX29" i="24"/>
  <c r="BU29" i="24"/>
  <c r="BR29" i="24"/>
  <c r="BO29" i="24"/>
  <c r="BL29" i="24"/>
  <c r="BI29" i="24"/>
  <c r="BF29" i="24"/>
  <c r="BC29" i="24"/>
  <c r="AZ29" i="24"/>
  <c r="AW29" i="24"/>
  <c r="AT29" i="24"/>
  <c r="AQ29" i="24"/>
  <c r="AN29" i="24"/>
  <c r="AK29" i="24"/>
  <c r="AH29" i="24"/>
  <c r="AE29" i="24"/>
  <c r="AB29" i="24"/>
  <c r="Y29" i="24"/>
  <c r="V29" i="24"/>
  <c r="S29" i="24"/>
  <c r="P29" i="24"/>
  <c r="M29" i="24"/>
  <c r="J29" i="24"/>
  <c r="G29" i="24"/>
  <c r="D29" i="24"/>
  <c r="BZ27" i="24"/>
  <c r="BW27" i="24"/>
  <c r="BT27" i="24"/>
  <c r="BQ27" i="24"/>
  <c r="BN27" i="24"/>
  <c r="BK27" i="24"/>
  <c r="BH27" i="24"/>
  <c r="BE27" i="24"/>
  <c r="BB27" i="24"/>
  <c r="AY27" i="24"/>
  <c r="AV27" i="24"/>
  <c r="AS27" i="24"/>
  <c r="AP27" i="24"/>
  <c r="AM27" i="24"/>
  <c r="AJ27" i="24"/>
  <c r="AG27" i="24"/>
  <c r="AD27" i="24"/>
  <c r="AA27" i="24"/>
  <c r="X27" i="24"/>
  <c r="U27" i="24"/>
  <c r="R27" i="24"/>
  <c r="O27" i="24"/>
  <c r="L27" i="24"/>
  <c r="I27" i="24"/>
  <c r="F27" i="24"/>
  <c r="C27" i="24"/>
  <c r="BY27" i="24"/>
  <c r="BV27" i="24"/>
  <c r="BS27" i="24"/>
  <c r="BP27" i="24"/>
  <c r="BM27" i="24"/>
  <c r="BJ27" i="24"/>
  <c r="BG27" i="24"/>
  <c r="BD27" i="24"/>
  <c r="BA27" i="24"/>
  <c r="AX27" i="24"/>
  <c r="AU27" i="24"/>
  <c r="AR27" i="24"/>
  <c r="AO27" i="24"/>
  <c r="AL27" i="24"/>
  <c r="AI27" i="24"/>
  <c r="AF27" i="24"/>
  <c r="AC27" i="24"/>
  <c r="Z27" i="24"/>
  <c r="W27" i="24"/>
  <c r="T27" i="24"/>
  <c r="Q27" i="24"/>
  <c r="N27" i="24"/>
  <c r="K27" i="24"/>
  <c r="H27" i="24"/>
  <c r="E27" i="24"/>
  <c r="B27" i="24"/>
  <c r="CA27" i="24"/>
  <c r="CD26" i="24"/>
  <c r="CA26" i="24"/>
  <c r="BX26" i="24"/>
  <c r="BU26" i="24"/>
  <c r="BR26" i="24"/>
  <c r="BO26" i="24"/>
  <c r="BL26" i="24"/>
  <c r="BI26" i="24"/>
  <c r="BF26" i="24"/>
  <c r="BC26" i="24"/>
  <c r="AZ26" i="24"/>
  <c r="AW26" i="24"/>
  <c r="AT26" i="24"/>
  <c r="AQ26" i="24"/>
  <c r="AN26" i="24"/>
  <c r="AK26" i="24"/>
  <c r="AH26" i="24"/>
  <c r="AE26" i="24"/>
  <c r="AB26" i="24"/>
  <c r="Y26" i="24"/>
  <c r="V26" i="24"/>
  <c r="S26" i="24"/>
  <c r="P26" i="24"/>
  <c r="M26" i="24"/>
  <c r="J26" i="24"/>
  <c r="G26" i="24"/>
  <c r="CC25" i="24"/>
  <c r="CB25" i="24"/>
  <c r="CC24" i="24"/>
  <c r="CB24" i="24"/>
  <c r="CA24" i="24"/>
  <c r="BX24" i="24"/>
  <c r="BU24" i="24"/>
  <c r="BR24" i="24"/>
  <c r="BO24" i="24"/>
  <c r="BI24" i="24"/>
  <c r="BC24" i="24"/>
  <c r="AZ24" i="24"/>
  <c r="AW24" i="24"/>
  <c r="AT24" i="24"/>
  <c r="AN24" i="24"/>
  <c r="AK24" i="24"/>
  <c r="AE24" i="24"/>
  <c r="AB24" i="24"/>
  <c r="Y24" i="24"/>
  <c r="V24" i="24"/>
  <c r="S24" i="24"/>
  <c r="P24" i="24"/>
  <c r="M24" i="24"/>
  <c r="J24" i="24"/>
  <c r="D24" i="24"/>
  <c r="CC23" i="24"/>
  <c r="CB23" i="24"/>
  <c r="CA23" i="24"/>
  <c r="BX23" i="24"/>
  <c r="BU23" i="24"/>
  <c r="BR23" i="24"/>
  <c r="BO23" i="24"/>
  <c r="BL23" i="24"/>
  <c r="BI23" i="24"/>
  <c r="BF23" i="24"/>
  <c r="BC23" i="24"/>
  <c r="AZ23" i="24"/>
  <c r="AW23" i="24"/>
  <c r="AT23" i="24"/>
  <c r="AQ23" i="24"/>
  <c r="AK23" i="24"/>
  <c r="AH23" i="24"/>
  <c r="AE23" i="24"/>
  <c r="AB23" i="24"/>
  <c r="Y23" i="24"/>
  <c r="V23" i="24"/>
  <c r="S23" i="24"/>
  <c r="P23" i="24"/>
  <c r="M23" i="24"/>
  <c r="J23" i="24"/>
  <c r="G23" i="24"/>
  <c r="CC22" i="24"/>
  <c r="CD22" i="24" s="1"/>
  <c r="CB22" i="24"/>
  <c r="CA22" i="24"/>
  <c r="BX22" i="24"/>
  <c r="BU22" i="24"/>
  <c r="BR22" i="24"/>
  <c r="BO22" i="24"/>
  <c r="BL22" i="24"/>
  <c r="BI22" i="24"/>
  <c r="BF22" i="24"/>
  <c r="BC22" i="24"/>
  <c r="AZ22" i="24"/>
  <c r="AW22" i="24"/>
  <c r="AT22" i="24"/>
  <c r="AQ22" i="24"/>
  <c r="AK22" i="24"/>
  <c r="AH22" i="24"/>
  <c r="AE22" i="24"/>
  <c r="AB22" i="24"/>
  <c r="Y22" i="24"/>
  <c r="V22" i="24"/>
  <c r="S22" i="24"/>
  <c r="P22" i="24"/>
  <c r="M22" i="24"/>
  <c r="J22" i="24"/>
  <c r="G22" i="24"/>
  <c r="D22" i="24"/>
  <c r="CC21" i="24"/>
  <c r="CB21" i="24"/>
  <c r="CA21" i="24"/>
  <c r="BX21" i="24"/>
  <c r="BU21" i="24"/>
  <c r="BR21" i="24"/>
  <c r="BO21" i="24"/>
  <c r="BL21" i="24"/>
  <c r="BI21" i="24"/>
  <c r="BF21" i="24"/>
  <c r="BC21" i="24"/>
  <c r="AZ21" i="24"/>
  <c r="AW21" i="24"/>
  <c r="AT21" i="24"/>
  <c r="AQ21" i="24"/>
  <c r="AN21" i="24"/>
  <c r="AK21" i="24"/>
  <c r="AH21" i="24"/>
  <c r="AE21" i="24"/>
  <c r="Y21" i="24"/>
  <c r="V21" i="24"/>
  <c r="S21" i="24"/>
  <c r="P21" i="24"/>
  <c r="M21" i="24"/>
  <c r="J21" i="24"/>
  <c r="G21" i="24"/>
  <c r="D21" i="24"/>
  <c r="CC20" i="24"/>
  <c r="CB20" i="24"/>
  <c r="BX20" i="24"/>
  <c r="AW20" i="24"/>
  <c r="CC19" i="24"/>
  <c r="CB19" i="24"/>
  <c r="CA19" i="24"/>
  <c r="BX19" i="24"/>
  <c r="BU19" i="24"/>
  <c r="BR19" i="24"/>
  <c r="BO19" i="24"/>
  <c r="BL19" i="24"/>
  <c r="BI19" i="24"/>
  <c r="BF19" i="24"/>
  <c r="BC19" i="24"/>
  <c r="AZ19" i="24"/>
  <c r="AW19" i="24"/>
  <c r="AT19" i="24"/>
  <c r="AQ19" i="24"/>
  <c r="AN19" i="24"/>
  <c r="AK19" i="24"/>
  <c r="AH19" i="24"/>
  <c r="AE19" i="24"/>
  <c r="AB19" i="24"/>
  <c r="Y19" i="24"/>
  <c r="V19" i="24"/>
  <c r="S19" i="24"/>
  <c r="P19" i="24"/>
  <c r="M19" i="24"/>
  <c r="J19" i="24"/>
  <c r="G19" i="24"/>
  <c r="D19" i="24"/>
  <c r="CA18" i="24"/>
  <c r="BX18" i="24"/>
  <c r="BU18" i="24"/>
  <c r="BR18" i="24"/>
  <c r="BO18" i="24"/>
  <c r="BL18" i="24"/>
  <c r="BI18" i="24"/>
  <c r="BF18" i="24"/>
  <c r="BC18" i="24"/>
  <c r="AZ18" i="24"/>
  <c r="AW18" i="24"/>
  <c r="AT18" i="24"/>
  <c r="AQ18" i="24"/>
  <c r="AN18" i="24"/>
  <c r="AK18" i="24"/>
  <c r="AE18" i="24"/>
  <c r="AB18" i="24"/>
  <c r="Y18" i="24"/>
  <c r="V18" i="24"/>
  <c r="S18" i="24"/>
  <c r="P18" i="24"/>
  <c r="M18" i="24"/>
  <c r="J18" i="24"/>
  <c r="G18" i="24"/>
  <c r="D18" i="24"/>
  <c r="CA17" i="24"/>
  <c r="BX17" i="24"/>
  <c r="BR17" i="24"/>
  <c r="BF17" i="24"/>
  <c r="AZ17" i="24"/>
  <c r="AN17" i="24"/>
  <c r="AK17" i="24"/>
  <c r="AH17" i="24"/>
  <c r="AE17" i="24"/>
  <c r="M17" i="24"/>
  <c r="J17" i="24"/>
  <c r="CA16" i="24"/>
  <c r="BX16" i="24"/>
  <c r="BU16" i="24"/>
  <c r="BR16" i="24"/>
  <c r="BO16" i="24"/>
  <c r="BL16" i="24"/>
  <c r="BI16" i="24"/>
  <c r="BF16" i="24"/>
  <c r="BC16" i="24"/>
  <c r="AZ16" i="24"/>
  <c r="AW16" i="24"/>
  <c r="AT16" i="24"/>
  <c r="AQ16" i="24"/>
  <c r="AN16" i="24"/>
  <c r="AK16" i="24"/>
  <c r="AH16" i="24"/>
  <c r="AE16" i="24"/>
  <c r="AB16" i="24"/>
  <c r="Y16" i="24"/>
  <c r="V16" i="24"/>
  <c r="S16" i="24"/>
  <c r="P16" i="24"/>
  <c r="M16" i="24"/>
  <c r="J16" i="24"/>
  <c r="G16" i="24"/>
  <c r="D16" i="24"/>
  <c r="CC15" i="24"/>
  <c r="CD15" i="24" s="1"/>
  <c r="CB15" i="24"/>
  <c r="CA15" i="24"/>
  <c r="BX15" i="24"/>
  <c r="BU15" i="24"/>
  <c r="BR15" i="24"/>
  <c r="BO15" i="24"/>
  <c r="BL15" i="24"/>
  <c r="BI15" i="24"/>
  <c r="BF15" i="24"/>
  <c r="BC15" i="24"/>
  <c r="AZ15" i="24"/>
  <c r="AW15" i="24"/>
  <c r="AT15" i="24"/>
  <c r="AQ15" i="24"/>
  <c r="AN15" i="24"/>
  <c r="AK15" i="24"/>
  <c r="AH15" i="24"/>
  <c r="AE15" i="24"/>
  <c r="AB15" i="24"/>
  <c r="Y15" i="24"/>
  <c r="V15" i="24"/>
  <c r="S15" i="24"/>
  <c r="P15" i="24"/>
  <c r="M15" i="24"/>
  <c r="J15" i="24"/>
  <c r="G15" i="24"/>
  <c r="D15" i="24"/>
  <c r="CA14" i="24"/>
  <c r="BX14" i="24"/>
  <c r="BU14" i="24"/>
  <c r="BR14" i="24"/>
  <c r="BO14" i="24"/>
  <c r="BL14" i="24"/>
  <c r="BI14" i="24"/>
  <c r="BF14" i="24"/>
  <c r="BC14" i="24"/>
  <c r="AZ14" i="24"/>
  <c r="AW14" i="24"/>
  <c r="AT14" i="24"/>
  <c r="AQ14" i="24"/>
  <c r="AN14" i="24"/>
  <c r="AK14" i="24"/>
  <c r="AH14" i="24"/>
  <c r="AE14" i="24"/>
  <c r="AB14" i="24"/>
  <c r="Y14" i="24"/>
  <c r="V14" i="24"/>
  <c r="S14" i="24"/>
  <c r="P14" i="24"/>
  <c r="M14" i="24"/>
  <c r="J14" i="24"/>
  <c r="G14" i="24"/>
  <c r="D14" i="24"/>
  <c r="CC13" i="24"/>
  <c r="CD13" i="24" s="1"/>
  <c r="CB13" i="24"/>
  <c r="BU13" i="24"/>
  <c r="BR13" i="24"/>
  <c r="BO13" i="24"/>
  <c r="BL13" i="24"/>
  <c r="BI13" i="24"/>
  <c r="BF13" i="24"/>
  <c r="BC13" i="24"/>
  <c r="AZ13" i="24"/>
  <c r="AW13" i="24"/>
  <c r="AT13" i="24"/>
  <c r="AQ13" i="24"/>
  <c r="AN13" i="24"/>
  <c r="AK13" i="24"/>
  <c r="AH13" i="24"/>
  <c r="AE13" i="24"/>
  <c r="AB13" i="24"/>
  <c r="Y13" i="24"/>
  <c r="V13" i="24"/>
  <c r="S13" i="24"/>
  <c r="P13" i="24"/>
  <c r="M13" i="24"/>
  <c r="J13" i="24"/>
  <c r="G13" i="24"/>
  <c r="D13" i="24"/>
  <c r="CC12" i="24"/>
  <c r="CB12" i="24"/>
  <c r="CD12" i="24"/>
  <c r="CA12" i="24"/>
  <c r="BX12" i="24"/>
  <c r="BU12" i="24"/>
  <c r="BR12" i="24"/>
  <c r="BO12" i="24"/>
  <c r="BL12" i="24"/>
  <c r="BI12" i="24"/>
  <c r="BF12" i="24"/>
  <c r="BC12" i="24"/>
  <c r="AZ12" i="24"/>
  <c r="AW12" i="24"/>
  <c r="AT12" i="24"/>
  <c r="AQ12" i="24"/>
  <c r="AN12" i="24"/>
  <c r="AK12" i="24"/>
  <c r="AH12" i="24"/>
  <c r="AE12" i="24"/>
  <c r="AB12" i="24"/>
  <c r="Y12" i="24"/>
  <c r="V12" i="24"/>
  <c r="S12" i="24"/>
  <c r="P12" i="24"/>
  <c r="M12" i="24"/>
  <c r="J12" i="24"/>
  <c r="G12" i="24"/>
  <c r="D12" i="24"/>
  <c r="CC11" i="24"/>
  <c r="CB11" i="24"/>
  <c r="CD11" i="24" s="1"/>
  <c r="CA11" i="24"/>
  <c r="BX11" i="24"/>
  <c r="BU11" i="24"/>
  <c r="BR11" i="24"/>
  <c r="BO11" i="24"/>
  <c r="BL11" i="24"/>
  <c r="BI11" i="24"/>
  <c r="BF11" i="24"/>
  <c r="BC11" i="24"/>
  <c r="AZ11" i="24"/>
  <c r="AW11" i="24"/>
  <c r="AT11" i="24"/>
  <c r="AQ11" i="24"/>
  <c r="AN11" i="24"/>
  <c r="AK11" i="24"/>
  <c r="AH11" i="24"/>
  <c r="AE11" i="24"/>
  <c r="AB11" i="24"/>
  <c r="Y11" i="24"/>
  <c r="V11" i="24"/>
  <c r="S11" i="24"/>
  <c r="P11" i="24"/>
  <c r="M11" i="24"/>
  <c r="J11" i="24"/>
  <c r="G11" i="24"/>
  <c r="D11" i="24"/>
  <c r="CC10" i="24"/>
  <c r="CB10" i="24"/>
  <c r="CA10" i="24"/>
  <c r="BX10" i="24"/>
  <c r="BU10" i="24"/>
  <c r="BO10" i="24"/>
  <c r="BI10" i="24"/>
  <c r="BF10" i="24"/>
  <c r="AZ10" i="24"/>
  <c r="AW10" i="24"/>
  <c r="AT10" i="24"/>
  <c r="AQ10" i="24"/>
  <c r="AN10" i="24"/>
  <c r="AK10" i="24"/>
  <c r="AH10" i="24"/>
  <c r="Y10" i="24"/>
  <c r="V10" i="24"/>
  <c r="S10" i="24"/>
  <c r="J10" i="24"/>
  <c r="G10" i="24"/>
  <c r="CC9" i="24"/>
  <c r="CB9" i="24"/>
  <c r="CA9" i="24"/>
  <c r="BX9" i="24"/>
  <c r="BU9" i="24"/>
  <c r="BR9" i="24"/>
  <c r="BO9" i="24"/>
  <c r="BL9" i="24"/>
  <c r="BI9" i="24"/>
  <c r="BF9" i="24"/>
  <c r="BC9" i="24"/>
  <c r="AZ9" i="24"/>
  <c r="AW9" i="24"/>
  <c r="AT9" i="24"/>
  <c r="AQ9" i="24"/>
  <c r="AN9" i="24"/>
  <c r="AK9" i="24"/>
  <c r="AH9" i="24"/>
  <c r="AE9" i="24"/>
  <c r="AB9" i="24"/>
  <c r="Y9" i="24"/>
  <c r="V9" i="24"/>
  <c r="S9" i="24"/>
  <c r="P9" i="24"/>
  <c r="M9" i="24"/>
  <c r="J9" i="24"/>
  <c r="G9" i="24"/>
  <c r="D9" i="24"/>
  <c r="CC8" i="24"/>
  <c r="CD8" i="24" s="1"/>
  <c r="CB8" i="24"/>
  <c r="CA8" i="24"/>
  <c r="BX8" i="24"/>
  <c r="BU8" i="24"/>
  <c r="BR8" i="24"/>
  <c r="BO8" i="24"/>
  <c r="BL8" i="24"/>
  <c r="BI8" i="24"/>
  <c r="BF8" i="24"/>
  <c r="BC8" i="24"/>
  <c r="AZ8" i="24"/>
  <c r="AW8" i="24"/>
  <c r="AT8" i="24"/>
  <c r="AQ8" i="24"/>
  <c r="AN8" i="24"/>
  <c r="AK8" i="24"/>
  <c r="AH8" i="24"/>
  <c r="AE8" i="24"/>
  <c r="AB8" i="24"/>
  <c r="Y8" i="24"/>
  <c r="V8" i="24"/>
  <c r="S8" i="24"/>
  <c r="P8" i="24"/>
  <c r="M8" i="24"/>
  <c r="J8" i="24"/>
  <c r="G8" i="24"/>
  <c r="D8" i="24"/>
  <c r="CC7" i="24"/>
  <c r="CB7" i="24"/>
  <c r="CA7" i="24"/>
  <c r="BX7" i="24"/>
  <c r="BU7" i="24"/>
  <c r="BR7" i="24"/>
  <c r="BO7" i="24"/>
  <c r="BL7" i="24"/>
  <c r="BI7" i="24"/>
  <c r="BF7" i="24"/>
  <c r="BC7" i="24"/>
  <c r="AZ7" i="24"/>
  <c r="AW7" i="24"/>
  <c r="AT7" i="24"/>
  <c r="AQ7" i="24"/>
  <c r="AN7" i="24"/>
  <c r="AK7" i="24"/>
  <c r="AH7" i="24"/>
  <c r="AE7" i="24"/>
  <c r="AB7" i="24"/>
  <c r="Y7" i="24"/>
  <c r="V7" i="24"/>
  <c r="S7" i="24"/>
  <c r="P7" i="24"/>
  <c r="M7" i="24"/>
  <c r="J7" i="24"/>
  <c r="G7" i="24"/>
  <c r="D7" i="24"/>
  <c r="CC6" i="24"/>
  <c r="CD6" i="24" s="1"/>
  <c r="CB6" i="24"/>
  <c r="BU6" i="24"/>
  <c r="BR6" i="24"/>
  <c r="BO6" i="24"/>
  <c r="BL6" i="24"/>
  <c r="BI6" i="24"/>
  <c r="BF6" i="24"/>
  <c r="BC6" i="24"/>
  <c r="AZ6" i="24"/>
  <c r="AW6" i="24"/>
  <c r="AT6" i="24"/>
  <c r="AQ6" i="24"/>
  <c r="AK6" i="24"/>
  <c r="AH6" i="24"/>
  <c r="AE6" i="24"/>
  <c r="AB6" i="24"/>
  <c r="Y6" i="24"/>
  <c r="V6" i="24"/>
  <c r="S6" i="24"/>
  <c r="P6" i="24"/>
  <c r="M6" i="24"/>
  <c r="G6" i="24"/>
  <c r="D6" i="24"/>
  <c r="CC5" i="24"/>
  <c r="CD5" i="24" s="1"/>
  <c r="CB5" i="24"/>
  <c r="CA5" i="24"/>
  <c r="BX5" i="24"/>
  <c r="BU5" i="24"/>
  <c r="BR5" i="24"/>
  <c r="BO5" i="24"/>
  <c r="BL5" i="24"/>
  <c r="BI5" i="24"/>
  <c r="BF5" i="24"/>
  <c r="BC5" i="24"/>
  <c r="AZ5" i="24"/>
  <c r="AW5" i="24"/>
  <c r="AT5" i="24"/>
  <c r="AQ5" i="24"/>
  <c r="AN5" i="24"/>
  <c r="AK5" i="24"/>
  <c r="AH5" i="24"/>
  <c r="AE5" i="24"/>
  <c r="AB5" i="24"/>
  <c r="Y5" i="24"/>
  <c r="V5" i="24"/>
  <c r="S5" i="24"/>
  <c r="P5" i="24"/>
  <c r="M5" i="24"/>
  <c r="J5" i="24"/>
  <c r="G5" i="24"/>
  <c r="AK13" i="23"/>
  <c r="AK24" i="23"/>
  <c r="CC30" i="23"/>
  <c r="CC29" i="23"/>
  <c r="CC26" i="23"/>
  <c r="CB30" i="23"/>
  <c r="CB31" i="23" s="1"/>
  <c r="CB29" i="23"/>
  <c r="CB26" i="23"/>
  <c r="BZ31" i="23"/>
  <c r="BY31" i="23"/>
  <c r="BW31" i="23"/>
  <c r="BV31" i="23"/>
  <c r="BT31" i="23"/>
  <c r="BS31" i="23"/>
  <c r="BQ31" i="23"/>
  <c r="BP31" i="23"/>
  <c r="BN31" i="23"/>
  <c r="BM31" i="23"/>
  <c r="BK31" i="23"/>
  <c r="BJ31" i="23"/>
  <c r="BH31" i="23"/>
  <c r="BG31" i="23"/>
  <c r="BE31" i="23"/>
  <c r="BF31" i="23" s="1"/>
  <c r="BD31" i="23"/>
  <c r="BB31" i="23"/>
  <c r="BA31" i="23"/>
  <c r="AY31" i="23"/>
  <c r="AX31" i="23"/>
  <c r="AV31" i="23"/>
  <c r="AU31" i="23"/>
  <c r="AS31" i="23"/>
  <c r="AR31" i="23"/>
  <c r="AP31" i="23"/>
  <c r="AO31" i="23"/>
  <c r="AM31" i="23"/>
  <c r="AL31" i="23"/>
  <c r="AJ31" i="23"/>
  <c r="AI31" i="23"/>
  <c r="AG31" i="23"/>
  <c r="AF31" i="23"/>
  <c r="AD31" i="23"/>
  <c r="AC31" i="23"/>
  <c r="AA31" i="23"/>
  <c r="X31" i="23"/>
  <c r="W31" i="23"/>
  <c r="U31" i="23"/>
  <c r="T31" i="23"/>
  <c r="R31" i="23"/>
  <c r="Q31" i="23"/>
  <c r="O31" i="23"/>
  <c r="N31" i="23"/>
  <c r="L31" i="23"/>
  <c r="K31" i="23"/>
  <c r="I31" i="23"/>
  <c r="H31" i="23"/>
  <c r="F31" i="23"/>
  <c r="E31" i="23"/>
  <c r="C31" i="23"/>
  <c r="B31" i="23"/>
  <c r="CA30" i="23"/>
  <c r="BX30" i="23"/>
  <c r="BU30" i="23"/>
  <c r="BR30" i="23"/>
  <c r="BO30" i="23"/>
  <c r="BL30" i="23"/>
  <c r="BI30" i="23"/>
  <c r="BF30" i="23"/>
  <c r="BC30" i="23"/>
  <c r="AZ30" i="23"/>
  <c r="AW30" i="23"/>
  <c r="AT30" i="23"/>
  <c r="AQ30" i="23"/>
  <c r="AN30" i="23"/>
  <c r="AK30" i="23"/>
  <c r="AH30" i="23"/>
  <c r="AE30" i="23"/>
  <c r="AB30" i="23"/>
  <c r="V30" i="23"/>
  <c r="S30" i="23"/>
  <c r="P30" i="23"/>
  <c r="M30" i="23"/>
  <c r="J30" i="23"/>
  <c r="G30" i="23"/>
  <c r="D30" i="23"/>
  <c r="CD29" i="23"/>
  <c r="CA29" i="23"/>
  <c r="BX29" i="23"/>
  <c r="BU29" i="23"/>
  <c r="BR29" i="23"/>
  <c r="BO29" i="23"/>
  <c r="BL29" i="23"/>
  <c r="BI29" i="23"/>
  <c r="BF29" i="23"/>
  <c r="BC29" i="23"/>
  <c r="AZ29" i="23"/>
  <c r="AW29" i="23"/>
  <c r="AT29" i="23"/>
  <c r="AQ29" i="23"/>
  <c r="AN29" i="23"/>
  <c r="AK29" i="23"/>
  <c r="AH29" i="23"/>
  <c r="AE29" i="23"/>
  <c r="AB29" i="23"/>
  <c r="V29" i="23"/>
  <c r="S29" i="23"/>
  <c r="P29" i="23"/>
  <c r="M29" i="23"/>
  <c r="J29" i="23"/>
  <c r="G29" i="23"/>
  <c r="D29" i="23"/>
  <c r="BZ27" i="23"/>
  <c r="BW27" i="23"/>
  <c r="BT27" i="23"/>
  <c r="BQ27" i="23"/>
  <c r="BN27" i="23"/>
  <c r="BK27" i="23"/>
  <c r="BH27" i="23"/>
  <c r="BE27" i="23"/>
  <c r="BB27" i="23"/>
  <c r="AY27" i="23"/>
  <c r="AV27" i="23"/>
  <c r="AS27" i="23"/>
  <c r="AP27" i="23"/>
  <c r="AM27" i="23"/>
  <c r="AJ27" i="23"/>
  <c r="AG27" i="23"/>
  <c r="AD27" i="23"/>
  <c r="AA27" i="23"/>
  <c r="X27" i="23"/>
  <c r="U27" i="23"/>
  <c r="R27" i="23"/>
  <c r="O27" i="23"/>
  <c r="L27" i="23"/>
  <c r="I27" i="23"/>
  <c r="F27" i="23"/>
  <c r="C27" i="23"/>
  <c r="CC27" i="23"/>
  <c r="BY27" i="23"/>
  <c r="CA27" i="23" s="1"/>
  <c r="BV27" i="23"/>
  <c r="BS27" i="23"/>
  <c r="BP27" i="23"/>
  <c r="BM27" i="23"/>
  <c r="BJ27" i="23"/>
  <c r="BG27" i="23"/>
  <c r="BD27" i="23"/>
  <c r="BA27" i="23"/>
  <c r="AX27" i="23"/>
  <c r="AU27" i="23"/>
  <c r="AR27" i="23"/>
  <c r="AO27" i="23"/>
  <c r="AL27" i="23"/>
  <c r="AI27" i="23"/>
  <c r="AF27" i="23"/>
  <c r="AC27" i="23"/>
  <c r="W27" i="23"/>
  <c r="T27" i="23"/>
  <c r="Q27" i="23"/>
  <c r="N27" i="23"/>
  <c r="K27" i="23"/>
  <c r="H27" i="23"/>
  <c r="E27" i="23"/>
  <c r="B27" i="23"/>
  <c r="CD26" i="23"/>
  <c r="CA26" i="23"/>
  <c r="BX26" i="23"/>
  <c r="BU26" i="23"/>
  <c r="BR26" i="23"/>
  <c r="BO26" i="23"/>
  <c r="BL26" i="23"/>
  <c r="BI26" i="23"/>
  <c r="BF26" i="23"/>
  <c r="BC26" i="23"/>
  <c r="AZ26" i="23"/>
  <c r="AW26" i="23"/>
  <c r="AT26" i="23"/>
  <c r="AQ26" i="23"/>
  <c r="AN26" i="23"/>
  <c r="AK26" i="23"/>
  <c r="AH26" i="23"/>
  <c r="AE26" i="23"/>
  <c r="AB26" i="23"/>
  <c r="V26" i="23"/>
  <c r="S26" i="23"/>
  <c r="P26" i="23"/>
  <c r="M26" i="23"/>
  <c r="J26" i="23"/>
  <c r="G26" i="23"/>
  <c r="CC25" i="23"/>
  <c r="CB25" i="23"/>
  <c r="CC24" i="23"/>
  <c r="CB24" i="23"/>
  <c r="CA24" i="23"/>
  <c r="BX24" i="23"/>
  <c r="BU24" i="23"/>
  <c r="BR24" i="23"/>
  <c r="BO24" i="23"/>
  <c r="BI24" i="23"/>
  <c r="BF24" i="23"/>
  <c r="BC24" i="23"/>
  <c r="AW24" i="23"/>
  <c r="AT24" i="23"/>
  <c r="AN24" i="23"/>
  <c r="AE24" i="23"/>
  <c r="AB24" i="23"/>
  <c r="V24" i="23"/>
  <c r="S24" i="23"/>
  <c r="P24" i="23"/>
  <c r="M24" i="23"/>
  <c r="J24" i="23"/>
  <c r="D24" i="23"/>
  <c r="CC23" i="23"/>
  <c r="CB23" i="23"/>
  <c r="CD23" i="23" s="1"/>
  <c r="CA23" i="23"/>
  <c r="BX23" i="23"/>
  <c r="BU23" i="23"/>
  <c r="BR23" i="23"/>
  <c r="BO23" i="23"/>
  <c r="BL23" i="23"/>
  <c r="BI23" i="23"/>
  <c r="BF23" i="23"/>
  <c r="BC23" i="23"/>
  <c r="AZ23" i="23"/>
  <c r="AW23" i="23"/>
  <c r="AT23" i="23"/>
  <c r="AQ23" i="23"/>
  <c r="AN23" i="23"/>
  <c r="AK23" i="23"/>
  <c r="AH23" i="23"/>
  <c r="AE23" i="23"/>
  <c r="AB23" i="23"/>
  <c r="V23" i="23"/>
  <c r="S23" i="23"/>
  <c r="P23" i="23"/>
  <c r="M23" i="23"/>
  <c r="J23" i="23"/>
  <c r="G23" i="23"/>
  <c r="D23" i="23"/>
  <c r="CC22" i="23"/>
  <c r="CB22" i="23"/>
  <c r="CD22" i="23" s="1"/>
  <c r="CA22" i="23"/>
  <c r="BX22" i="23"/>
  <c r="BU22" i="23"/>
  <c r="BR22" i="23"/>
  <c r="BO22" i="23"/>
  <c r="BL22" i="23"/>
  <c r="BI22" i="23"/>
  <c r="BF22" i="23"/>
  <c r="BC22" i="23"/>
  <c r="AZ22" i="23"/>
  <c r="AW22" i="23"/>
  <c r="AT22" i="23"/>
  <c r="AQ22" i="23"/>
  <c r="AN22" i="23"/>
  <c r="AK22" i="23"/>
  <c r="AH22" i="23"/>
  <c r="AE22" i="23"/>
  <c r="AB22" i="23"/>
  <c r="V22" i="23"/>
  <c r="S22" i="23"/>
  <c r="P22" i="23"/>
  <c r="M22" i="23"/>
  <c r="J22" i="23"/>
  <c r="G22" i="23"/>
  <c r="D22" i="23"/>
  <c r="CC21" i="23"/>
  <c r="CB21" i="23"/>
  <c r="CD21" i="23" s="1"/>
  <c r="CA21" i="23"/>
  <c r="BX21" i="23"/>
  <c r="BU21" i="23"/>
  <c r="BR21" i="23"/>
  <c r="BO21" i="23"/>
  <c r="BL21" i="23"/>
  <c r="BI21" i="23"/>
  <c r="BF21" i="23"/>
  <c r="BC21" i="23"/>
  <c r="AZ21" i="23"/>
  <c r="AW21" i="23"/>
  <c r="AT21" i="23"/>
  <c r="AQ21" i="23"/>
  <c r="AN21" i="23"/>
  <c r="AK21" i="23"/>
  <c r="AH21" i="23"/>
  <c r="AE21" i="23"/>
  <c r="AB21" i="23"/>
  <c r="V21" i="23"/>
  <c r="S21" i="23"/>
  <c r="P21" i="23"/>
  <c r="M21" i="23"/>
  <c r="J21" i="23"/>
  <c r="G21" i="23"/>
  <c r="D21" i="23"/>
  <c r="CC20" i="23"/>
  <c r="CB20" i="23"/>
  <c r="BX20" i="23"/>
  <c r="BI20" i="23"/>
  <c r="AW20" i="23"/>
  <c r="CC19" i="23"/>
  <c r="CB19" i="23"/>
  <c r="CA19" i="23"/>
  <c r="BX19" i="23"/>
  <c r="BU19" i="23"/>
  <c r="BR19" i="23"/>
  <c r="BO19" i="23"/>
  <c r="BL19" i="23"/>
  <c r="BI19" i="23"/>
  <c r="BF19" i="23"/>
  <c r="BC19" i="23"/>
  <c r="AZ19" i="23"/>
  <c r="AW19" i="23"/>
  <c r="AT19" i="23"/>
  <c r="AQ19" i="23"/>
  <c r="AN19" i="23"/>
  <c r="AK19" i="23"/>
  <c r="AH19" i="23"/>
  <c r="AE19" i="23"/>
  <c r="AB19" i="23"/>
  <c r="Y19" i="23"/>
  <c r="V19" i="23"/>
  <c r="S19" i="23"/>
  <c r="P19" i="23"/>
  <c r="M19" i="23"/>
  <c r="J19" i="23"/>
  <c r="G19" i="23"/>
  <c r="D19" i="23"/>
  <c r="CC18" i="23"/>
  <c r="CB18" i="23"/>
  <c r="CD18" i="23"/>
  <c r="CA18" i="23"/>
  <c r="BX18" i="23"/>
  <c r="BU18" i="23"/>
  <c r="BR18" i="23"/>
  <c r="BO18" i="23"/>
  <c r="BL18" i="23"/>
  <c r="BI18" i="23"/>
  <c r="BF18" i="23"/>
  <c r="BC18" i="23"/>
  <c r="AZ18" i="23"/>
  <c r="AW18" i="23"/>
  <c r="AT18" i="23"/>
  <c r="AQ18" i="23"/>
  <c r="AN18" i="23"/>
  <c r="AK18" i="23"/>
  <c r="AH18" i="23"/>
  <c r="AE18" i="23"/>
  <c r="AB18" i="23"/>
  <c r="Y18" i="23"/>
  <c r="V18" i="23"/>
  <c r="S18" i="23"/>
  <c r="P18" i="23"/>
  <c r="M18" i="23"/>
  <c r="J18" i="23"/>
  <c r="G18" i="23"/>
  <c r="D18" i="23"/>
  <c r="CC17" i="23"/>
  <c r="CB17" i="23"/>
  <c r="CD17" i="23" s="1"/>
  <c r="CA17" i="23"/>
  <c r="BX17" i="23"/>
  <c r="BR17" i="23"/>
  <c r="BL17" i="23"/>
  <c r="BI17" i="23"/>
  <c r="BF17" i="23"/>
  <c r="AZ17" i="23"/>
  <c r="AT17" i="23"/>
  <c r="AQ17" i="23"/>
  <c r="AN17" i="23"/>
  <c r="AK17" i="23"/>
  <c r="AH17" i="23"/>
  <c r="AE17" i="23"/>
  <c r="AB17" i="23"/>
  <c r="M17" i="23"/>
  <c r="J17" i="23"/>
  <c r="CC16" i="23"/>
  <c r="CB16" i="23"/>
  <c r="CD16" i="23"/>
  <c r="CA16" i="23"/>
  <c r="BX16" i="23"/>
  <c r="BU16" i="23"/>
  <c r="BR16" i="23"/>
  <c r="BO16" i="23"/>
  <c r="BL16" i="23"/>
  <c r="BI16" i="23"/>
  <c r="BF16" i="23"/>
  <c r="BC16" i="23"/>
  <c r="AZ16" i="23"/>
  <c r="AW16" i="23"/>
  <c r="AT16" i="23"/>
  <c r="AQ16" i="23"/>
  <c r="AN16" i="23"/>
  <c r="AK16" i="23"/>
  <c r="AH16" i="23"/>
  <c r="AE16" i="23"/>
  <c r="AB16" i="23"/>
  <c r="Y16" i="23"/>
  <c r="V16" i="23"/>
  <c r="S16" i="23"/>
  <c r="P16" i="23"/>
  <c r="M16" i="23"/>
  <c r="J16" i="23"/>
  <c r="G16" i="23"/>
  <c r="D16" i="23"/>
  <c r="CC15" i="23"/>
  <c r="CB15" i="23"/>
  <c r="CD15" i="23" s="1"/>
  <c r="CA15" i="23"/>
  <c r="BX15" i="23"/>
  <c r="BU15" i="23"/>
  <c r="BR15" i="23"/>
  <c r="BO15" i="23"/>
  <c r="BL15" i="23"/>
  <c r="BI15" i="23"/>
  <c r="BF15" i="23"/>
  <c r="BC15" i="23"/>
  <c r="AZ15" i="23"/>
  <c r="AW15" i="23"/>
  <c r="AT15" i="23"/>
  <c r="AQ15" i="23"/>
  <c r="AN15" i="23"/>
  <c r="AK15" i="23"/>
  <c r="AH15" i="23"/>
  <c r="AE15" i="23"/>
  <c r="AB15" i="23"/>
  <c r="Y15" i="23"/>
  <c r="V15" i="23"/>
  <c r="S15" i="23"/>
  <c r="P15" i="23"/>
  <c r="M15" i="23"/>
  <c r="J15" i="23"/>
  <c r="G15" i="23"/>
  <c r="D15" i="23"/>
  <c r="CC14" i="23"/>
  <c r="CB14" i="23"/>
  <c r="CA14" i="23"/>
  <c r="BX14" i="23"/>
  <c r="BU14" i="23"/>
  <c r="BR14" i="23"/>
  <c r="BO14" i="23"/>
  <c r="BL14" i="23"/>
  <c r="BI14" i="23"/>
  <c r="BF14" i="23"/>
  <c r="BC14" i="23"/>
  <c r="AZ14" i="23"/>
  <c r="AW14" i="23"/>
  <c r="AT14" i="23"/>
  <c r="AQ14" i="23"/>
  <c r="AN14" i="23"/>
  <c r="AK14" i="23"/>
  <c r="AH14" i="23"/>
  <c r="AE14" i="23"/>
  <c r="AB14" i="23"/>
  <c r="Y14" i="23"/>
  <c r="V14" i="23"/>
  <c r="S14" i="23"/>
  <c r="P14" i="23"/>
  <c r="M14" i="23"/>
  <c r="J14" i="23"/>
  <c r="G14" i="23"/>
  <c r="CC13" i="23"/>
  <c r="CD13" i="23" s="1"/>
  <c r="CB13" i="23"/>
  <c r="BU13" i="23"/>
  <c r="BR13" i="23"/>
  <c r="BO13" i="23"/>
  <c r="BL13" i="23"/>
  <c r="BI13" i="23"/>
  <c r="BF13" i="23"/>
  <c r="BC13" i="23"/>
  <c r="AZ13" i="23"/>
  <c r="AW13" i="23"/>
  <c r="AT13" i="23"/>
  <c r="AQ13" i="23"/>
  <c r="AN13" i="23"/>
  <c r="AH13" i="23"/>
  <c r="AE13" i="23"/>
  <c r="AB13" i="23"/>
  <c r="Y13" i="23"/>
  <c r="V13" i="23"/>
  <c r="S13" i="23"/>
  <c r="P13" i="23"/>
  <c r="M13" i="23"/>
  <c r="J13" i="23"/>
  <c r="G13" i="23"/>
  <c r="D13" i="23"/>
  <c r="CC12" i="23"/>
  <c r="CB12" i="23"/>
  <c r="CD12" i="23"/>
  <c r="CA12" i="23"/>
  <c r="BX12" i="23"/>
  <c r="BU12" i="23"/>
  <c r="BO12" i="23"/>
  <c r="BL12" i="23"/>
  <c r="BI12" i="23"/>
  <c r="BF12" i="23"/>
  <c r="BC12" i="23"/>
  <c r="AZ12" i="23"/>
  <c r="AW12" i="23"/>
  <c r="AT12" i="23"/>
  <c r="AQ12" i="23"/>
  <c r="AN12" i="23"/>
  <c r="AK12" i="23"/>
  <c r="AH12" i="23"/>
  <c r="AE12" i="23"/>
  <c r="AB12" i="23"/>
  <c r="Y12" i="23"/>
  <c r="V12" i="23"/>
  <c r="S12" i="23"/>
  <c r="P12" i="23"/>
  <c r="M12" i="23"/>
  <c r="J12" i="23"/>
  <c r="G12" i="23"/>
  <c r="D12" i="23"/>
  <c r="CC11" i="23"/>
  <c r="CB11" i="23"/>
  <c r="CD11" i="23"/>
  <c r="CC10" i="23"/>
  <c r="CD10" i="23" s="1"/>
  <c r="CB10" i="23"/>
  <c r="CC9" i="23"/>
  <c r="CB9" i="23"/>
  <c r="CC8" i="23"/>
  <c r="CB8" i="23"/>
  <c r="CC7" i="23"/>
  <c r="CD7" i="23" s="1"/>
  <c r="CB7" i="23"/>
  <c r="CC6" i="23"/>
  <c r="CB6" i="23"/>
  <c r="CC5" i="23"/>
  <c r="CD5" i="23" s="1"/>
  <c r="CB5" i="23"/>
  <c r="BS27" i="22"/>
  <c r="BW27" i="22"/>
  <c r="BV27" i="22"/>
  <c r="BZ27" i="22"/>
  <c r="BY27" i="22"/>
  <c r="O27" i="22"/>
  <c r="R27" i="22"/>
  <c r="U27" i="22"/>
  <c r="AD27" i="22"/>
  <c r="AG27" i="22"/>
  <c r="AM27" i="22"/>
  <c r="AP27" i="22"/>
  <c r="AS27" i="22"/>
  <c r="AV27" i="22"/>
  <c r="AY27" i="22"/>
  <c r="BB27" i="22"/>
  <c r="BE27" i="22"/>
  <c r="BH27" i="22"/>
  <c r="BK27" i="22"/>
  <c r="BN27" i="22"/>
  <c r="BQ27" i="22"/>
  <c r="BT27" i="22"/>
  <c r="N27" i="22"/>
  <c r="Q27" i="22"/>
  <c r="T27" i="22"/>
  <c r="W27" i="22"/>
  <c r="AC27" i="22"/>
  <c r="AF27" i="22"/>
  <c r="AL27" i="22"/>
  <c r="AO27" i="22"/>
  <c r="AR27" i="22"/>
  <c r="AU27" i="22"/>
  <c r="AX27" i="22"/>
  <c r="BA27" i="22"/>
  <c r="BD27" i="22"/>
  <c r="BG27" i="22"/>
  <c r="BJ27" i="22"/>
  <c r="BM27" i="22"/>
  <c r="BP27" i="22"/>
  <c r="CA11" i="22"/>
  <c r="M11" i="22"/>
  <c r="M8" i="22"/>
  <c r="M7" i="22"/>
  <c r="M6" i="22"/>
  <c r="M5" i="22"/>
  <c r="CC30" i="22"/>
  <c r="CC29" i="22"/>
  <c r="CB30" i="22"/>
  <c r="CB29" i="22"/>
  <c r="BZ31" i="22"/>
  <c r="BY31" i="22"/>
  <c r="BW31" i="22"/>
  <c r="BV31" i="22"/>
  <c r="BT31" i="22"/>
  <c r="BS31" i="22"/>
  <c r="BQ31" i="22"/>
  <c r="BP31" i="22"/>
  <c r="BN31" i="22"/>
  <c r="BM31" i="22"/>
  <c r="BK31" i="22"/>
  <c r="BJ31" i="22"/>
  <c r="BH31" i="22"/>
  <c r="BG31" i="22"/>
  <c r="BE31" i="22"/>
  <c r="BF31" i="22" s="1"/>
  <c r="BD31" i="22"/>
  <c r="BB31" i="22"/>
  <c r="BA31" i="22"/>
  <c r="AY31" i="22"/>
  <c r="AX31" i="22"/>
  <c r="AV31" i="22"/>
  <c r="AU31" i="22"/>
  <c r="AS31" i="22"/>
  <c r="AR31" i="22"/>
  <c r="AP31" i="22"/>
  <c r="AO31" i="22"/>
  <c r="AM31" i="22"/>
  <c r="AL31" i="22"/>
  <c r="AJ31" i="22"/>
  <c r="AI31" i="22"/>
  <c r="AG31" i="22"/>
  <c r="AF31" i="22"/>
  <c r="AD31" i="22"/>
  <c r="AC31" i="22"/>
  <c r="AA31" i="22"/>
  <c r="Z31" i="22"/>
  <c r="X31" i="22"/>
  <c r="W31" i="22"/>
  <c r="U31" i="22"/>
  <c r="T31" i="22"/>
  <c r="R31" i="22"/>
  <c r="Q31" i="22"/>
  <c r="O31" i="22"/>
  <c r="N31" i="22"/>
  <c r="L31" i="22"/>
  <c r="K31" i="22"/>
  <c r="I31" i="22"/>
  <c r="H31" i="22"/>
  <c r="F31" i="22"/>
  <c r="E31" i="22"/>
  <c r="C31" i="22"/>
  <c r="B31" i="22"/>
  <c r="CA30" i="22"/>
  <c r="BX30" i="22"/>
  <c r="BU30" i="22"/>
  <c r="BR30" i="22"/>
  <c r="BO30" i="22"/>
  <c r="BL30" i="22"/>
  <c r="BI30" i="22"/>
  <c r="BF30" i="22"/>
  <c r="BC30" i="22"/>
  <c r="AZ30" i="22"/>
  <c r="AW30" i="22"/>
  <c r="AT30" i="22"/>
  <c r="AQ30" i="22"/>
  <c r="AN30" i="22"/>
  <c r="AK30" i="22"/>
  <c r="AH30" i="22"/>
  <c r="AE30" i="22"/>
  <c r="AB30" i="22"/>
  <c r="Y30" i="22"/>
  <c r="V30" i="22"/>
  <c r="S30" i="22"/>
  <c r="P30" i="22"/>
  <c r="M30" i="22"/>
  <c r="J30" i="22"/>
  <c r="G30" i="22"/>
  <c r="D30" i="22"/>
  <c r="CD29" i="22"/>
  <c r="CA29" i="22"/>
  <c r="BX29" i="22"/>
  <c r="BU29" i="22"/>
  <c r="BR29" i="22"/>
  <c r="BO29" i="22"/>
  <c r="BL29" i="22"/>
  <c r="BI29" i="22"/>
  <c r="BF29" i="22"/>
  <c r="BC29" i="22"/>
  <c r="AZ29" i="22"/>
  <c r="AW29" i="22"/>
  <c r="AT29" i="22"/>
  <c r="AQ29" i="22"/>
  <c r="AN29" i="22"/>
  <c r="AK29" i="22"/>
  <c r="AH29" i="22"/>
  <c r="AE29" i="22"/>
  <c r="AB29" i="22"/>
  <c r="Y29" i="22"/>
  <c r="V29" i="22"/>
  <c r="S29" i="22"/>
  <c r="P29" i="22"/>
  <c r="M29" i="22"/>
  <c r="J29" i="22"/>
  <c r="G29" i="22"/>
  <c r="D29" i="22"/>
  <c r="CA26" i="22"/>
  <c r="BX26" i="22"/>
  <c r="BU26" i="22"/>
  <c r="BR26" i="22"/>
  <c r="BO26" i="22"/>
  <c r="BL26" i="22"/>
  <c r="BI26" i="22"/>
  <c r="BF26" i="22"/>
  <c r="BC26" i="22"/>
  <c r="AZ26" i="22"/>
  <c r="AW26" i="22"/>
  <c r="AT26" i="22"/>
  <c r="AQ26" i="22"/>
  <c r="AN26" i="22"/>
  <c r="AK26" i="22"/>
  <c r="AH26" i="22"/>
  <c r="AE26" i="22"/>
  <c r="AB26" i="22"/>
  <c r="Y26" i="22"/>
  <c r="V26" i="22"/>
  <c r="S26" i="22"/>
  <c r="P26" i="22"/>
  <c r="M26" i="22"/>
  <c r="J26" i="22"/>
  <c r="D26" i="22"/>
  <c r="CC25" i="22"/>
  <c r="CB25" i="22"/>
  <c r="CC24" i="22"/>
  <c r="CB24" i="22"/>
  <c r="CA24" i="22"/>
  <c r="BX24" i="22"/>
  <c r="BU24" i="22"/>
  <c r="BR24" i="22"/>
  <c r="BO24" i="22"/>
  <c r="BI24" i="22"/>
  <c r="BF24" i="22"/>
  <c r="BC24" i="22"/>
  <c r="AW24" i="22"/>
  <c r="AT24" i="22"/>
  <c r="AN24" i="22"/>
  <c r="AE24" i="22"/>
  <c r="AB24" i="22"/>
  <c r="Y24" i="22"/>
  <c r="V24" i="22"/>
  <c r="S24" i="22"/>
  <c r="P24" i="22"/>
  <c r="M24" i="22"/>
  <c r="J24" i="22"/>
  <c r="D24" i="22"/>
  <c r="CC23" i="22"/>
  <c r="CB23" i="22"/>
  <c r="CA23" i="22"/>
  <c r="BX23" i="22"/>
  <c r="BU23" i="22"/>
  <c r="BR23" i="22"/>
  <c r="BO23" i="22"/>
  <c r="BL23" i="22"/>
  <c r="BI23" i="22"/>
  <c r="BF23" i="22"/>
  <c r="BC23" i="22"/>
  <c r="AZ23" i="22"/>
  <c r="AW23" i="22"/>
  <c r="AT23" i="22"/>
  <c r="AQ23" i="22"/>
  <c r="AN23" i="22"/>
  <c r="AK23" i="22"/>
  <c r="AH23" i="22"/>
  <c r="AE23" i="22"/>
  <c r="AB23" i="22"/>
  <c r="Y23" i="22"/>
  <c r="V23" i="22"/>
  <c r="S23" i="22"/>
  <c r="P23" i="22"/>
  <c r="M23" i="22"/>
  <c r="J23" i="22"/>
  <c r="G23" i="22"/>
  <c r="D23" i="22"/>
  <c r="CC22" i="22"/>
  <c r="CD22" i="22" s="1"/>
  <c r="CB22" i="22"/>
  <c r="CA22" i="22"/>
  <c r="BX22" i="22"/>
  <c r="BU22" i="22"/>
  <c r="BR22" i="22"/>
  <c r="BO22" i="22"/>
  <c r="BL22" i="22"/>
  <c r="BI22" i="22"/>
  <c r="BF22" i="22"/>
  <c r="BC22" i="22"/>
  <c r="AZ22" i="22"/>
  <c r="AW22" i="22"/>
  <c r="AT22" i="22"/>
  <c r="AQ22" i="22"/>
  <c r="AN22" i="22"/>
  <c r="AK22" i="22"/>
  <c r="AH22" i="22"/>
  <c r="AE22" i="22"/>
  <c r="AB22" i="22"/>
  <c r="Y22" i="22"/>
  <c r="V22" i="22"/>
  <c r="S22" i="22"/>
  <c r="P22" i="22"/>
  <c r="M22" i="22"/>
  <c r="J22" i="22"/>
  <c r="G22" i="22"/>
  <c r="D22" i="22"/>
  <c r="CC21" i="22"/>
  <c r="CD21" i="22" s="1"/>
  <c r="CB21" i="22"/>
  <c r="CA21" i="22"/>
  <c r="BX21" i="22"/>
  <c r="BU21" i="22"/>
  <c r="BR21" i="22"/>
  <c r="BO21" i="22"/>
  <c r="BL21" i="22"/>
  <c r="BI21" i="22"/>
  <c r="BF21" i="22"/>
  <c r="BC21" i="22"/>
  <c r="AZ21" i="22"/>
  <c r="AW21" i="22"/>
  <c r="AT21" i="22"/>
  <c r="AQ21" i="22"/>
  <c r="AN21" i="22"/>
  <c r="AK21" i="22"/>
  <c r="AH21" i="22"/>
  <c r="AE21" i="22"/>
  <c r="AB21" i="22"/>
  <c r="Y21" i="22"/>
  <c r="V21" i="22"/>
  <c r="S21" i="22"/>
  <c r="P21" i="22"/>
  <c r="M21" i="22"/>
  <c r="J21" i="22"/>
  <c r="G21" i="22"/>
  <c r="D21" i="22"/>
  <c r="CC20" i="22"/>
  <c r="CD20" i="22" s="1"/>
  <c r="CB20" i="22"/>
  <c r="BX20" i="22"/>
  <c r="BI20" i="22"/>
  <c r="AB20" i="22"/>
  <c r="CA19" i="22"/>
  <c r="BX19" i="22"/>
  <c r="BU19" i="22"/>
  <c r="BR19" i="22"/>
  <c r="BO19" i="22"/>
  <c r="BL19" i="22"/>
  <c r="BI19" i="22"/>
  <c r="BF19" i="22"/>
  <c r="BC19" i="22"/>
  <c r="AZ19" i="22"/>
  <c r="AW19" i="22"/>
  <c r="AT19" i="22"/>
  <c r="AQ19" i="22"/>
  <c r="AN19" i="22"/>
  <c r="AK19" i="22"/>
  <c r="AH19" i="22"/>
  <c r="AE19" i="22"/>
  <c r="AB19" i="22"/>
  <c r="Y19" i="22"/>
  <c r="V19" i="22"/>
  <c r="S19" i="22"/>
  <c r="P19" i="22"/>
  <c r="M19" i="22"/>
  <c r="J19" i="22"/>
  <c r="G19" i="22"/>
  <c r="D19" i="22"/>
  <c r="CC18" i="22"/>
  <c r="CD18" i="22" s="1"/>
  <c r="CB18" i="22"/>
  <c r="CA18" i="22"/>
  <c r="BX18" i="22"/>
  <c r="BU18" i="22"/>
  <c r="BR18" i="22"/>
  <c r="BO18" i="22"/>
  <c r="BL18" i="22"/>
  <c r="BI18" i="22"/>
  <c r="BF18" i="22"/>
  <c r="BC18" i="22"/>
  <c r="AZ18" i="22"/>
  <c r="AW18" i="22"/>
  <c r="AT18" i="22"/>
  <c r="AQ18" i="22"/>
  <c r="AN18" i="22"/>
  <c r="AK18" i="22"/>
  <c r="AH18" i="22"/>
  <c r="AE18" i="22"/>
  <c r="AB18" i="22"/>
  <c r="Y18" i="22"/>
  <c r="V18" i="22"/>
  <c r="S18" i="22"/>
  <c r="P18" i="22"/>
  <c r="M18" i="22"/>
  <c r="J18" i="22"/>
  <c r="G18" i="22"/>
  <c r="D18" i="22"/>
  <c r="CA17" i="22"/>
  <c r="BX17" i="22"/>
  <c r="BU17" i="22"/>
  <c r="BR17" i="22"/>
  <c r="BL17" i="22"/>
  <c r="BI17" i="22"/>
  <c r="BF17" i="22"/>
  <c r="AZ17" i="22"/>
  <c r="AT17" i="22"/>
  <c r="AQ17" i="22"/>
  <c r="AN17" i="22"/>
  <c r="AK17" i="22"/>
  <c r="AH17" i="22"/>
  <c r="AE17" i="22"/>
  <c r="AB17" i="22"/>
  <c r="M17" i="22"/>
  <c r="J17" i="22"/>
  <c r="CA16" i="22"/>
  <c r="BX16" i="22"/>
  <c r="BU16" i="22"/>
  <c r="BR16" i="22"/>
  <c r="BO16" i="22"/>
  <c r="BL16" i="22"/>
  <c r="BI16" i="22"/>
  <c r="BF16" i="22"/>
  <c r="BC16" i="22"/>
  <c r="AZ16" i="22"/>
  <c r="AW16" i="22"/>
  <c r="AT16" i="22"/>
  <c r="AQ16" i="22"/>
  <c r="AN16" i="22"/>
  <c r="AK16" i="22"/>
  <c r="AH16" i="22"/>
  <c r="AE16" i="22"/>
  <c r="AB16" i="22"/>
  <c r="Y16" i="22"/>
  <c r="V16" i="22"/>
  <c r="S16" i="22"/>
  <c r="P16" i="22"/>
  <c r="M16" i="22"/>
  <c r="J16" i="22"/>
  <c r="G16" i="22"/>
  <c r="D16" i="22"/>
  <c r="CC15" i="22"/>
  <c r="CD15" i="22" s="1"/>
  <c r="CB15" i="22"/>
  <c r="CA15" i="22"/>
  <c r="BX15" i="22"/>
  <c r="BU15" i="22"/>
  <c r="BR15" i="22"/>
  <c r="BO15" i="22"/>
  <c r="BL15" i="22"/>
  <c r="BI15" i="22"/>
  <c r="BF15" i="22"/>
  <c r="BC15" i="22"/>
  <c r="AZ15" i="22"/>
  <c r="AW15" i="22"/>
  <c r="AT15" i="22"/>
  <c r="AQ15" i="22"/>
  <c r="AN15" i="22"/>
  <c r="AK15" i="22"/>
  <c r="AH15" i="22"/>
  <c r="AE15" i="22"/>
  <c r="AB15" i="22"/>
  <c r="Y15" i="22"/>
  <c r="V15" i="22"/>
  <c r="S15" i="22"/>
  <c r="P15" i="22"/>
  <c r="M15" i="22"/>
  <c r="J15" i="22"/>
  <c r="G15" i="22"/>
  <c r="D15" i="22"/>
  <c r="CC14" i="22"/>
  <c r="CB14" i="22"/>
  <c r="CA14" i="22"/>
  <c r="BX14" i="22"/>
  <c r="BU14" i="22"/>
  <c r="BR14" i="22"/>
  <c r="BO14" i="22"/>
  <c r="BL14" i="22"/>
  <c r="BI14" i="22"/>
  <c r="BF14" i="22"/>
  <c r="BC14" i="22"/>
  <c r="AZ14" i="22"/>
  <c r="AW14" i="22"/>
  <c r="AT14" i="22"/>
  <c r="AQ14" i="22"/>
  <c r="AN14" i="22"/>
  <c r="AK14" i="22"/>
  <c r="AH14" i="22"/>
  <c r="AE14" i="22"/>
  <c r="AB14" i="22"/>
  <c r="Y14" i="22"/>
  <c r="V14" i="22"/>
  <c r="S14" i="22"/>
  <c r="P14" i="22"/>
  <c r="M14" i="22"/>
  <c r="J14" i="22"/>
  <c r="G14" i="22"/>
  <c r="D14" i="22"/>
  <c r="CC13" i="22"/>
  <c r="CD13" i="22" s="1"/>
  <c r="CB13" i="22"/>
  <c r="BU13" i="22"/>
  <c r="BR13" i="22"/>
  <c r="BO13" i="22"/>
  <c r="BL13" i="22"/>
  <c r="BI13" i="22"/>
  <c r="BF13" i="22"/>
  <c r="BC13" i="22"/>
  <c r="AZ13" i="22"/>
  <c r="AW13" i="22"/>
  <c r="AT13" i="22"/>
  <c r="AQ13" i="22"/>
  <c r="AN13" i="22"/>
  <c r="AH13" i="22"/>
  <c r="AE13" i="22"/>
  <c r="AB13" i="22"/>
  <c r="Y13" i="22"/>
  <c r="V13" i="22"/>
  <c r="S13" i="22"/>
  <c r="P13" i="22"/>
  <c r="M13" i="22"/>
  <c r="J13" i="22"/>
  <c r="G13" i="22"/>
  <c r="D13" i="22"/>
  <c r="CC12" i="22"/>
  <c r="CB12" i="22"/>
  <c r="CD12" i="22"/>
  <c r="CA12" i="22"/>
  <c r="BX12" i="22"/>
  <c r="BU12" i="22"/>
  <c r="BR12" i="22"/>
  <c r="BO12" i="22"/>
  <c r="BL12" i="22"/>
  <c r="BI12" i="22"/>
  <c r="BF12" i="22"/>
  <c r="BC12" i="22"/>
  <c r="AZ12" i="22"/>
  <c r="AW12" i="22"/>
  <c r="AT12" i="22"/>
  <c r="AQ12" i="22"/>
  <c r="AN12" i="22"/>
  <c r="AK12" i="22"/>
  <c r="AH12" i="22"/>
  <c r="AE12" i="22"/>
  <c r="AB12" i="22"/>
  <c r="Y12" i="22"/>
  <c r="V12" i="22"/>
  <c r="P12" i="22"/>
  <c r="M12" i="22"/>
  <c r="J12" i="22"/>
  <c r="G12" i="22"/>
  <c r="BR11" i="22"/>
  <c r="BO11" i="22"/>
  <c r="BL11" i="22"/>
  <c r="BI11" i="22"/>
  <c r="BF11" i="22"/>
  <c r="BC11" i="22"/>
  <c r="AZ11" i="22"/>
  <c r="AW11" i="22"/>
  <c r="AT11" i="22"/>
  <c r="AQ11" i="22"/>
  <c r="AN11" i="22"/>
  <c r="AK11" i="22"/>
  <c r="AH11" i="22"/>
  <c r="AE11" i="22"/>
  <c r="Y11" i="22"/>
  <c r="V11" i="22"/>
  <c r="S11" i="22"/>
  <c r="P11" i="22"/>
  <c r="CA10" i="22"/>
  <c r="BO10" i="22"/>
  <c r="BL10" i="22"/>
  <c r="BI10" i="22"/>
  <c r="BF10" i="22"/>
  <c r="AZ10" i="22"/>
  <c r="AW10" i="22"/>
  <c r="AT10" i="22"/>
  <c r="AQ10" i="22"/>
  <c r="AN10" i="22"/>
  <c r="AH10" i="22"/>
  <c r="Y10" i="22"/>
  <c r="V10" i="22"/>
  <c r="S10" i="22"/>
  <c r="CA9" i="22"/>
  <c r="BR9" i="22"/>
  <c r="BO9" i="22"/>
  <c r="BL9" i="22"/>
  <c r="BI9" i="22"/>
  <c r="BF9" i="22"/>
  <c r="BC9" i="22"/>
  <c r="AZ9" i="22"/>
  <c r="AW9" i="22"/>
  <c r="AT9" i="22"/>
  <c r="AQ9" i="22"/>
  <c r="AN9" i="22"/>
  <c r="AH9" i="22"/>
  <c r="AE9" i="22"/>
  <c r="Y9" i="22"/>
  <c r="V9" i="22"/>
  <c r="S9" i="22"/>
  <c r="P9" i="22"/>
  <c r="J9" i="22"/>
  <c r="CA8" i="22"/>
  <c r="BU8" i="22"/>
  <c r="BR8" i="22"/>
  <c r="BO8" i="22"/>
  <c r="BL8" i="22"/>
  <c r="BI8" i="22"/>
  <c r="BF8" i="22"/>
  <c r="BC8" i="22"/>
  <c r="AZ8" i="22"/>
  <c r="AW8" i="22"/>
  <c r="AT8" i="22"/>
  <c r="AQ8" i="22"/>
  <c r="AN8" i="22"/>
  <c r="AH8" i="22"/>
  <c r="AE8" i="22"/>
  <c r="Y8" i="22"/>
  <c r="S8" i="22"/>
  <c r="P8" i="22"/>
  <c r="CA7" i="22"/>
  <c r="BU7" i="22"/>
  <c r="BR7" i="22"/>
  <c r="BO7" i="22"/>
  <c r="BL7" i="22"/>
  <c r="BI7" i="22"/>
  <c r="BF7" i="22"/>
  <c r="BC7" i="22"/>
  <c r="AZ7" i="22"/>
  <c r="AW7" i="22"/>
  <c r="AT7" i="22"/>
  <c r="AQ7" i="22"/>
  <c r="AN7" i="22"/>
  <c r="AH7" i="22"/>
  <c r="AE7" i="22"/>
  <c r="Y7" i="22"/>
  <c r="S7" i="22"/>
  <c r="P7" i="22"/>
  <c r="J7" i="22"/>
  <c r="G7" i="22"/>
  <c r="BU6" i="22"/>
  <c r="BR6" i="22"/>
  <c r="BO6" i="22"/>
  <c r="BL6" i="22"/>
  <c r="BI6" i="22"/>
  <c r="BF6" i="22"/>
  <c r="BC6" i="22"/>
  <c r="AZ6" i="22"/>
  <c r="AW6" i="22"/>
  <c r="AT6" i="22"/>
  <c r="AQ6" i="22"/>
  <c r="AH6" i="22"/>
  <c r="AE6" i="22"/>
  <c r="Y6" i="22"/>
  <c r="S6" i="22"/>
  <c r="P6" i="22"/>
  <c r="G6" i="22"/>
  <c r="CA5" i="22"/>
  <c r="BR5" i="22"/>
  <c r="BO5" i="22"/>
  <c r="BL5" i="22"/>
  <c r="BI5" i="22"/>
  <c r="BF5" i="22"/>
  <c r="BC5" i="22"/>
  <c r="AZ5" i="22"/>
  <c r="AW5" i="22"/>
  <c r="AT5" i="22"/>
  <c r="AQ5" i="22"/>
  <c r="AN5" i="22"/>
  <c r="AH5" i="22"/>
  <c r="AE5" i="22"/>
  <c r="Y5" i="22"/>
  <c r="S5" i="22"/>
  <c r="P5" i="22"/>
  <c r="J5" i="22"/>
  <c r="C28" i="14"/>
  <c r="E28" i="14"/>
  <c r="F28" i="14"/>
  <c r="H28" i="14"/>
  <c r="I28" i="14"/>
  <c r="K28" i="14"/>
  <c r="L28" i="14"/>
  <c r="N28" i="14"/>
  <c r="O28" i="14"/>
  <c r="Q28" i="14"/>
  <c r="R28" i="14"/>
  <c r="T28" i="14"/>
  <c r="U28" i="14"/>
  <c r="W28" i="14"/>
  <c r="X28" i="14"/>
  <c r="Z28" i="14"/>
  <c r="AA28" i="14"/>
  <c r="AC28" i="14"/>
  <c r="AD28" i="14"/>
  <c r="AF28" i="14"/>
  <c r="AG28" i="14"/>
  <c r="AI28" i="14"/>
  <c r="AJ28" i="14"/>
  <c r="AL28" i="14"/>
  <c r="AM28" i="14"/>
  <c r="AO28" i="14"/>
  <c r="AP28" i="14"/>
  <c r="AR28" i="14"/>
  <c r="AS28" i="14"/>
  <c r="AU28" i="14"/>
  <c r="AV28" i="14"/>
  <c r="AX28" i="14"/>
  <c r="AY28" i="14"/>
  <c r="BA28" i="14"/>
  <c r="BB28" i="14"/>
  <c r="BD28" i="14"/>
  <c r="BE28" i="14"/>
  <c r="BG28" i="14"/>
  <c r="BH28" i="14"/>
  <c r="BJ28" i="14"/>
  <c r="BK28" i="14"/>
  <c r="BM28" i="14"/>
  <c r="BN28" i="14"/>
  <c r="BP28" i="14"/>
  <c r="BQ28" i="14"/>
  <c r="BS28" i="14"/>
  <c r="BT28" i="14"/>
  <c r="BV28" i="14"/>
  <c r="BW28" i="14"/>
  <c r="BY28" i="14"/>
  <c r="BZ28" i="14"/>
  <c r="CC27" i="14"/>
  <c r="CC28" i="14" s="1"/>
  <c r="L28" i="13"/>
  <c r="N28" i="13"/>
  <c r="O28" i="13"/>
  <c r="Q28" i="13"/>
  <c r="R28" i="13"/>
  <c r="T28" i="13"/>
  <c r="U28" i="13"/>
  <c r="W28" i="13"/>
  <c r="X28" i="13"/>
  <c r="Z28" i="13"/>
  <c r="AA28" i="13"/>
  <c r="AC28" i="13"/>
  <c r="AD28" i="13"/>
  <c r="AF28" i="13"/>
  <c r="AG28" i="13"/>
  <c r="AI28" i="13"/>
  <c r="AJ28" i="13"/>
  <c r="AL28" i="13"/>
  <c r="AM28" i="13"/>
  <c r="AO28" i="13"/>
  <c r="AP28" i="13"/>
  <c r="AR28" i="13"/>
  <c r="AS28" i="13"/>
  <c r="AU28" i="13"/>
  <c r="AV28" i="13"/>
  <c r="AX28" i="13"/>
  <c r="AY28" i="13"/>
  <c r="BA28" i="13"/>
  <c r="BB28" i="13"/>
  <c r="BD28" i="13"/>
  <c r="BE28" i="13"/>
  <c r="BG28" i="13"/>
  <c r="BH28" i="13"/>
  <c r="BJ28" i="13"/>
  <c r="BK28" i="13"/>
  <c r="BM28" i="13"/>
  <c r="BN28" i="13"/>
  <c r="BP28" i="13"/>
  <c r="BQ28" i="13"/>
  <c r="BS28" i="13"/>
  <c r="BT28" i="13"/>
  <c r="BV28" i="13"/>
  <c r="BW28" i="13"/>
  <c r="BY28" i="13"/>
  <c r="BZ28" i="13"/>
  <c r="CB27" i="13"/>
  <c r="CB28" i="13" s="1"/>
  <c r="CC27" i="13"/>
  <c r="CC28" i="13" s="1"/>
  <c r="C28" i="13"/>
  <c r="E28" i="13"/>
  <c r="F28" i="13"/>
  <c r="H28" i="13"/>
  <c r="I28" i="13"/>
  <c r="K28" i="13"/>
  <c r="B28" i="13"/>
  <c r="S10" i="21"/>
  <c r="AK24" i="21"/>
  <c r="BO24" i="21"/>
  <c r="S21" i="21"/>
  <c r="S22" i="21"/>
  <c r="S23" i="21"/>
  <c r="S24" i="21"/>
  <c r="S26" i="21"/>
  <c r="T27" i="21"/>
  <c r="S29" i="21"/>
  <c r="S30" i="21"/>
  <c r="T31" i="21"/>
  <c r="BO10" i="21"/>
  <c r="AQ10" i="21"/>
  <c r="AH10" i="21"/>
  <c r="AE10" i="21"/>
  <c r="K27" i="21"/>
  <c r="L27" i="21"/>
  <c r="B28" i="20"/>
  <c r="E28" i="19"/>
  <c r="E29" i="19" s="1"/>
  <c r="B28" i="19"/>
  <c r="BO11" i="19"/>
  <c r="AQ11" i="19"/>
  <c r="AH11" i="19"/>
  <c r="S11" i="19"/>
  <c r="CC31" i="18"/>
  <c r="CE31" i="18" s="1"/>
  <c r="C33" i="18"/>
  <c r="E28" i="18"/>
  <c r="E29" i="18" s="1"/>
  <c r="C28" i="18"/>
  <c r="C29" i="18" s="1"/>
  <c r="B28" i="18"/>
  <c r="B29" i="18" s="1"/>
  <c r="BU11" i="18"/>
  <c r="AH11" i="18"/>
  <c r="S11" i="18"/>
  <c r="CC32" i="18"/>
  <c r="CB32" i="18"/>
  <c r="CB31" i="18"/>
  <c r="CD31" i="18" s="1"/>
  <c r="BZ33" i="18"/>
  <c r="BY33" i="18"/>
  <c r="BW33" i="18"/>
  <c r="BT33" i="18"/>
  <c r="BQ33" i="18"/>
  <c r="BP33" i="18"/>
  <c r="BN33" i="18"/>
  <c r="BM33" i="18"/>
  <c r="BK33" i="18"/>
  <c r="BJ33" i="18"/>
  <c r="BH33" i="18"/>
  <c r="BG33" i="18"/>
  <c r="BE33" i="18"/>
  <c r="BF33" i="18" s="1"/>
  <c r="BB33" i="18"/>
  <c r="AV33" i="18"/>
  <c r="AP33" i="18"/>
  <c r="AJ33" i="18"/>
  <c r="AA33" i="18"/>
  <c r="X33" i="18"/>
  <c r="U33" i="18"/>
  <c r="R33" i="18"/>
  <c r="O33" i="18"/>
  <c r="I33" i="18"/>
  <c r="F33" i="18"/>
  <c r="CD32" i="18"/>
  <c r="CA32" i="18"/>
  <c r="BX32" i="18"/>
  <c r="BU32" i="18"/>
  <c r="BR32" i="18"/>
  <c r="BO32" i="18"/>
  <c r="BL32" i="18"/>
  <c r="BI32" i="18"/>
  <c r="BF32" i="18"/>
  <c r="BC32" i="18"/>
  <c r="AZ32" i="18"/>
  <c r="AW32" i="18"/>
  <c r="AT32" i="18"/>
  <c r="AQ32" i="18"/>
  <c r="AN32" i="18"/>
  <c r="AK32" i="18"/>
  <c r="AH32" i="18"/>
  <c r="AE32" i="18"/>
  <c r="AB32" i="18"/>
  <c r="Y32" i="18"/>
  <c r="V32" i="18"/>
  <c r="S32" i="18"/>
  <c r="P32" i="18"/>
  <c r="M32" i="18"/>
  <c r="J32" i="18"/>
  <c r="G32" i="18"/>
  <c r="D32" i="18"/>
  <c r="CA31" i="18"/>
  <c r="BX31" i="18"/>
  <c r="BU31" i="18"/>
  <c r="BR31" i="18"/>
  <c r="BO31" i="18"/>
  <c r="BL31" i="18"/>
  <c r="BI31" i="18"/>
  <c r="BF31" i="18"/>
  <c r="BC31" i="18"/>
  <c r="AZ31" i="18"/>
  <c r="AW31" i="18"/>
  <c r="AT31" i="18"/>
  <c r="AQ31" i="18"/>
  <c r="AN31" i="18"/>
  <c r="AK31" i="18"/>
  <c r="AH31" i="18"/>
  <c r="AE31" i="18"/>
  <c r="AB31" i="18"/>
  <c r="Y31" i="18"/>
  <c r="V31" i="18"/>
  <c r="S31" i="18"/>
  <c r="P31" i="18"/>
  <c r="M31" i="18"/>
  <c r="J31" i="18"/>
  <c r="G31" i="18"/>
  <c r="D31" i="18"/>
  <c r="BZ28" i="18"/>
  <c r="BZ29" i="18" s="1"/>
  <c r="BW28" i="18"/>
  <c r="BW29" i="18" s="1"/>
  <c r="BT28" i="18"/>
  <c r="BT29" i="18" s="1"/>
  <c r="BN28" i="18"/>
  <c r="BN29" i="18" s="1"/>
  <c r="BK28" i="18"/>
  <c r="BK29" i="18" s="1"/>
  <c r="BH28" i="18"/>
  <c r="BH29" i="18" s="1"/>
  <c r="BB28" i="18"/>
  <c r="BB29" i="18" s="1"/>
  <c r="AV28" i="18"/>
  <c r="AV29" i="18" s="1"/>
  <c r="AS28" i="18"/>
  <c r="AS29" i="18" s="1"/>
  <c r="AP28" i="18"/>
  <c r="AP29" i="18" s="1"/>
  <c r="AJ28" i="18"/>
  <c r="AJ29" i="18" s="1"/>
  <c r="AG28" i="18"/>
  <c r="AG29" i="18" s="1"/>
  <c r="AA28" i="18"/>
  <c r="AA29" i="18" s="1"/>
  <c r="X28" i="18"/>
  <c r="X29" i="18" s="1"/>
  <c r="R28" i="18"/>
  <c r="R29" i="18" s="1"/>
  <c r="O28" i="18"/>
  <c r="O29" i="18" s="1"/>
  <c r="F28" i="18"/>
  <c r="F29" i="18" s="1"/>
  <c r="BS28" i="18"/>
  <c r="BS29" i="18" s="1"/>
  <c r="AU28" i="18"/>
  <c r="AU29" i="18" s="1"/>
  <c r="Q28" i="18"/>
  <c r="Q29" i="18" s="1"/>
  <c r="BU27" i="18"/>
  <c r="AW27" i="18"/>
  <c r="AH27" i="18"/>
  <c r="V27" i="18"/>
  <c r="CC26" i="18"/>
  <c r="CB26" i="18"/>
  <c r="CC25" i="18"/>
  <c r="CB25" i="18"/>
  <c r="CA25" i="18"/>
  <c r="BX25" i="18"/>
  <c r="BR25" i="18"/>
  <c r="BI25" i="18"/>
  <c r="BF25" i="18"/>
  <c r="BC25" i="18"/>
  <c r="AZ25" i="18"/>
  <c r="AW25" i="18"/>
  <c r="AT25" i="18"/>
  <c r="AN25" i="18"/>
  <c r="AE25" i="18"/>
  <c r="AB25" i="18"/>
  <c r="Y25" i="18"/>
  <c r="V25" i="18"/>
  <c r="S25" i="18"/>
  <c r="P25" i="18"/>
  <c r="M25" i="18"/>
  <c r="J25" i="18"/>
  <c r="D25" i="18"/>
  <c r="CC24" i="18"/>
  <c r="CB24" i="18"/>
  <c r="CA24" i="18"/>
  <c r="BX24" i="18"/>
  <c r="BU24" i="18"/>
  <c r="BR24" i="18"/>
  <c r="BO24" i="18"/>
  <c r="BL24" i="18"/>
  <c r="BI24" i="18"/>
  <c r="BF24" i="18"/>
  <c r="BC24" i="18"/>
  <c r="AZ24" i="18"/>
  <c r="AW24" i="18"/>
  <c r="AT24" i="18"/>
  <c r="AQ24" i="18"/>
  <c r="AN24" i="18"/>
  <c r="AK24" i="18"/>
  <c r="AH24" i="18"/>
  <c r="AE24" i="18"/>
  <c r="AB24" i="18"/>
  <c r="Y24" i="18"/>
  <c r="V24" i="18"/>
  <c r="S24" i="18"/>
  <c r="P24" i="18"/>
  <c r="M24" i="18"/>
  <c r="J24" i="18"/>
  <c r="G24" i="18"/>
  <c r="D24" i="18"/>
  <c r="CC23" i="18"/>
  <c r="CB23" i="18"/>
  <c r="CA23" i="18"/>
  <c r="BX23" i="18"/>
  <c r="BU23" i="18"/>
  <c r="BR23" i="18"/>
  <c r="BO23" i="18"/>
  <c r="BL23" i="18"/>
  <c r="BI23" i="18"/>
  <c r="BF23" i="18"/>
  <c r="BC23" i="18"/>
  <c r="AZ23" i="18"/>
  <c r="AW23" i="18"/>
  <c r="AT23" i="18"/>
  <c r="AQ23" i="18"/>
  <c r="AN23" i="18"/>
  <c r="AK23" i="18"/>
  <c r="AH23" i="18"/>
  <c r="AE23" i="18"/>
  <c r="AB23" i="18"/>
  <c r="Y23" i="18"/>
  <c r="V23" i="18"/>
  <c r="S23" i="18"/>
  <c r="P23" i="18"/>
  <c r="M23" i="18"/>
  <c r="J23" i="18"/>
  <c r="G23" i="18"/>
  <c r="D23" i="18"/>
  <c r="CC22" i="18"/>
  <c r="CB22" i="18"/>
  <c r="CA22" i="18"/>
  <c r="BX22" i="18"/>
  <c r="BU22" i="18"/>
  <c r="BR22" i="18"/>
  <c r="BO22" i="18"/>
  <c r="BL22" i="18"/>
  <c r="BI22" i="18"/>
  <c r="BF22" i="18"/>
  <c r="BC22" i="18"/>
  <c r="AZ22" i="18"/>
  <c r="AW22" i="18"/>
  <c r="AT22" i="18"/>
  <c r="AQ22" i="18"/>
  <c r="AN22" i="18"/>
  <c r="AK22" i="18"/>
  <c r="AH22" i="18"/>
  <c r="AE22" i="18"/>
  <c r="AB22" i="18"/>
  <c r="Y22" i="18"/>
  <c r="V22" i="18"/>
  <c r="S22" i="18"/>
  <c r="P22" i="18"/>
  <c r="M22" i="18"/>
  <c r="J22" i="18"/>
  <c r="G22" i="18"/>
  <c r="D22" i="18"/>
  <c r="CC21" i="18"/>
  <c r="CB21" i="18"/>
  <c r="BX21" i="18"/>
  <c r="CC20" i="18"/>
  <c r="CB20" i="18"/>
  <c r="CA20" i="18"/>
  <c r="BX20" i="18"/>
  <c r="BU20" i="18"/>
  <c r="BR20" i="18"/>
  <c r="BO20" i="18"/>
  <c r="BL20" i="18"/>
  <c r="BI20" i="18"/>
  <c r="BF20" i="18"/>
  <c r="BC20" i="18"/>
  <c r="AZ20" i="18"/>
  <c r="AW20" i="18"/>
  <c r="AT20" i="18"/>
  <c r="AQ20" i="18"/>
  <c r="AN20" i="18"/>
  <c r="AK20" i="18"/>
  <c r="AH20" i="18"/>
  <c r="AE20" i="18"/>
  <c r="AB20" i="18"/>
  <c r="Y20" i="18"/>
  <c r="V20" i="18"/>
  <c r="S20" i="18"/>
  <c r="P20" i="18"/>
  <c r="M20" i="18"/>
  <c r="J20" i="18"/>
  <c r="G20" i="18"/>
  <c r="D20" i="18"/>
  <c r="CC19" i="18"/>
  <c r="CB19" i="18"/>
  <c r="CA19" i="18"/>
  <c r="BX19" i="18"/>
  <c r="BU19" i="18"/>
  <c r="BR19" i="18"/>
  <c r="BO19" i="18"/>
  <c r="BL19" i="18"/>
  <c r="BI19" i="18"/>
  <c r="BF19" i="18"/>
  <c r="BC19" i="18"/>
  <c r="AZ19" i="18"/>
  <c r="AW19" i="18"/>
  <c r="AT19" i="18"/>
  <c r="AQ19" i="18"/>
  <c r="AN19" i="18"/>
  <c r="AK19" i="18"/>
  <c r="AH19" i="18"/>
  <c r="AE19" i="18"/>
  <c r="AB19" i="18"/>
  <c r="Y19" i="18"/>
  <c r="V19" i="18"/>
  <c r="S19" i="18"/>
  <c r="P19" i="18"/>
  <c r="M19" i="18"/>
  <c r="J19" i="18"/>
  <c r="G19" i="18"/>
  <c r="D19" i="18"/>
  <c r="CC18" i="18"/>
  <c r="CB18" i="18"/>
  <c r="CA18" i="18"/>
  <c r="BX18" i="18"/>
  <c r="BR18" i="18"/>
  <c r="BL18" i="18"/>
  <c r="BF18" i="18"/>
  <c r="AZ18" i="18"/>
  <c r="AT18" i="18"/>
  <c r="AQ18" i="18"/>
  <c r="AK18" i="18"/>
  <c r="AH18" i="18"/>
  <c r="AE18" i="18"/>
  <c r="AB18" i="18"/>
  <c r="M18" i="18"/>
  <c r="J18" i="18"/>
  <c r="CC17" i="18"/>
  <c r="CB17" i="18"/>
  <c r="CA17" i="18"/>
  <c r="BX17" i="18"/>
  <c r="BU17" i="18"/>
  <c r="BR17" i="18"/>
  <c r="BO17" i="18"/>
  <c r="BL17" i="18"/>
  <c r="BI17" i="18"/>
  <c r="BF17" i="18"/>
  <c r="BC17" i="18"/>
  <c r="AZ17" i="18"/>
  <c r="AW17" i="18"/>
  <c r="AT17" i="18"/>
  <c r="AQ17" i="18"/>
  <c r="AN17" i="18"/>
  <c r="AK17" i="18"/>
  <c r="AH17" i="18"/>
  <c r="AE17" i="18"/>
  <c r="AB17" i="18"/>
  <c r="Y17" i="18"/>
  <c r="V17" i="18"/>
  <c r="S17" i="18"/>
  <c r="P17" i="18"/>
  <c r="M17" i="18"/>
  <c r="J17" i="18"/>
  <c r="G17" i="18"/>
  <c r="D17" i="18"/>
  <c r="CC16" i="18"/>
  <c r="CB16" i="18"/>
  <c r="CA16" i="18"/>
  <c r="BX16" i="18"/>
  <c r="BU16" i="18"/>
  <c r="BR16" i="18"/>
  <c r="BO16" i="18"/>
  <c r="BL16" i="18"/>
  <c r="BI16" i="18"/>
  <c r="BF16" i="18"/>
  <c r="BC16" i="18"/>
  <c r="AZ16" i="18"/>
  <c r="AW16" i="18"/>
  <c r="AT16" i="18"/>
  <c r="AQ16" i="18"/>
  <c r="AN16" i="18"/>
  <c r="AK16" i="18"/>
  <c r="AH16" i="18"/>
  <c r="AE16" i="18"/>
  <c r="AB16" i="18"/>
  <c r="Y16" i="18"/>
  <c r="V16" i="18"/>
  <c r="S16" i="18"/>
  <c r="P16" i="18"/>
  <c r="M16" i="18"/>
  <c r="J16" i="18"/>
  <c r="G16" i="18"/>
  <c r="D16" i="18"/>
  <c r="CC15" i="18"/>
  <c r="CB15" i="18"/>
  <c r="CA15" i="18"/>
  <c r="BX15" i="18"/>
  <c r="BU15" i="18"/>
  <c r="BR15" i="18"/>
  <c r="BO15" i="18"/>
  <c r="BL15" i="18"/>
  <c r="BI15" i="18"/>
  <c r="BF15" i="18"/>
  <c r="BC15" i="18"/>
  <c r="AZ15" i="18"/>
  <c r="AW15" i="18"/>
  <c r="AT15" i="18"/>
  <c r="AQ15" i="18"/>
  <c r="AN15" i="18"/>
  <c r="AK15" i="18"/>
  <c r="AH15" i="18"/>
  <c r="AE15" i="18"/>
  <c r="AB15" i="18"/>
  <c r="Y15" i="18"/>
  <c r="V15" i="18"/>
  <c r="S15" i="18"/>
  <c r="P15" i="18"/>
  <c r="M15" i="18"/>
  <c r="J15" i="18"/>
  <c r="G15" i="18"/>
  <c r="D15" i="18"/>
  <c r="CC14" i="18"/>
  <c r="CB14" i="18"/>
  <c r="BU14" i="18"/>
  <c r="BR14" i="18"/>
  <c r="BO14" i="18"/>
  <c r="BL14" i="18"/>
  <c r="BI14" i="18"/>
  <c r="BF14" i="18"/>
  <c r="BC14" i="18"/>
  <c r="AZ14" i="18"/>
  <c r="AW14" i="18"/>
  <c r="AT14" i="18"/>
  <c r="AQ14" i="18"/>
  <c r="AN14" i="18"/>
  <c r="AK14" i="18"/>
  <c r="AH14" i="18"/>
  <c r="AE14" i="18"/>
  <c r="AB14" i="18"/>
  <c r="Y14" i="18"/>
  <c r="V14" i="18"/>
  <c r="S14" i="18"/>
  <c r="P14" i="18"/>
  <c r="M14" i="18"/>
  <c r="J14" i="18"/>
  <c r="G14" i="18"/>
  <c r="D14" i="18"/>
  <c r="CC13" i="18"/>
  <c r="CB13" i="18"/>
  <c r="CA13" i="18"/>
  <c r="BX13" i="18"/>
  <c r="BU13" i="18"/>
  <c r="BR13" i="18"/>
  <c r="BO13" i="18"/>
  <c r="BL13" i="18"/>
  <c r="BI13" i="18"/>
  <c r="BF13" i="18"/>
  <c r="BC13" i="18"/>
  <c r="AZ13" i="18"/>
  <c r="AW13" i="18"/>
  <c r="AT13" i="18"/>
  <c r="AQ13" i="18"/>
  <c r="AN13" i="18"/>
  <c r="AK13" i="18"/>
  <c r="AH13" i="18"/>
  <c r="AE13" i="18"/>
  <c r="AB13" i="18"/>
  <c r="Y13" i="18"/>
  <c r="V13" i="18"/>
  <c r="S13" i="18"/>
  <c r="P13" i="18"/>
  <c r="M13" i="18"/>
  <c r="J13" i="18"/>
  <c r="G13" i="18"/>
  <c r="D13" i="18"/>
  <c r="CC12" i="18"/>
  <c r="CB12" i="18"/>
  <c r="CA12" i="18"/>
  <c r="BX12" i="18"/>
  <c r="BU12" i="18"/>
  <c r="BR12" i="18"/>
  <c r="BO12" i="18"/>
  <c r="BL12" i="18"/>
  <c r="BI12" i="18"/>
  <c r="BF12" i="18"/>
  <c r="BC12" i="18"/>
  <c r="AZ12" i="18"/>
  <c r="AW12" i="18"/>
  <c r="AT12" i="18"/>
  <c r="AQ12" i="18"/>
  <c r="AN12" i="18"/>
  <c r="AK12" i="18"/>
  <c r="AH12" i="18"/>
  <c r="AE12" i="18"/>
  <c r="AB12" i="18"/>
  <c r="Y12" i="18"/>
  <c r="V12" i="18"/>
  <c r="S12" i="18"/>
  <c r="P12" i="18"/>
  <c r="M12" i="18"/>
  <c r="J12" i="18"/>
  <c r="G12" i="18"/>
  <c r="D12" i="18"/>
  <c r="CC11" i="18"/>
  <c r="CB11" i="18"/>
  <c r="BL11" i="18"/>
  <c r="BI11" i="18"/>
  <c r="BF11" i="18"/>
  <c r="AW11" i="18"/>
  <c r="AN11" i="18"/>
  <c r="AK11" i="18"/>
  <c r="Y11" i="18"/>
  <c r="V11" i="18"/>
  <c r="P11" i="18"/>
  <c r="J11" i="18"/>
  <c r="CC10" i="18"/>
  <c r="CB10" i="18"/>
  <c r="CA10" i="18"/>
  <c r="BX10" i="18"/>
  <c r="BU10" i="18"/>
  <c r="BR10" i="18"/>
  <c r="BO10" i="18"/>
  <c r="BL10" i="18"/>
  <c r="BI10" i="18"/>
  <c r="BF10" i="18"/>
  <c r="BC10" i="18"/>
  <c r="AZ10" i="18"/>
  <c r="AW10" i="18"/>
  <c r="AT10" i="18"/>
  <c r="AQ10" i="18"/>
  <c r="AN10" i="18"/>
  <c r="AK10" i="18"/>
  <c r="AH10" i="18"/>
  <c r="AE10" i="18"/>
  <c r="AB10" i="18"/>
  <c r="Y10" i="18"/>
  <c r="V10" i="18"/>
  <c r="S10" i="18"/>
  <c r="P10" i="18"/>
  <c r="M10" i="18"/>
  <c r="J10" i="18"/>
  <c r="G10" i="18"/>
  <c r="CC9" i="18"/>
  <c r="CB9" i="18"/>
  <c r="CA9" i="18"/>
  <c r="BX9" i="18"/>
  <c r="BU9" i="18"/>
  <c r="BR9" i="18"/>
  <c r="BO9" i="18"/>
  <c r="BL9" i="18"/>
  <c r="BI9" i="18"/>
  <c r="BF9" i="18"/>
  <c r="BC9" i="18"/>
  <c r="AZ9" i="18"/>
  <c r="AW9" i="18"/>
  <c r="AT9" i="18"/>
  <c r="AQ9" i="18"/>
  <c r="AN9" i="18"/>
  <c r="AK9" i="18"/>
  <c r="AH9" i="18"/>
  <c r="AE9" i="18"/>
  <c r="AB9" i="18"/>
  <c r="Y9" i="18"/>
  <c r="V9" i="18"/>
  <c r="S9" i="18"/>
  <c r="P9" i="18"/>
  <c r="M9" i="18"/>
  <c r="J9" i="18"/>
  <c r="G9" i="18"/>
  <c r="D9" i="18"/>
  <c r="CC8" i="18"/>
  <c r="CB8" i="18"/>
  <c r="CA8" i="18"/>
  <c r="BX8" i="18"/>
  <c r="BU8" i="18"/>
  <c r="BR8" i="18"/>
  <c r="BO8" i="18"/>
  <c r="BL8" i="18"/>
  <c r="BI8" i="18"/>
  <c r="BF8" i="18"/>
  <c r="BC8" i="18"/>
  <c r="AZ8" i="18"/>
  <c r="AW8" i="18"/>
  <c r="AT8" i="18"/>
  <c r="AQ8" i="18"/>
  <c r="AN8" i="18"/>
  <c r="AK8" i="18"/>
  <c r="AH8" i="18"/>
  <c r="AE8" i="18"/>
  <c r="AB8" i="18"/>
  <c r="Y8" i="18"/>
  <c r="V8" i="18"/>
  <c r="S8" i="18"/>
  <c r="P8" i="18"/>
  <c r="M8" i="18"/>
  <c r="J8" i="18"/>
  <c r="G8" i="18"/>
  <c r="D8" i="18"/>
  <c r="CC7" i="18"/>
  <c r="CB7" i="18"/>
  <c r="BU7" i="18"/>
  <c r="BR7" i="18"/>
  <c r="BO7" i="18"/>
  <c r="BL7" i="18"/>
  <c r="BI7" i="18"/>
  <c r="BF7" i="18"/>
  <c r="BC7" i="18"/>
  <c r="AZ7" i="18"/>
  <c r="AW7" i="18"/>
  <c r="AT7" i="18"/>
  <c r="AQ7" i="18"/>
  <c r="AK7" i="18"/>
  <c r="AH7" i="18"/>
  <c r="AE7" i="18"/>
  <c r="AB7" i="18"/>
  <c r="Y7" i="18"/>
  <c r="V7" i="18"/>
  <c r="S7" i="18"/>
  <c r="P7" i="18"/>
  <c r="M7" i="18"/>
  <c r="G7" i="18"/>
  <c r="D7" i="18"/>
  <c r="CC6" i="18"/>
  <c r="CB6" i="18"/>
  <c r="CA6" i="18"/>
  <c r="BX6" i="18"/>
  <c r="BU6" i="18"/>
  <c r="BR6" i="18"/>
  <c r="BO6" i="18"/>
  <c r="BL6" i="18"/>
  <c r="BI6" i="18"/>
  <c r="BF6" i="18"/>
  <c r="BC6" i="18"/>
  <c r="AZ6" i="18"/>
  <c r="AW6" i="18"/>
  <c r="AT6" i="18"/>
  <c r="AQ6" i="18"/>
  <c r="AN6" i="18"/>
  <c r="AK6" i="18"/>
  <c r="AH6" i="18"/>
  <c r="AE6" i="18"/>
  <c r="AB6" i="18"/>
  <c r="Y6" i="18"/>
  <c r="V6" i="18"/>
  <c r="S6" i="18"/>
  <c r="P6" i="18"/>
  <c r="M6" i="18"/>
  <c r="J6" i="18"/>
  <c r="G6" i="18"/>
  <c r="D6" i="18"/>
  <c r="C27" i="17"/>
  <c r="C33" i="17" s="1"/>
  <c r="AW8" i="17"/>
  <c r="I33" i="16"/>
  <c r="CA27" i="16"/>
  <c r="BC27" i="16"/>
  <c r="AQ27" i="16"/>
  <c r="AH27" i="16"/>
  <c r="AE27" i="16"/>
  <c r="AB27" i="16"/>
  <c r="J27" i="16"/>
  <c r="G27" i="16"/>
  <c r="F28" i="16"/>
  <c r="AK25" i="15"/>
  <c r="C27" i="15"/>
  <c r="AH11" i="15"/>
  <c r="S10" i="15"/>
  <c r="D10" i="15"/>
  <c r="CC32" i="13"/>
  <c r="CC31" i="13"/>
  <c r="CB32" i="13"/>
  <c r="CB33" i="13" s="1"/>
  <c r="CB31" i="13"/>
  <c r="BZ33" i="13"/>
  <c r="BY33" i="13"/>
  <c r="BW33" i="13"/>
  <c r="BV33" i="13"/>
  <c r="BT33" i="13"/>
  <c r="BS33" i="13"/>
  <c r="BQ33" i="13"/>
  <c r="BP33" i="13"/>
  <c r="BN33" i="13"/>
  <c r="BM33" i="13"/>
  <c r="BK33" i="13"/>
  <c r="BJ33" i="13"/>
  <c r="BH33" i="13"/>
  <c r="BG33" i="13"/>
  <c r="BE33" i="13"/>
  <c r="BD33" i="13"/>
  <c r="BB33" i="13"/>
  <c r="BA33" i="13"/>
  <c r="AY33" i="13"/>
  <c r="AX33" i="13"/>
  <c r="AV33" i="13"/>
  <c r="AU33" i="13"/>
  <c r="AS33" i="13"/>
  <c r="AR33" i="13"/>
  <c r="AP33" i="13"/>
  <c r="AO33" i="13"/>
  <c r="AM33" i="13"/>
  <c r="AL33" i="13"/>
  <c r="AJ33" i="13"/>
  <c r="AI33" i="13"/>
  <c r="AG33" i="13"/>
  <c r="AF33" i="13"/>
  <c r="AD33" i="13"/>
  <c r="AC33" i="13"/>
  <c r="AA33" i="13"/>
  <c r="Z33" i="13"/>
  <c r="X33" i="13"/>
  <c r="W33" i="13"/>
  <c r="U33" i="13"/>
  <c r="T33" i="13"/>
  <c r="R33" i="13"/>
  <c r="Q33" i="13"/>
  <c r="O33" i="13"/>
  <c r="N33" i="13"/>
  <c r="L33" i="13"/>
  <c r="K33" i="13"/>
  <c r="I33" i="13"/>
  <c r="H33" i="13"/>
  <c r="F33" i="13"/>
  <c r="E33" i="13"/>
  <c r="C33" i="13"/>
  <c r="B33" i="13"/>
  <c r="CA32" i="13"/>
  <c r="BX32" i="13"/>
  <c r="BU32" i="13"/>
  <c r="BR32" i="13"/>
  <c r="BO32" i="13"/>
  <c r="BL32" i="13"/>
  <c r="BI32" i="13"/>
  <c r="BF32" i="13"/>
  <c r="BC32" i="13"/>
  <c r="AZ32" i="13"/>
  <c r="AW32" i="13"/>
  <c r="AT32" i="13"/>
  <c r="AQ32" i="13"/>
  <c r="AN32" i="13"/>
  <c r="AK32" i="13"/>
  <c r="AH32" i="13"/>
  <c r="AE32" i="13"/>
  <c r="AB32" i="13"/>
  <c r="Y32" i="13"/>
  <c r="V32" i="13"/>
  <c r="S32" i="13"/>
  <c r="P32" i="13"/>
  <c r="M32" i="13"/>
  <c r="J32" i="13"/>
  <c r="G32" i="13"/>
  <c r="D32" i="13"/>
  <c r="CD31" i="13"/>
  <c r="CA31" i="13"/>
  <c r="BX31" i="13"/>
  <c r="BU31" i="13"/>
  <c r="BR31" i="13"/>
  <c r="BO31" i="13"/>
  <c r="BL31" i="13"/>
  <c r="BI31" i="13"/>
  <c r="BF31" i="13"/>
  <c r="BC31" i="13"/>
  <c r="AZ31" i="13"/>
  <c r="AW31" i="13"/>
  <c r="AT31" i="13"/>
  <c r="AQ31" i="13"/>
  <c r="AN31" i="13"/>
  <c r="AK31" i="13"/>
  <c r="AH31" i="13"/>
  <c r="AE31" i="13"/>
  <c r="AB31" i="13"/>
  <c r="Y31" i="13"/>
  <c r="V31" i="13"/>
  <c r="S31" i="13"/>
  <c r="P31" i="13"/>
  <c r="M31" i="13"/>
  <c r="J31" i="13"/>
  <c r="G31" i="13"/>
  <c r="D31" i="13"/>
  <c r="BZ29" i="13"/>
  <c r="BW29" i="13"/>
  <c r="BT29" i="13"/>
  <c r="BQ29" i="13"/>
  <c r="BN29" i="13"/>
  <c r="BK29" i="13"/>
  <c r="BH29" i="13"/>
  <c r="BE29" i="13"/>
  <c r="BB29" i="13"/>
  <c r="AY29" i="13"/>
  <c r="AV29" i="13"/>
  <c r="AS29" i="13"/>
  <c r="AP29" i="13"/>
  <c r="AM29" i="13"/>
  <c r="BY29" i="13"/>
  <c r="BV29" i="13"/>
  <c r="BS29" i="13"/>
  <c r="BP29" i="13"/>
  <c r="BM29" i="13"/>
  <c r="BJ29" i="13"/>
  <c r="BG29" i="13"/>
  <c r="BD29" i="13"/>
  <c r="BA29" i="13"/>
  <c r="AX29" i="13"/>
  <c r="AU29" i="13"/>
  <c r="AR29" i="13"/>
  <c r="AO29" i="13"/>
  <c r="AL29" i="13"/>
  <c r="CD27" i="13"/>
  <c r="CA27" i="13"/>
  <c r="BX27" i="13"/>
  <c r="BU27" i="13"/>
  <c r="BR27" i="13"/>
  <c r="BO27" i="13"/>
  <c r="BL27" i="13"/>
  <c r="BI27" i="13"/>
  <c r="BF27" i="13"/>
  <c r="BC27" i="13"/>
  <c r="AZ27" i="13"/>
  <c r="AW27" i="13"/>
  <c r="AT27" i="13"/>
  <c r="AQ27" i="13"/>
  <c r="AN27" i="13"/>
  <c r="AK27" i="13"/>
  <c r="AH27" i="13"/>
  <c r="AE27" i="13"/>
  <c r="AB27" i="13"/>
  <c r="Y27" i="13"/>
  <c r="V27" i="13"/>
  <c r="S27" i="13"/>
  <c r="P27" i="13"/>
  <c r="M27" i="13"/>
  <c r="J27" i="13"/>
  <c r="G27" i="13"/>
  <c r="CC26" i="13"/>
  <c r="CB26" i="13"/>
  <c r="CC25" i="13"/>
  <c r="CD25" i="13" s="1"/>
  <c r="CB25" i="13"/>
  <c r="CA25" i="13"/>
  <c r="BX25" i="13"/>
  <c r="BU25" i="13"/>
  <c r="BR25" i="13"/>
  <c r="BI25" i="13"/>
  <c r="BF25" i="13"/>
  <c r="BC25" i="13"/>
  <c r="AZ25" i="13"/>
  <c r="AW25" i="13"/>
  <c r="AT25" i="13"/>
  <c r="AN25" i="13"/>
  <c r="AH25" i="13"/>
  <c r="AE25" i="13"/>
  <c r="AB25" i="13"/>
  <c r="Y25" i="13"/>
  <c r="V25" i="13"/>
  <c r="S25" i="13"/>
  <c r="P25" i="13"/>
  <c r="M25" i="13"/>
  <c r="J25" i="13"/>
  <c r="D25" i="13"/>
  <c r="CC24" i="13"/>
  <c r="CB24" i="13"/>
  <c r="CA24" i="13"/>
  <c r="BX24" i="13"/>
  <c r="BU24" i="13"/>
  <c r="BR24" i="13"/>
  <c r="BO24" i="13"/>
  <c r="BL24" i="13"/>
  <c r="BI24" i="13"/>
  <c r="BF24" i="13"/>
  <c r="BC24" i="13"/>
  <c r="AZ24" i="13"/>
  <c r="AW24" i="13"/>
  <c r="AT24" i="13"/>
  <c r="AQ24" i="13"/>
  <c r="AN24" i="13"/>
  <c r="AK24" i="13"/>
  <c r="AH24" i="13"/>
  <c r="AE24" i="13"/>
  <c r="AB24" i="13"/>
  <c r="Y24" i="13"/>
  <c r="V24" i="13"/>
  <c r="S24" i="13"/>
  <c r="P24" i="13"/>
  <c r="M24" i="13"/>
  <c r="J24" i="13"/>
  <c r="G24" i="13"/>
  <c r="D24" i="13"/>
  <c r="CC23" i="13"/>
  <c r="CD23" i="13" s="1"/>
  <c r="CB23" i="13"/>
  <c r="CA23" i="13"/>
  <c r="BX23" i="13"/>
  <c r="BU23" i="13"/>
  <c r="BR23" i="13"/>
  <c r="BO23" i="13"/>
  <c r="BL23" i="13"/>
  <c r="BI23" i="13"/>
  <c r="BF23" i="13"/>
  <c r="BC23" i="13"/>
  <c r="AZ23" i="13"/>
  <c r="AW23" i="13"/>
  <c r="AT23" i="13"/>
  <c r="AQ23" i="13"/>
  <c r="AN23" i="13"/>
  <c r="AK23" i="13"/>
  <c r="AH23" i="13"/>
  <c r="AE23" i="13"/>
  <c r="AB23" i="13"/>
  <c r="Y23" i="13"/>
  <c r="V23" i="13"/>
  <c r="S23" i="13"/>
  <c r="P23" i="13"/>
  <c r="M23" i="13"/>
  <c r="J23" i="13"/>
  <c r="G23" i="13"/>
  <c r="D23" i="13"/>
  <c r="CC22" i="13"/>
  <c r="CD22" i="13" s="1"/>
  <c r="CB22" i="13"/>
  <c r="CA22" i="13"/>
  <c r="BX22" i="13"/>
  <c r="BU22" i="13"/>
  <c r="BR22" i="13"/>
  <c r="BO22" i="13"/>
  <c r="BL22" i="13"/>
  <c r="BI22" i="13"/>
  <c r="BF22" i="13"/>
  <c r="BC22" i="13"/>
  <c r="AZ22" i="13"/>
  <c r="AW22" i="13"/>
  <c r="AT22" i="13"/>
  <c r="AQ22" i="13"/>
  <c r="AN22" i="13"/>
  <c r="AK22" i="13"/>
  <c r="AH22" i="13"/>
  <c r="AE22" i="13"/>
  <c r="AB22" i="13"/>
  <c r="Y22" i="13"/>
  <c r="V22" i="13"/>
  <c r="S22" i="13"/>
  <c r="P22" i="13"/>
  <c r="M22" i="13"/>
  <c r="J22" i="13"/>
  <c r="G22" i="13"/>
  <c r="D22" i="13"/>
  <c r="CC21" i="13"/>
  <c r="CD21" i="13" s="1"/>
  <c r="CB21" i="13"/>
  <c r="CA21" i="13"/>
  <c r="BX21" i="13"/>
  <c r="BU21" i="13"/>
  <c r="BI21" i="13"/>
  <c r="M21" i="13"/>
  <c r="CC20" i="13"/>
  <c r="CD20" i="13" s="1"/>
  <c r="CB20" i="13"/>
  <c r="CA20" i="13"/>
  <c r="BX20" i="13"/>
  <c r="BU20" i="13"/>
  <c r="BR20" i="13"/>
  <c r="BO20" i="13"/>
  <c r="BL20" i="13"/>
  <c r="BI20" i="13"/>
  <c r="BF20" i="13"/>
  <c r="BC20" i="13"/>
  <c r="AZ20" i="13"/>
  <c r="AW20" i="13"/>
  <c r="AT20" i="13"/>
  <c r="AQ20" i="13"/>
  <c r="AN20" i="13"/>
  <c r="AK20" i="13"/>
  <c r="AH20" i="13"/>
  <c r="AE20" i="13"/>
  <c r="AB20" i="13"/>
  <c r="Y20" i="13"/>
  <c r="V20" i="13"/>
  <c r="S20" i="13"/>
  <c r="P20" i="13"/>
  <c r="M20" i="13"/>
  <c r="J20" i="13"/>
  <c r="G20" i="13"/>
  <c r="D20" i="13"/>
  <c r="CC19" i="13"/>
  <c r="CB19" i="13"/>
  <c r="CA19" i="13"/>
  <c r="BX19" i="13"/>
  <c r="BU19" i="13"/>
  <c r="BR19" i="13"/>
  <c r="BO19" i="13"/>
  <c r="BL19" i="13"/>
  <c r="BI19" i="13"/>
  <c r="BF19" i="13"/>
  <c r="BC19" i="13"/>
  <c r="AZ19" i="13"/>
  <c r="AW19" i="13"/>
  <c r="AT19" i="13"/>
  <c r="AQ19" i="13"/>
  <c r="AN19" i="13"/>
  <c r="AK19" i="13"/>
  <c r="AH19" i="13"/>
  <c r="AE19" i="13"/>
  <c r="AB19" i="13"/>
  <c r="Y19" i="13"/>
  <c r="V19" i="13"/>
  <c r="S19" i="13"/>
  <c r="P19" i="13"/>
  <c r="M19" i="13"/>
  <c r="J19" i="13"/>
  <c r="G19" i="13"/>
  <c r="D19" i="13"/>
  <c r="CC18" i="13"/>
  <c r="CD18" i="13" s="1"/>
  <c r="CB18" i="13"/>
  <c r="CA18" i="13"/>
  <c r="BX18" i="13"/>
  <c r="BR18" i="13"/>
  <c r="BF18" i="13"/>
  <c r="AZ18" i="13"/>
  <c r="AW18" i="13"/>
  <c r="AT18" i="13"/>
  <c r="AQ18" i="13"/>
  <c r="AN18" i="13"/>
  <c r="AK18" i="13"/>
  <c r="AH18" i="13"/>
  <c r="AE18" i="13"/>
  <c r="AB18" i="13"/>
  <c r="M18" i="13"/>
  <c r="J18" i="13"/>
  <c r="CC17" i="13"/>
  <c r="CB17" i="13"/>
  <c r="CD17" i="13"/>
  <c r="CA17" i="13"/>
  <c r="BX17" i="13"/>
  <c r="BU17" i="13"/>
  <c r="BR17" i="13"/>
  <c r="BO17" i="13"/>
  <c r="BL17" i="13"/>
  <c r="BI17" i="13"/>
  <c r="BF17" i="13"/>
  <c r="BC17" i="13"/>
  <c r="AZ17" i="13"/>
  <c r="AW17" i="13"/>
  <c r="AT17" i="13"/>
  <c r="AQ17" i="13"/>
  <c r="AN17" i="13"/>
  <c r="AK17" i="13"/>
  <c r="AH17" i="13"/>
  <c r="AE17" i="13"/>
  <c r="AB17" i="13"/>
  <c r="Y17" i="13"/>
  <c r="V17" i="13"/>
  <c r="S17" i="13"/>
  <c r="P17" i="13"/>
  <c r="M17" i="13"/>
  <c r="J17" i="13"/>
  <c r="G17" i="13"/>
  <c r="D17" i="13"/>
  <c r="CC16" i="13"/>
  <c r="CB16" i="13"/>
  <c r="CA16" i="13"/>
  <c r="BX16" i="13"/>
  <c r="BU16" i="13"/>
  <c r="BR16" i="13"/>
  <c r="BO16" i="13"/>
  <c r="BL16" i="13"/>
  <c r="BI16" i="13"/>
  <c r="BF16" i="13"/>
  <c r="BC16" i="13"/>
  <c r="AZ16" i="13"/>
  <c r="AW16" i="13"/>
  <c r="AT16" i="13"/>
  <c r="AQ16" i="13"/>
  <c r="AN16" i="13"/>
  <c r="AK16" i="13"/>
  <c r="AH16" i="13"/>
  <c r="AE16" i="13"/>
  <c r="AB16" i="13"/>
  <c r="Y16" i="13"/>
  <c r="V16" i="13"/>
  <c r="S16" i="13"/>
  <c r="P16" i="13"/>
  <c r="M16" i="13"/>
  <c r="J16" i="13"/>
  <c r="G16" i="13"/>
  <c r="D16" i="13"/>
  <c r="CC15" i="13"/>
  <c r="CB15" i="13"/>
  <c r="CA15" i="13"/>
  <c r="BX15" i="13"/>
  <c r="BU15" i="13"/>
  <c r="BR15" i="13"/>
  <c r="BO15" i="13"/>
  <c r="BL15" i="13"/>
  <c r="BI15" i="13"/>
  <c r="BF15" i="13"/>
  <c r="BC15" i="13"/>
  <c r="AZ15" i="13"/>
  <c r="AW15" i="13"/>
  <c r="AT15" i="13"/>
  <c r="AQ15" i="13"/>
  <c r="AN15" i="13"/>
  <c r="AK15" i="13"/>
  <c r="AH15" i="13"/>
  <c r="AE15" i="13"/>
  <c r="AB15" i="13"/>
  <c r="Y15" i="13"/>
  <c r="V15" i="13"/>
  <c r="S15" i="13"/>
  <c r="P15" i="13"/>
  <c r="M15" i="13"/>
  <c r="J15" i="13"/>
  <c r="G15" i="13"/>
  <c r="D15" i="13"/>
  <c r="CC14" i="13"/>
  <c r="CB14" i="13"/>
  <c r="BU14" i="13"/>
  <c r="BR14" i="13"/>
  <c r="BO14" i="13"/>
  <c r="BL14" i="13"/>
  <c r="BI14" i="13"/>
  <c r="BF14" i="13"/>
  <c r="BC14" i="13"/>
  <c r="AZ14" i="13"/>
  <c r="AW14" i="13"/>
  <c r="AT14" i="13"/>
  <c r="AQ14" i="13"/>
  <c r="AN14" i="13"/>
  <c r="AK14" i="13"/>
  <c r="AH14" i="13"/>
  <c r="AE14" i="13"/>
  <c r="AB14" i="13"/>
  <c r="Y14" i="13"/>
  <c r="V14" i="13"/>
  <c r="S14" i="13"/>
  <c r="P14" i="13"/>
  <c r="M14" i="13"/>
  <c r="J14" i="13"/>
  <c r="G14" i="13"/>
  <c r="D14" i="13"/>
  <c r="CC13" i="13"/>
  <c r="CD13" i="13" s="1"/>
  <c r="CB13" i="13"/>
  <c r="CA13" i="13"/>
  <c r="BX13" i="13"/>
  <c r="BU13" i="13"/>
  <c r="BR13" i="13"/>
  <c r="BO13" i="13"/>
  <c r="BL13" i="13"/>
  <c r="BI13" i="13"/>
  <c r="BF13" i="13"/>
  <c r="BC13" i="13"/>
  <c r="AZ13" i="13"/>
  <c r="AW13" i="13"/>
  <c r="AT13" i="13"/>
  <c r="AQ13" i="13"/>
  <c r="AN13" i="13"/>
  <c r="AK13" i="13"/>
  <c r="AH13" i="13"/>
  <c r="AE13" i="13"/>
  <c r="AB13" i="13"/>
  <c r="Y13" i="13"/>
  <c r="V13" i="13"/>
  <c r="S13" i="13"/>
  <c r="P13" i="13"/>
  <c r="M13" i="13"/>
  <c r="J13" i="13"/>
  <c r="G13" i="13"/>
  <c r="D13" i="13"/>
  <c r="CD12" i="13"/>
  <c r="CA12" i="13"/>
  <c r="BX12" i="13"/>
  <c r="BU12" i="13"/>
  <c r="BR12" i="13"/>
  <c r="BO12" i="13"/>
  <c r="BL12" i="13"/>
  <c r="BI12" i="13"/>
  <c r="BF12" i="13"/>
  <c r="BC12" i="13"/>
  <c r="AZ12" i="13"/>
  <c r="AW12" i="13"/>
  <c r="AT12" i="13"/>
  <c r="AQ12" i="13"/>
  <c r="AN12" i="13"/>
  <c r="AK12" i="13"/>
  <c r="AH12" i="13"/>
  <c r="AE12" i="13"/>
  <c r="AB12" i="13"/>
  <c r="Y12" i="13"/>
  <c r="V12" i="13"/>
  <c r="S12" i="13"/>
  <c r="P12" i="13"/>
  <c r="M12" i="13"/>
  <c r="J12" i="13"/>
  <c r="G12" i="13"/>
  <c r="D12" i="13"/>
  <c r="CC11" i="13"/>
  <c r="CD11" i="13" s="1"/>
  <c r="CB11" i="13"/>
  <c r="BF11" i="13"/>
  <c r="Y11" i="13"/>
  <c r="V11" i="13"/>
  <c r="J11" i="13"/>
  <c r="CC10" i="13"/>
  <c r="CB10" i="13"/>
  <c r="BX10" i="13"/>
  <c r="BF10" i="13"/>
  <c r="AT10" i="13"/>
  <c r="AN10" i="13"/>
  <c r="Y10" i="13"/>
  <c r="V10" i="13"/>
  <c r="S10" i="13"/>
  <c r="G10" i="13"/>
  <c r="CC9" i="13"/>
  <c r="CD9" i="13" s="1"/>
  <c r="CB9" i="13"/>
  <c r="BX9" i="13"/>
  <c r="BO9" i="13"/>
  <c r="BF9" i="13"/>
  <c r="AW9" i="13"/>
  <c r="AT9" i="13"/>
  <c r="AN9" i="13"/>
  <c r="AK9" i="13"/>
  <c r="AH9" i="13"/>
  <c r="AE9" i="13"/>
  <c r="AB9" i="13"/>
  <c r="Y9" i="13"/>
  <c r="V9" i="13"/>
  <c r="S9" i="13"/>
  <c r="P9" i="13"/>
  <c r="G9" i="13"/>
  <c r="D9" i="13"/>
  <c r="CC8" i="13"/>
  <c r="CB8" i="13"/>
  <c r="BO8" i="13"/>
  <c r="AW8" i="13"/>
  <c r="AN8" i="13"/>
  <c r="AK8" i="13"/>
  <c r="AH8" i="13"/>
  <c r="AE8" i="13"/>
  <c r="AB8" i="13"/>
  <c r="Y8" i="13"/>
  <c r="V8" i="13"/>
  <c r="S8" i="13"/>
  <c r="G8" i="13"/>
  <c r="CC7" i="13"/>
  <c r="CB7" i="13"/>
  <c r="BU7" i="13"/>
  <c r="BR7" i="13"/>
  <c r="BO7" i="13"/>
  <c r="BL7" i="13"/>
  <c r="BI7" i="13"/>
  <c r="BF7" i="13"/>
  <c r="BC7" i="13"/>
  <c r="AZ7" i="13"/>
  <c r="AW7" i="13"/>
  <c r="AT7" i="13"/>
  <c r="AQ7" i="13"/>
  <c r="AK7" i="13"/>
  <c r="AH7" i="13"/>
  <c r="AE7" i="13"/>
  <c r="AB7" i="13"/>
  <c r="Y7" i="13"/>
  <c r="V7" i="13"/>
  <c r="S7" i="13"/>
  <c r="P7" i="13"/>
  <c r="M7" i="13"/>
  <c r="G7" i="13"/>
  <c r="D7" i="13"/>
  <c r="CC6" i="13"/>
  <c r="CD6" i="13" s="1"/>
  <c r="CB6" i="13"/>
  <c r="CA6" i="13"/>
  <c r="BX6" i="13"/>
  <c r="BU6" i="13"/>
  <c r="BR6" i="13"/>
  <c r="BO6" i="13"/>
  <c r="BL6" i="13"/>
  <c r="BI6" i="13"/>
  <c r="BF6" i="13"/>
  <c r="BC6" i="13"/>
  <c r="AZ6" i="13"/>
  <c r="AW6" i="13"/>
  <c r="AT6" i="13"/>
  <c r="AQ6" i="13"/>
  <c r="AN6" i="13"/>
  <c r="AK6" i="13"/>
  <c r="AH6" i="13"/>
  <c r="AE6" i="13"/>
  <c r="AB6" i="13"/>
  <c r="Y6" i="13"/>
  <c r="V6" i="13"/>
  <c r="S6" i="13"/>
  <c r="P6" i="13"/>
  <c r="M6" i="13"/>
  <c r="J6" i="13"/>
  <c r="G6" i="13"/>
  <c r="CB7" i="14"/>
  <c r="BY27" i="21"/>
  <c r="BZ27" i="21"/>
  <c r="BV27" i="21"/>
  <c r="BW27" i="21"/>
  <c r="BS27" i="21"/>
  <c r="BT27" i="21"/>
  <c r="BQ27" i="21"/>
  <c r="BP27" i="21"/>
  <c r="BM27" i="21"/>
  <c r="BN27" i="21"/>
  <c r="BJ27" i="21"/>
  <c r="BK27" i="21"/>
  <c r="BG27" i="21"/>
  <c r="BH27" i="21"/>
  <c r="BD27" i="21"/>
  <c r="BE27" i="21"/>
  <c r="BA27" i="21"/>
  <c r="BB27" i="21"/>
  <c r="AX27" i="21"/>
  <c r="AY27" i="21"/>
  <c r="AU27" i="21"/>
  <c r="AV27" i="21"/>
  <c r="AR27" i="21"/>
  <c r="AS27" i="21"/>
  <c r="AO27" i="21"/>
  <c r="AP27" i="21"/>
  <c r="AL27" i="21"/>
  <c r="AM27" i="21"/>
  <c r="AI27" i="21"/>
  <c r="AJ27" i="21"/>
  <c r="AF27" i="21"/>
  <c r="AG27" i="21"/>
  <c r="AD27" i="21"/>
  <c r="AC27" i="21"/>
  <c r="Z27" i="21"/>
  <c r="AA27" i="21"/>
  <c r="W27" i="21"/>
  <c r="X27" i="21"/>
  <c r="U27" i="21"/>
  <c r="Q27" i="21"/>
  <c r="R27" i="21"/>
  <c r="O27" i="21"/>
  <c r="N27" i="21"/>
  <c r="I27" i="21"/>
  <c r="H27" i="21"/>
  <c r="F27" i="21"/>
  <c r="CC30" i="21"/>
  <c r="CC29" i="21"/>
  <c r="CB30" i="21"/>
  <c r="CB31" i="21" s="1"/>
  <c r="CB29" i="21"/>
  <c r="BZ31" i="21"/>
  <c r="BY31" i="21"/>
  <c r="BW31" i="21"/>
  <c r="BV31" i="21"/>
  <c r="BT31" i="21"/>
  <c r="BS31" i="21"/>
  <c r="BQ31" i="21"/>
  <c r="BP31" i="21"/>
  <c r="BN31" i="21"/>
  <c r="BM31" i="21"/>
  <c r="BK31" i="21"/>
  <c r="BJ31" i="21"/>
  <c r="BH31" i="21"/>
  <c r="BG31" i="21"/>
  <c r="BE31" i="21"/>
  <c r="BD31" i="21"/>
  <c r="BB31" i="21"/>
  <c r="BA31" i="21"/>
  <c r="AY31" i="21"/>
  <c r="AX31" i="21"/>
  <c r="AV31" i="21"/>
  <c r="AU31" i="21"/>
  <c r="AS31" i="21"/>
  <c r="AR31" i="21"/>
  <c r="AP31" i="21"/>
  <c r="AO31" i="21"/>
  <c r="AM31" i="21"/>
  <c r="AL31" i="21"/>
  <c r="AJ31" i="21"/>
  <c r="AI31" i="21"/>
  <c r="AG31" i="21"/>
  <c r="AF31" i="21"/>
  <c r="AD31" i="21"/>
  <c r="AC31" i="21"/>
  <c r="AA31" i="21"/>
  <c r="Z31" i="21"/>
  <c r="X31" i="21"/>
  <c r="W31" i="21"/>
  <c r="U31" i="21"/>
  <c r="R31" i="21"/>
  <c r="Q31" i="21"/>
  <c r="O31" i="21"/>
  <c r="N31" i="21"/>
  <c r="L31" i="21"/>
  <c r="K31" i="21"/>
  <c r="I31" i="21"/>
  <c r="H31" i="21"/>
  <c r="F31" i="21"/>
  <c r="E31" i="21"/>
  <c r="C31" i="21"/>
  <c r="B31" i="21"/>
  <c r="CA30" i="21"/>
  <c r="BX30" i="21"/>
  <c r="BU30" i="21"/>
  <c r="BR30" i="21"/>
  <c r="BO30" i="21"/>
  <c r="BL30" i="21"/>
  <c r="BI30" i="21"/>
  <c r="BF30" i="21"/>
  <c r="BC30" i="21"/>
  <c r="AZ30" i="21"/>
  <c r="AW30" i="21"/>
  <c r="AT30" i="21"/>
  <c r="AQ30" i="21"/>
  <c r="AN30" i="21"/>
  <c r="AK30" i="21"/>
  <c r="AH30" i="21"/>
  <c r="AE30" i="21"/>
  <c r="AB30" i="21"/>
  <c r="Y30" i="21"/>
  <c r="V30" i="21"/>
  <c r="P30" i="21"/>
  <c r="M30" i="21"/>
  <c r="J30" i="21"/>
  <c r="G30" i="21"/>
  <c r="D30" i="21"/>
  <c r="CD29" i="21"/>
  <c r="CA29" i="21"/>
  <c r="BX29" i="21"/>
  <c r="BU29" i="21"/>
  <c r="BR29" i="21"/>
  <c r="BO29" i="21"/>
  <c r="BL29" i="21"/>
  <c r="BI29" i="21"/>
  <c r="BF29" i="21"/>
  <c r="BC29" i="21"/>
  <c r="AZ29" i="21"/>
  <c r="AW29" i="21"/>
  <c r="AT29" i="21"/>
  <c r="AQ29" i="21"/>
  <c r="AN29" i="21"/>
  <c r="AK29" i="21"/>
  <c r="AH29" i="21"/>
  <c r="AE29" i="21"/>
  <c r="AB29" i="21"/>
  <c r="Y29" i="21"/>
  <c r="V29" i="21"/>
  <c r="P29" i="21"/>
  <c r="M29" i="21"/>
  <c r="J29" i="21"/>
  <c r="G29" i="21"/>
  <c r="D29" i="21"/>
  <c r="CA26" i="21"/>
  <c r="BX26" i="21"/>
  <c r="BU26" i="21"/>
  <c r="BR26" i="21"/>
  <c r="BO26" i="21"/>
  <c r="BL26" i="21"/>
  <c r="BI26" i="21"/>
  <c r="BF26" i="21"/>
  <c r="BC26" i="21"/>
  <c r="AZ26" i="21"/>
  <c r="AW26" i="21"/>
  <c r="AT26" i="21"/>
  <c r="AQ26" i="21"/>
  <c r="AN26" i="21"/>
  <c r="AK26" i="21"/>
  <c r="AH26" i="21"/>
  <c r="AE26" i="21"/>
  <c r="AB26" i="21"/>
  <c r="Y26" i="21"/>
  <c r="V26" i="21"/>
  <c r="P26" i="21"/>
  <c r="M26" i="21"/>
  <c r="J26" i="21"/>
  <c r="G26" i="21"/>
  <c r="D26" i="21"/>
  <c r="CC25" i="21"/>
  <c r="CB25" i="21"/>
  <c r="CC24" i="21"/>
  <c r="CD24" i="21" s="1"/>
  <c r="CB24" i="21"/>
  <c r="CA24" i="21"/>
  <c r="BX24" i="21"/>
  <c r="BU24" i="21"/>
  <c r="BR24" i="21"/>
  <c r="BI24" i="21"/>
  <c r="BF24" i="21"/>
  <c r="BC24" i="21"/>
  <c r="AZ24" i="21"/>
  <c r="AW24" i="21"/>
  <c r="AT24" i="21"/>
  <c r="AN24" i="21"/>
  <c r="AH24" i="21"/>
  <c r="AE24" i="21"/>
  <c r="AB24" i="21"/>
  <c r="Y24" i="21"/>
  <c r="V24" i="21"/>
  <c r="M24" i="21"/>
  <c r="J24" i="21"/>
  <c r="D24" i="21"/>
  <c r="CC23" i="21"/>
  <c r="CB23" i="21"/>
  <c r="CD23" i="21" s="1"/>
  <c r="CA23" i="21"/>
  <c r="BX23" i="21"/>
  <c r="BU23" i="21"/>
  <c r="BR23" i="21"/>
  <c r="BO23" i="21"/>
  <c r="BL23" i="21"/>
  <c r="BI23" i="21"/>
  <c r="BF23" i="21"/>
  <c r="BC23" i="21"/>
  <c r="AZ23" i="21"/>
  <c r="AW23" i="21"/>
  <c r="AT23" i="21"/>
  <c r="AQ23" i="21"/>
  <c r="AN23" i="21"/>
  <c r="AK23" i="21"/>
  <c r="AH23" i="21"/>
  <c r="AE23" i="21"/>
  <c r="AB23" i="21"/>
  <c r="Y23" i="21"/>
  <c r="V23" i="21"/>
  <c r="P23" i="21"/>
  <c r="M23" i="21"/>
  <c r="J23" i="21"/>
  <c r="G23" i="21"/>
  <c r="D23" i="21"/>
  <c r="CC22" i="21"/>
  <c r="CB22" i="21"/>
  <c r="CA22" i="21"/>
  <c r="BX22" i="21"/>
  <c r="BU22" i="21"/>
  <c r="BR22" i="21"/>
  <c r="BO22" i="21"/>
  <c r="BL22" i="21"/>
  <c r="BI22" i="21"/>
  <c r="BF22" i="21"/>
  <c r="BC22" i="21"/>
  <c r="AZ22" i="21"/>
  <c r="AW22" i="21"/>
  <c r="AT22" i="21"/>
  <c r="AQ22" i="21"/>
  <c r="AN22" i="21"/>
  <c r="AK22" i="21"/>
  <c r="AH22" i="21"/>
  <c r="AE22" i="21"/>
  <c r="AB22" i="21"/>
  <c r="Y22" i="21"/>
  <c r="V22" i="21"/>
  <c r="P22" i="21"/>
  <c r="M22" i="21"/>
  <c r="J22" i="21"/>
  <c r="G22" i="21"/>
  <c r="D22" i="21"/>
  <c r="CC21" i="21"/>
  <c r="CB21" i="21"/>
  <c r="CA21" i="21"/>
  <c r="BX21" i="21"/>
  <c r="BU21" i="21"/>
  <c r="BR21" i="21"/>
  <c r="BO21" i="21"/>
  <c r="BL21" i="21"/>
  <c r="BI21" i="21"/>
  <c r="BF21" i="21"/>
  <c r="BC21" i="21"/>
  <c r="AZ21" i="21"/>
  <c r="AW21" i="21"/>
  <c r="AT21" i="21"/>
  <c r="AQ21" i="21"/>
  <c r="AN21" i="21"/>
  <c r="AK21" i="21"/>
  <c r="AH21" i="21"/>
  <c r="AE21" i="21"/>
  <c r="AB21" i="21"/>
  <c r="Y21" i="21"/>
  <c r="V21" i="21"/>
  <c r="P21" i="21"/>
  <c r="M21" i="21"/>
  <c r="J21" i="21"/>
  <c r="G21" i="21"/>
  <c r="D21" i="21"/>
  <c r="CC20" i="21"/>
  <c r="CB20" i="21"/>
  <c r="BX20" i="21"/>
  <c r="BI20" i="21"/>
  <c r="AB20" i="21"/>
  <c r="CC19" i="21"/>
  <c r="CD19" i="21" s="1"/>
  <c r="CB19" i="21"/>
  <c r="CA19" i="21"/>
  <c r="BX19" i="21"/>
  <c r="BU19" i="21"/>
  <c r="BR19" i="21"/>
  <c r="BO19" i="21"/>
  <c r="BL19" i="21"/>
  <c r="BI19" i="21"/>
  <c r="BF19" i="21"/>
  <c r="BC19" i="21"/>
  <c r="AZ19" i="21"/>
  <c r="AW19" i="21"/>
  <c r="AT19" i="21"/>
  <c r="AQ19" i="21"/>
  <c r="AN19" i="21"/>
  <c r="AK19" i="21"/>
  <c r="AH19" i="21"/>
  <c r="AE19" i="21"/>
  <c r="AB19" i="21"/>
  <c r="Y19" i="21"/>
  <c r="V19" i="21"/>
  <c r="S19" i="21"/>
  <c r="P19" i="21"/>
  <c r="M19" i="21"/>
  <c r="J19" i="21"/>
  <c r="G19" i="21"/>
  <c r="D19" i="21"/>
  <c r="CC18" i="21"/>
  <c r="CD18" i="21" s="1"/>
  <c r="CB18" i="21"/>
  <c r="CA18" i="21"/>
  <c r="BX18" i="21"/>
  <c r="BU18" i="21"/>
  <c r="BR18" i="21"/>
  <c r="BO18" i="21"/>
  <c r="BL18" i="21"/>
  <c r="BI18" i="21"/>
  <c r="BF18" i="21"/>
  <c r="BC18" i="21"/>
  <c r="AZ18" i="21"/>
  <c r="AW18" i="21"/>
  <c r="AT18" i="21"/>
  <c r="AQ18" i="21"/>
  <c r="AN18" i="21"/>
  <c r="AK18" i="21"/>
  <c r="AH18" i="21"/>
  <c r="AE18" i="21"/>
  <c r="AB18" i="21"/>
  <c r="Y18" i="21"/>
  <c r="V18" i="21"/>
  <c r="S18" i="21"/>
  <c r="P18" i="21"/>
  <c r="M18" i="21"/>
  <c r="J18" i="21"/>
  <c r="G18" i="21"/>
  <c r="D18" i="21"/>
  <c r="CC17" i="21"/>
  <c r="CD17" i="21" s="1"/>
  <c r="CB17" i="21"/>
  <c r="CA17" i="21"/>
  <c r="BX17" i="21"/>
  <c r="BU17" i="21"/>
  <c r="BR17" i="21"/>
  <c r="BL17" i="21"/>
  <c r="BI17" i="21"/>
  <c r="BF17" i="21"/>
  <c r="AZ17" i="21"/>
  <c r="AT17" i="21"/>
  <c r="AQ17" i="21"/>
  <c r="AN17" i="21"/>
  <c r="AK17" i="21"/>
  <c r="AH17" i="21"/>
  <c r="AE17" i="21"/>
  <c r="AB17" i="21"/>
  <c r="M17" i="21"/>
  <c r="J17" i="21"/>
  <c r="CC16" i="21"/>
  <c r="CD16" i="21" s="1"/>
  <c r="CB16" i="21"/>
  <c r="CA16" i="21"/>
  <c r="BX16" i="21"/>
  <c r="BU16" i="21"/>
  <c r="BR16" i="21"/>
  <c r="BO16" i="21"/>
  <c r="BL16" i="21"/>
  <c r="BI16" i="21"/>
  <c r="BF16" i="21"/>
  <c r="BC16" i="21"/>
  <c r="AZ16" i="21"/>
  <c r="AW16" i="21"/>
  <c r="AT16" i="21"/>
  <c r="AQ16" i="21"/>
  <c r="AN16" i="21"/>
  <c r="AK16" i="21"/>
  <c r="AH16" i="21"/>
  <c r="AE16" i="21"/>
  <c r="AB16" i="21"/>
  <c r="Y16" i="21"/>
  <c r="V16" i="21"/>
  <c r="S16" i="21"/>
  <c r="P16" i="21"/>
  <c r="M16" i="21"/>
  <c r="J16" i="21"/>
  <c r="G16" i="21"/>
  <c r="D16" i="21"/>
  <c r="CC15" i="21"/>
  <c r="CD15" i="21" s="1"/>
  <c r="CB15" i="21"/>
  <c r="CA15" i="21"/>
  <c r="BX15" i="21"/>
  <c r="BU15" i="21"/>
  <c r="BR15" i="21"/>
  <c r="BO15" i="21"/>
  <c r="BL15" i="21"/>
  <c r="BI15" i="21"/>
  <c r="BF15" i="21"/>
  <c r="BC15" i="21"/>
  <c r="AZ15" i="21"/>
  <c r="AW15" i="21"/>
  <c r="AT15" i="21"/>
  <c r="AQ15" i="21"/>
  <c r="AN15" i="21"/>
  <c r="AK15" i="21"/>
  <c r="AH15" i="21"/>
  <c r="AE15" i="21"/>
  <c r="AB15" i="21"/>
  <c r="Y15" i="21"/>
  <c r="V15" i="21"/>
  <c r="S15" i="21"/>
  <c r="P15" i="21"/>
  <c r="M15" i="21"/>
  <c r="J15" i="21"/>
  <c r="G15" i="21"/>
  <c r="D15" i="21"/>
  <c r="CC14" i="21"/>
  <c r="CD14" i="21" s="1"/>
  <c r="CB14" i="21"/>
  <c r="CA14" i="21"/>
  <c r="BX14" i="21"/>
  <c r="BU14" i="21"/>
  <c r="BR14" i="21"/>
  <c r="BO14" i="21"/>
  <c r="BL14" i="21"/>
  <c r="BI14" i="21"/>
  <c r="BF14" i="21"/>
  <c r="BC14" i="21"/>
  <c r="AZ14" i="21"/>
  <c r="AW14" i="21"/>
  <c r="AT14" i="21"/>
  <c r="AQ14" i="21"/>
  <c r="AN14" i="21"/>
  <c r="AK14" i="21"/>
  <c r="AH14" i="21"/>
  <c r="AE14" i="21"/>
  <c r="AB14" i="21"/>
  <c r="Y14" i="21"/>
  <c r="V14" i="21"/>
  <c r="S14" i="21"/>
  <c r="P14" i="21"/>
  <c r="M14" i="21"/>
  <c r="J14" i="21"/>
  <c r="G14" i="21"/>
  <c r="D14" i="21"/>
  <c r="CC13" i="21"/>
  <c r="CD13" i="21" s="1"/>
  <c r="CB13" i="21"/>
  <c r="BU13" i="21"/>
  <c r="BR13" i="21"/>
  <c r="BO13" i="21"/>
  <c r="BL13" i="21"/>
  <c r="BI13" i="21"/>
  <c r="BF13" i="21"/>
  <c r="BC13" i="21"/>
  <c r="AZ13" i="21"/>
  <c r="AW13" i="21"/>
  <c r="AT13" i="21"/>
  <c r="AQ13" i="21"/>
  <c r="AN13" i="21"/>
  <c r="AK13" i="21"/>
  <c r="AH13" i="21"/>
  <c r="AE13" i="21"/>
  <c r="AB13" i="21"/>
  <c r="Y13" i="21"/>
  <c r="V13" i="21"/>
  <c r="S13" i="21"/>
  <c r="P13" i="21"/>
  <c r="M13" i="21"/>
  <c r="J13" i="21"/>
  <c r="G13" i="21"/>
  <c r="D13" i="21"/>
  <c r="CC12" i="21"/>
  <c r="CB12" i="21"/>
  <c r="CA12" i="21"/>
  <c r="BX12" i="21"/>
  <c r="BU12" i="21"/>
  <c r="BR12" i="21"/>
  <c r="BO12" i="21"/>
  <c r="BL12" i="21"/>
  <c r="BI12" i="21"/>
  <c r="BF12" i="21"/>
  <c r="BC12" i="21"/>
  <c r="AZ12" i="21"/>
  <c r="AW12" i="21"/>
  <c r="AT12" i="21"/>
  <c r="AQ12" i="21"/>
  <c r="AN12" i="21"/>
  <c r="AK12" i="21"/>
  <c r="AH12" i="21"/>
  <c r="AE12" i="21"/>
  <c r="AB12" i="21"/>
  <c r="Y12" i="21"/>
  <c r="V12" i="21"/>
  <c r="S12" i="21"/>
  <c r="P12" i="21"/>
  <c r="M12" i="21"/>
  <c r="J12" i="21"/>
  <c r="G12" i="21"/>
  <c r="D12" i="21"/>
  <c r="CD11" i="21"/>
  <c r="CA11" i="21"/>
  <c r="BX11" i="21"/>
  <c r="BU11" i="21"/>
  <c r="BR11" i="21"/>
  <c r="BO11" i="21"/>
  <c r="BL11" i="21"/>
  <c r="BI11" i="21"/>
  <c r="BF11" i="21"/>
  <c r="BC11" i="21"/>
  <c r="AZ11" i="21"/>
  <c r="AW11" i="21"/>
  <c r="AT11" i="21"/>
  <c r="AQ11" i="21"/>
  <c r="AN11" i="21"/>
  <c r="AK11" i="21"/>
  <c r="AH11" i="21"/>
  <c r="AE11" i="21"/>
  <c r="AB11" i="21"/>
  <c r="Y11" i="21"/>
  <c r="V11" i="21"/>
  <c r="S11" i="21"/>
  <c r="CA10" i="21"/>
  <c r="BU10" i="21"/>
  <c r="BL10" i="21"/>
  <c r="BI10" i="21"/>
  <c r="BF10" i="21"/>
  <c r="AZ10" i="21"/>
  <c r="AW10" i="21"/>
  <c r="AT10" i="21"/>
  <c r="AN10" i="21"/>
  <c r="AK10" i="21"/>
  <c r="Y10" i="21"/>
  <c r="CA9" i="21"/>
  <c r="BX9" i="21"/>
  <c r="BU9" i="21"/>
  <c r="BR9" i="21"/>
  <c r="BL9" i="21"/>
  <c r="BI9" i="21"/>
  <c r="BF9" i="21"/>
  <c r="BC9" i="21"/>
  <c r="AZ9" i="21"/>
  <c r="AW9" i="21"/>
  <c r="AT9" i="21"/>
  <c r="AQ9" i="21"/>
  <c r="AN9" i="21"/>
  <c r="AK9" i="21"/>
  <c r="AH9" i="21"/>
  <c r="AE9" i="21"/>
  <c r="AB9" i="21"/>
  <c r="Y9" i="21"/>
  <c r="V9" i="21"/>
  <c r="S9" i="21"/>
  <c r="CA8" i="21"/>
  <c r="BX8" i="21"/>
  <c r="BU8" i="21"/>
  <c r="BR8" i="21"/>
  <c r="BO8" i="21"/>
  <c r="BL8" i="21"/>
  <c r="BI8" i="21"/>
  <c r="BF8" i="21"/>
  <c r="BC8" i="21"/>
  <c r="AZ8" i="21"/>
  <c r="AW8" i="21"/>
  <c r="AT8" i="21"/>
  <c r="AQ8" i="21"/>
  <c r="AN8" i="21"/>
  <c r="AK8" i="21"/>
  <c r="AH8" i="21"/>
  <c r="AE8" i="21"/>
  <c r="AB8" i="21"/>
  <c r="Y8" i="21"/>
  <c r="V8" i="21"/>
  <c r="S8" i="21"/>
  <c r="CA7" i="21"/>
  <c r="BX7" i="21"/>
  <c r="BU7" i="21"/>
  <c r="BR7" i="21"/>
  <c r="BO7" i="21"/>
  <c r="BL7" i="21"/>
  <c r="BI7" i="21"/>
  <c r="BF7" i="21"/>
  <c r="BC7" i="21"/>
  <c r="AZ7" i="21"/>
  <c r="AW7" i="21"/>
  <c r="AT7" i="21"/>
  <c r="AQ7" i="21"/>
  <c r="AN7" i="21"/>
  <c r="AK7" i="21"/>
  <c r="AH7" i="21"/>
  <c r="AE7" i="21"/>
  <c r="Y7" i="21"/>
  <c r="V7" i="21"/>
  <c r="S7" i="21"/>
  <c r="BU6" i="21"/>
  <c r="BR6" i="21"/>
  <c r="BO6" i="21"/>
  <c r="BL6" i="21"/>
  <c r="BI6" i="21"/>
  <c r="BF6" i="21"/>
  <c r="BC6" i="21"/>
  <c r="AZ6" i="21"/>
  <c r="AW6" i="21"/>
  <c r="AT6" i="21"/>
  <c r="AQ6" i="21"/>
  <c r="AK6" i="21"/>
  <c r="AH6" i="21"/>
  <c r="AE6" i="21"/>
  <c r="AB6" i="21"/>
  <c r="Y6" i="21"/>
  <c r="V6" i="21"/>
  <c r="S6" i="21"/>
  <c r="CA5" i="21"/>
  <c r="BX5" i="21"/>
  <c r="BU5" i="21"/>
  <c r="BR5" i="21"/>
  <c r="BO5" i="21"/>
  <c r="BL5" i="21"/>
  <c r="BI5" i="21"/>
  <c r="BF5" i="21"/>
  <c r="BC5" i="21"/>
  <c r="AZ5" i="21"/>
  <c r="AT5" i="21"/>
  <c r="AQ5" i="21"/>
  <c r="AN5" i="21"/>
  <c r="AK5" i="21"/>
  <c r="AH5" i="21"/>
  <c r="AE5" i="21"/>
  <c r="AB5" i="21"/>
  <c r="Y5" i="21"/>
  <c r="V5" i="21"/>
  <c r="CC32" i="20"/>
  <c r="CD32" i="20" s="1"/>
  <c r="CB32" i="20"/>
  <c r="CC31" i="20"/>
  <c r="CB31" i="20"/>
  <c r="CB27" i="20"/>
  <c r="CC25" i="20"/>
  <c r="CD25" i="20" s="1"/>
  <c r="CB25" i="20"/>
  <c r="CC24" i="20"/>
  <c r="CB24" i="20"/>
  <c r="CC23" i="20"/>
  <c r="CD23" i="20" s="1"/>
  <c r="CB23" i="20"/>
  <c r="CC22" i="20"/>
  <c r="CD22" i="20" s="1"/>
  <c r="CB22" i="20"/>
  <c r="CC21" i="20"/>
  <c r="CB21" i="20"/>
  <c r="CC20" i="20"/>
  <c r="CB20" i="20"/>
  <c r="CD20" i="20"/>
  <c r="CC19" i="20"/>
  <c r="CD19" i="20" s="1"/>
  <c r="CB19" i="20"/>
  <c r="CC18" i="20"/>
  <c r="CB18" i="20"/>
  <c r="CC17" i="20"/>
  <c r="CB17" i="20"/>
  <c r="CC16" i="20"/>
  <c r="CB16" i="20"/>
  <c r="CD16" i="20" s="1"/>
  <c r="CC15" i="20"/>
  <c r="CD15" i="20" s="1"/>
  <c r="CB15" i="20"/>
  <c r="CC14" i="20"/>
  <c r="CD14" i="20" s="1"/>
  <c r="CB14" i="20"/>
  <c r="CC13" i="20"/>
  <c r="CB13" i="20"/>
  <c r="CB26" i="20"/>
  <c r="CC26" i="20"/>
  <c r="B29" i="20"/>
  <c r="E28" i="20"/>
  <c r="E29" i="20" s="1"/>
  <c r="H28" i="20"/>
  <c r="H29" i="20"/>
  <c r="K28" i="20"/>
  <c r="K29" i="20" s="1"/>
  <c r="N28" i="20"/>
  <c r="N29" i="20" s="1"/>
  <c r="Q28" i="20"/>
  <c r="Q29" i="20" s="1"/>
  <c r="T28" i="20"/>
  <c r="T29" i="20" s="1"/>
  <c r="W28" i="20"/>
  <c r="W29" i="20" s="1"/>
  <c r="Z28" i="20"/>
  <c r="Z29" i="20" s="1"/>
  <c r="AF28" i="20"/>
  <c r="AF29" i="20" s="1"/>
  <c r="AI28" i="20"/>
  <c r="AI29" i="20"/>
  <c r="AL28" i="20"/>
  <c r="AL29" i="20" s="1"/>
  <c r="AO28" i="20"/>
  <c r="AO29" i="20" s="1"/>
  <c r="AR28" i="20"/>
  <c r="AR29" i="20" s="1"/>
  <c r="AU28" i="20"/>
  <c r="AU29" i="20" s="1"/>
  <c r="AX28" i="20"/>
  <c r="AX29" i="20" s="1"/>
  <c r="BA28" i="20"/>
  <c r="BA29" i="20" s="1"/>
  <c r="BD28" i="20"/>
  <c r="BD29" i="20" s="1"/>
  <c r="BG28" i="20"/>
  <c r="BG29" i="20"/>
  <c r="BJ28" i="20"/>
  <c r="BJ29" i="20" s="1"/>
  <c r="BM28" i="20"/>
  <c r="BM29" i="20" s="1"/>
  <c r="BP28" i="20"/>
  <c r="BP29" i="20" s="1"/>
  <c r="BS28" i="20"/>
  <c r="BS29" i="20" s="1"/>
  <c r="BV28" i="20"/>
  <c r="BY28" i="20"/>
  <c r="BY29" i="20" s="1"/>
  <c r="AC28" i="20"/>
  <c r="CB12" i="20"/>
  <c r="CD12" i="20"/>
  <c r="CC11" i="20"/>
  <c r="CD11" i="20" s="1"/>
  <c r="CB11" i="20"/>
  <c r="CC10" i="20"/>
  <c r="CD10" i="20" s="1"/>
  <c r="CB10" i="20"/>
  <c r="CC9" i="20"/>
  <c r="CD9" i="20" s="1"/>
  <c r="CB9" i="20"/>
  <c r="CC8" i="20"/>
  <c r="CD8" i="20" s="1"/>
  <c r="CB8" i="20"/>
  <c r="CC7" i="20"/>
  <c r="CB7" i="20"/>
  <c r="CD7" i="20" s="1"/>
  <c r="CC6" i="20"/>
  <c r="CD6" i="20" s="1"/>
  <c r="CB6" i="20"/>
  <c r="CB6" i="19"/>
  <c r="B33" i="20"/>
  <c r="CA32" i="20"/>
  <c r="CA31" i="20"/>
  <c r="BX32" i="20"/>
  <c r="BX31" i="20"/>
  <c r="BU32" i="20"/>
  <c r="BU31" i="20"/>
  <c r="BR32" i="20"/>
  <c r="BR31" i="20"/>
  <c r="BO32" i="20"/>
  <c r="BO31" i="20"/>
  <c r="BL32" i="20"/>
  <c r="BL31" i="20"/>
  <c r="BI32" i="20"/>
  <c r="BI31" i="20"/>
  <c r="BF32" i="20"/>
  <c r="BF31" i="20"/>
  <c r="BC32" i="20"/>
  <c r="BC31" i="20"/>
  <c r="AZ32" i="20"/>
  <c r="AZ31" i="20"/>
  <c r="AW32" i="20"/>
  <c r="AW31" i="20"/>
  <c r="AT32" i="20"/>
  <c r="AT31" i="20"/>
  <c r="AQ32" i="20"/>
  <c r="AQ31" i="20"/>
  <c r="AN32" i="20"/>
  <c r="AN31" i="20"/>
  <c r="AK32" i="20"/>
  <c r="AK31" i="20"/>
  <c r="AH32" i="20"/>
  <c r="AH31" i="20"/>
  <c r="AE32" i="20"/>
  <c r="AE31" i="20"/>
  <c r="AB32" i="20"/>
  <c r="AB31" i="20"/>
  <c r="Y32" i="20"/>
  <c r="Y31" i="20"/>
  <c r="V32" i="20"/>
  <c r="V31" i="20"/>
  <c r="S32" i="20"/>
  <c r="S31" i="20"/>
  <c r="P32" i="20"/>
  <c r="P31" i="20"/>
  <c r="M32" i="20"/>
  <c r="M31" i="20"/>
  <c r="J32" i="20"/>
  <c r="J31" i="20"/>
  <c r="G32" i="20"/>
  <c r="G31" i="20"/>
  <c r="D32" i="20"/>
  <c r="D31" i="20"/>
  <c r="D32" i="19"/>
  <c r="D31" i="19"/>
  <c r="C28" i="20"/>
  <c r="F28" i="20"/>
  <c r="I28" i="20"/>
  <c r="L28" i="20"/>
  <c r="O28" i="20"/>
  <c r="R28" i="20"/>
  <c r="U28" i="20"/>
  <c r="X28" i="20"/>
  <c r="AA28" i="20"/>
  <c r="AD28" i="20"/>
  <c r="AG28" i="20"/>
  <c r="AJ28" i="20"/>
  <c r="AJ29" i="20" s="1"/>
  <c r="AM28" i="20"/>
  <c r="AP28" i="20"/>
  <c r="AS28" i="20"/>
  <c r="AV28" i="20"/>
  <c r="AV29" i="20" s="1"/>
  <c r="AY28" i="20"/>
  <c r="BB28" i="20"/>
  <c r="BE28" i="20"/>
  <c r="BH28" i="20"/>
  <c r="BH29" i="20" s="1"/>
  <c r="BK28" i="20"/>
  <c r="BN28" i="20"/>
  <c r="BQ28" i="20"/>
  <c r="BT28" i="20"/>
  <c r="BT29" i="20" s="1"/>
  <c r="BZ28" i="20"/>
  <c r="CA27" i="20"/>
  <c r="BX27" i="20"/>
  <c r="BU27" i="20"/>
  <c r="BR27" i="20"/>
  <c r="BO27" i="20"/>
  <c r="BL27" i="20"/>
  <c r="BI27" i="20"/>
  <c r="BF27" i="20"/>
  <c r="BC27" i="20"/>
  <c r="AZ27" i="20"/>
  <c r="AW27" i="20"/>
  <c r="AT27" i="20"/>
  <c r="AQ27" i="20"/>
  <c r="AN27" i="20"/>
  <c r="AK27" i="20"/>
  <c r="AH27" i="20"/>
  <c r="AE27" i="20"/>
  <c r="AB27" i="20"/>
  <c r="Y27" i="20"/>
  <c r="V27" i="20"/>
  <c r="S27" i="20"/>
  <c r="P27" i="20"/>
  <c r="M27" i="20"/>
  <c r="J27" i="20"/>
  <c r="G27" i="20"/>
  <c r="D7" i="19"/>
  <c r="CB33" i="20"/>
  <c r="BZ33" i="20"/>
  <c r="BY33" i="20"/>
  <c r="BW33" i="20"/>
  <c r="BV33" i="20"/>
  <c r="BT33" i="20"/>
  <c r="BS33" i="20"/>
  <c r="BQ33" i="20"/>
  <c r="BP33" i="20"/>
  <c r="BN33" i="20"/>
  <c r="BM33" i="20"/>
  <c r="BK33" i="20"/>
  <c r="BJ33" i="20"/>
  <c r="BH33" i="20"/>
  <c r="BG33" i="20"/>
  <c r="BE33" i="20"/>
  <c r="BF33" i="20" s="1"/>
  <c r="BD33" i="20"/>
  <c r="BB33" i="20"/>
  <c r="BA33" i="20"/>
  <c r="AY33" i="20"/>
  <c r="AX33" i="20"/>
  <c r="AV33" i="20"/>
  <c r="AU33" i="20"/>
  <c r="AS33" i="20"/>
  <c r="AR33" i="20"/>
  <c r="AP33" i="20"/>
  <c r="AO33" i="20"/>
  <c r="AM33" i="20"/>
  <c r="AL33" i="20"/>
  <c r="AJ33" i="20"/>
  <c r="AI33" i="20"/>
  <c r="AG33" i="20"/>
  <c r="AF33" i="20"/>
  <c r="AA33" i="20"/>
  <c r="Z33" i="20"/>
  <c r="X33" i="20"/>
  <c r="W33" i="20"/>
  <c r="U33" i="20"/>
  <c r="T33" i="20"/>
  <c r="R33" i="20"/>
  <c r="Q33" i="20"/>
  <c r="O33" i="20"/>
  <c r="N33" i="20"/>
  <c r="L33" i="20"/>
  <c r="K33" i="20"/>
  <c r="I33" i="20"/>
  <c r="H33" i="20"/>
  <c r="F33" i="20"/>
  <c r="E33" i="20"/>
  <c r="C33" i="20"/>
  <c r="BZ29" i="20"/>
  <c r="BW29" i="20"/>
  <c r="BQ29" i="20"/>
  <c r="BN29" i="20"/>
  <c r="BK29" i="20"/>
  <c r="BE29" i="20"/>
  <c r="BB29" i="20"/>
  <c r="AY29" i="20"/>
  <c r="AS29" i="20"/>
  <c r="AP29" i="20"/>
  <c r="AM29" i="20"/>
  <c r="AG29" i="20"/>
  <c r="AA29" i="20"/>
  <c r="X29" i="20"/>
  <c r="U29" i="20"/>
  <c r="R29" i="20"/>
  <c r="O29" i="20"/>
  <c r="L29" i="20"/>
  <c r="I29" i="20"/>
  <c r="F29" i="20"/>
  <c r="C29" i="20"/>
  <c r="CD17" i="19"/>
  <c r="CD22" i="19"/>
  <c r="CD25" i="19"/>
  <c r="CD20" i="19"/>
  <c r="CC6" i="19"/>
  <c r="B33" i="19"/>
  <c r="CB31" i="19"/>
  <c r="BY28" i="19"/>
  <c r="BY29" i="19" s="1"/>
  <c r="AG28" i="19"/>
  <c r="AG29" i="19" s="1"/>
  <c r="AY28" i="19"/>
  <c r="AY29" i="19" s="1"/>
  <c r="AD28" i="19"/>
  <c r="L28" i="19"/>
  <c r="L29" i="19" s="1"/>
  <c r="G6" i="19"/>
  <c r="J6" i="19"/>
  <c r="M6" i="19"/>
  <c r="P6" i="19"/>
  <c r="S6" i="19"/>
  <c r="V6" i="19"/>
  <c r="Y6" i="19"/>
  <c r="AB6" i="19"/>
  <c r="AH6" i="19"/>
  <c r="AK6" i="19"/>
  <c r="AN6" i="19"/>
  <c r="AQ6" i="19"/>
  <c r="AT6" i="19"/>
  <c r="AW6" i="19"/>
  <c r="AZ6" i="19"/>
  <c r="BC6" i="19"/>
  <c r="BF6" i="19"/>
  <c r="BI6" i="19"/>
  <c r="BL6" i="19"/>
  <c r="BO6" i="19"/>
  <c r="BR6" i="19"/>
  <c r="BU6" i="19"/>
  <c r="BX6" i="19"/>
  <c r="CA6" i="19"/>
  <c r="G7" i="19"/>
  <c r="M7" i="19"/>
  <c r="P7" i="19"/>
  <c r="S7" i="19"/>
  <c r="V7" i="19"/>
  <c r="Y7" i="19"/>
  <c r="AH7" i="19"/>
  <c r="AK7" i="19"/>
  <c r="AQ7" i="19"/>
  <c r="AT7" i="19"/>
  <c r="AW7" i="19"/>
  <c r="AZ7" i="19"/>
  <c r="BC7" i="19"/>
  <c r="BF7" i="19"/>
  <c r="BI7" i="19"/>
  <c r="BL7" i="19"/>
  <c r="BO7" i="19"/>
  <c r="BR7" i="19"/>
  <c r="BU7" i="19"/>
  <c r="D8" i="19"/>
  <c r="P8" i="19"/>
  <c r="S8" i="19"/>
  <c r="V8" i="19"/>
  <c r="Y8" i="19"/>
  <c r="AB8" i="19"/>
  <c r="AH8" i="19"/>
  <c r="AK8" i="19"/>
  <c r="AN8" i="19"/>
  <c r="AQ8" i="19"/>
  <c r="AT8" i="19"/>
  <c r="AW8" i="19"/>
  <c r="AZ8" i="19"/>
  <c r="BC8" i="19"/>
  <c r="BF8" i="19"/>
  <c r="BI8" i="19"/>
  <c r="BL8" i="19"/>
  <c r="BO8" i="19"/>
  <c r="BR8" i="19"/>
  <c r="BU8" i="19"/>
  <c r="BX8" i="19"/>
  <c r="CA8" i="19"/>
  <c r="D9" i="19"/>
  <c r="J9" i="19"/>
  <c r="M9" i="19"/>
  <c r="P9" i="19"/>
  <c r="S9" i="19"/>
  <c r="V9" i="19"/>
  <c r="Y9" i="19"/>
  <c r="AB9" i="19"/>
  <c r="AH9" i="19"/>
  <c r="AK9" i="19"/>
  <c r="AN9" i="19"/>
  <c r="AQ9" i="19"/>
  <c r="AT9" i="19"/>
  <c r="AW9" i="19"/>
  <c r="AZ9" i="19"/>
  <c r="BC9" i="19"/>
  <c r="BF9" i="19"/>
  <c r="BI9" i="19"/>
  <c r="BL9" i="19"/>
  <c r="BO9" i="19"/>
  <c r="BR9" i="19"/>
  <c r="BU9" i="19"/>
  <c r="BX9" i="19"/>
  <c r="CA9" i="19"/>
  <c r="J10" i="19"/>
  <c r="M10" i="19"/>
  <c r="S10" i="19"/>
  <c r="V10" i="19"/>
  <c r="Y10" i="19"/>
  <c r="AB10" i="19"/>
  <c r="AH10" i="19"/>
  <c r="AK10" i="19"/>
  <c r="AN10" i="19"/>
  <c r="AQ10" i="19"/>
  <c r="AT10" i="19"/>
  <c r="AW10" i="19"/>
  <c r="AZ10" i="19"/>
  <c r="BC10" i="19"/>
  <c r="BF10" i="19"/>
  <c r="BI10" i="19"/>
  <c r="BL10" i="19"/>
  <c r="BO10" i="19"/>
  <c r="BR10" i="19"/>
  <c r="BU10" i="19"/>
  <c r="BX10" i="19"/>
  <c r="CA10" i="19"/>
  <c r="G11" i="19"/>
  <c r="J11" i="19"/>
  <c r="P11" i="19"/>
  <c r="V11" i="19"/>
  <c r="Y11" i="19"/>
  <c r="AK11" i="19"/>
  <c r="AN11" i="19"/>
  <c r="AW11" i="19"/>
  <c r="BF11" i="19"/>
  <c r="BI11" i="19"/>
  <c r="BL11" i="19"/>
  <c r="BU11" i="19"/>
  <c r="D12" i="19"/>
  <c r="G12" i="19"/>
  <c r="J12" i="19"/>
  <c r="M12" i="19"/>
  <c r="P12" i="19"/>
  <c r="S12" i="19"/>
  <c r="V12" i="19"/>
  <c r="Y12" i="19"/>
  <c r="AB12" i="19"/>
  <c r="AH12" i="19"/>
  <c r="AK12" i="19"/>
  <c r="AN12" i="19"/>
  <c r="AQ12" i="19"/>
  <c r="AT12" i="19"/>
  <c r="AW12" i="19"/>
  <c r="AZ12" i="19"/>
  <c r="BC12" i="19"/>
  <c r="BF12" i="19"/>
  <c r="BI12" i="19"/>
  <c r="BL12" i="19"/>
  <c r="BO12" i="19"/>
  <c r="BR12" i="19"/>
  <c r="BU12" i="19"/>
  <c r="BX12" i="19"/>
  <c r="CA12" i="19"/>
  <c r="P13" i="19"/>
  <c r="S13" i="19"/>
  <c r="V13" i="19"/>
  <c r="Y13" i="19"/>
  <c r="AB13" i="19"/>
  <c r="P14" i="19"/>
  <c r="S14" i="19"/>
  <c r="V14" i="19"/>
  <c r="Y14" i="19"/>
  <c r="BL14" i="19"/>
  <c r="CD14" i="19"/>
  <c r="P15" i="19"/>
  <c r="S15" i="19"/>
  <c r="V15" i="19"/>
  <c r="Y15" i="19"/>
  <c r="AB15" i="19"/>
  <c r="CD15" i="19"/>
  <c r="P16" i="19"/>
  <c r="S16" i="19"/>
  <c r="V16" i="19"/>
  <c r="Y16" i="19"/>
  <c r="AB16" i="19"/>
  <c r="BL16" i="19"/>
  <c r="CD16" i="19"/>
  <c r="P17" i="19"/>
  <c r="S17" i="19"/>
  <c r="V17" i="19"/>
  <c r="Y17" i="19"/>
  <c r="AB17" i="19"/>
  <c r="BL17" i="19"/>
  <c r="AB18" i="19"/>
  <c r="BL18" i="19"/>
  <c r="CD18" i="19"/>
  <c r="P19" i="19"/>
  <c r="S19" i="19"/>
  <c r="V19" i="19"/>
  <c r="Y19" i="19"/>
  <c r="AB19" i="19"/>
  <c r="BL19" i="19"/>
  <c r="CD19" i="19"/>
  <c r="P20" i="19"/>
  <c r="S20" i="19"/>
  <c r="V20" i="19"/>
  <c r="Y20" i="19"/>
  <c r="AB20" i="19"/>
  <c r="BL20" i="19"/>
  <c r="AB21" i="19"/>
  <c r="CD21" i="19"/>
  <c r="P22" i="19"/>
  <c r="S22" i="19"/>
  <c r="V22" i="19"/>
  <c r="Y22" i="19"/>
  <c r="AB22" i="19"/>
  <c r="BL22" i="19"/>
  <c r="P23" i="19"/>
  <c r="S23" i="19"/>
  <c r="V23" i="19"/>
  <c r="Y23" i="19"/>
  <c r="AB23" i="19"/>
  <c r="BL23" i="19"/>
  <c r="CD23" i="19"/>
  <c r="P24" i="19"/>
  <c r="S24" i="19"/>
  <c r="V24" i="19"/>
  <c r="Y24" i="19"/>
  <c r="AB24" i="19"/>
  <c r="BL24" i="19"/>
  <c r="CD24" i="19"/>
  <c r="P25" i="19"/>
  <c r="S25" i="19"/>
  <c r="V25" i="19"/>
  <c r="Y25" i="19"/>
  <c r="AB25" i="19"/>
  <c r="AQ27" i="19"/>
  <c r="K28" i="19"/>
  <c r="K29" i="19" s="1"/>
  <c r="R28" i="19"/>
  <c r="U28" i="19"/>
  <c r="U29" i="19" s="1"/>
  <c r="Z28" i="19"/>
  <c r="Z29" i="19" s="1"/>
  <c r="AF28" i="19"/>
  <c r="AF29" i="19" s="1"/>
  <c r="AJ28" i="19"/>
  <c r="AJ29" i="19" s="1"/>
  <c r="AP28" i="19"/>
  <c r="AP29" i="19" s="1"/>
  <c r="AV28" i="19"/>
  <c r="AV29" i="19" s="1"/>
  <c r="BD28" i="19"/>
  <c r="BD29" i="19" s="1"/>
  <c r="BH28" i="19"/>
  <c r="BH29" i="19" s="1"/>
  <c r="BK28" i="19"/>
  <c r="BK29" i="19" s="1"/>
  <c r="BP28" i="19"/>
  <c r="BP29" i="19" s="1"/>
  <c r="BQ28" i="19"/>
  <c r="BQ29" i="19" s="1"/>
  <c r="BT28" i="19"/>
  <c r="BT29" i="19" s="1"/>
  <c r="R29" i="19"/>
  <c r="G31" i="19"/>
  <c r="J31" i="19"/>
  <c r="M31" i="19"/>
  <c r="P31" i="19"/>
  <c r="S31" i="19"/>
  <c r="V31" i="19"/>
  <c r="Y31" i="19"/>
  <c r="AB31" i="19"/>
  <c r="AE31" i="19"/>
  <c r="AH31" i="19"/>
  <c r="AK31" i="19"/>
  <c r="AN31" i="19"/>
  <c r="AQ31" i="19"/>
  <c r="AT31" i="19"/>
  <c r="AW31" i="19"/>
  <c r="AZ31" i="19"/>
  <c r="BC31" i="19"/>
  <c r="BF31" i="19"/>
  <c r="BI31" i="19"/>
  <c r="BL31" i="19"/>
  <c r="BO31" i="19"/>
  <c r="BR31" i="19"/>
  <c r="BU31" i="19"/>
  <c r="BX31" i="19"/>
  <c r="CA31" i="19"/>
  <c r="G32" i="19"/>
  <c r="J32" i="19"/>
  <c r="M32" i="19"/>
  <c r="P32" i="19"/>
  <c r="S32" i="19"/>
  <c r="V32" i="19"/>
  <c r="Y32" i="19"/>
  <c r="AB32" i="19"/>
  <c r="AE32" i="19"/>
  <c r="AH32" i="19"/>
  <c r="AK32" i="19"/>
  <c r="AN32" i="19"/>
  <c r="AQ32" i="19"/>
  <c r="AT32" i="19"/>
  <c r="AW32" i="19"/>
  <c r="AZ32" i="19"/>
  <c r="BC32" i="19"/>
  <c r="BF32" i="19"/>
  <c r="BI32" i="19"/>
  <c r="BL32" i="19"/>
  <c r="BO32" i="19"/>
  <c r="BR32" i="19"/>
  <c r="BU32" i="19"/>
  <c r="BX32" i="19"/>
  <c r="CA32" i="19"/>
  <c r="CB32" i="19"/>
  <c r="C33" i="19"/>
  <c r="E33" i="19"/>
  <c r="L33" i="19"/>
  <c r="Z33" i="19"/>
  <c r="AJ33" i="19"/>
  <c r="AY33" i="19"/>
  <c r="BA33" i="19"/>
  <c r="BD33" i="19"/>
  <c r="BJ33" i="19"/>
  <c r="BK33" i="19"/>
  <c r="BP33" i="19"/>
  <c r="BT33" i="19"/>
  <c r="BV33" i="19"/>
  <c r="BY33" i="19"/>
  <c r="CC10" i="17"/>
  <c r="CC19" i="17"/>
  <c r="CC12" i="17"/>
  <c r="D6" i="17"/>
  <c r="G6" i="17"/>
  <c r="J6" i="17"/>
  <c r="M6" i="17"/>
  <c r="P6" i="17"/>
  <c r="S6" i="17"/>
  <c r="V6" i="17"/>
  <c r="Y6" i="17"/>
  <c r="AB6" i="17"/>
  <c r="AE6" i="17"/>
  <c r="AH6" i="17"/>
  <c r="AK6" i="17"/>
  <c r="AN6" i="17"/>
  <c r="AQ6" i="17"/>
  <c r="AT6" i="17"/>
  <c r="AW6" i="17"/>
  <c r="AZ6" i="17"/>
  <c r="BC6" i="17"/>
  <c r="BF6" i="17"/>
  <c r="BI6" i="17"/>
  <c r="BL6" i="17"/>
  <c r="BO6" i="17"/>
  <c r="BR6" i="17"/>
  <c r="BU6" i="17"/>
  <c r="BX6" i="17"/>
  <c r="CA6" i="17"/>
  <c r="CC6" i="17"/>
  <c r="CD6" i="17" s="1"/>
  <c r="D7" i="17"/>
  <c r="G7" i="17"/>
  <c r="M7" i="17"/>
  <c r="P7" i="17"/>
  <c r="S7" i="17"/>
  <c r="V7" i="17"/>
  <c r="Y7" i="17"/>
  <c r="AB7" i="17"/>
  <c r="AE7" i="17"/>
  <c r="AH7" i="17"/>
  <c r="AK7" i="17"/>
  <c r="AQ7" i="17"/>
  <c r="AT7" i="17"/>
  <c r="AW7" i="17"/>
  <c r="AZ7" i="17"/>
  <c r="BC7" i="17"/>
  <c r="BF7" i="17"/>
  <c r="BI7" i="17"/>
  <c r="BL7" i="17"/>
  <c r="BO7" i="17"/>
  <c r="BR7" i="17"/>
  <c r="BU7" i="17"/>
  <c r="CB7" i="17"/>
  <c r="CC7" i="17"/>
  <c r="D8" i="17"/>
  <c r="G8" i="17"/>
  <c r="J8" i="17"/>
  <c r="M8" i="17"/>
  <c r="P8" i="17"/>
  <c r="S8" i="17"/>
  <c r="V8" i="17"/>
  <c r="Y8" i="17"/>
  <c r="AB8" i="17"/>
  <c r="AE8" i="17"/>
  <c r="AH8" i="17"/>
  <c r="AK8" i="17"/>
  <c r="AN8" i="17"/>
  <c r="AQ8" i="17"/>
  <c r="AT8" i="17"/>
  <c r="AZ8" i="17"/>
  <c r="BC8" i="17"/>
  <c r="BF8" i="17"/>
  <c r="BI8" i="17"/>
  <c r="BL8" i="17"/>
  <c r="BO8" i="17"/>
  <c r="BR8" i="17"/>
  <c r="BU8" i="17"/>
  <c r="BX8" i="17"/>
  <c r="CA8" i="17"/>
  <c r="CB8" i="17"/>
  <c r="CC8" i="17"/>
  <c r="D9" i="17"/>
  <c r="G9" i="17"/>
  <c r="J9" i="17"/>
  <c r="M9" i="17"/>
  <c r="P9" i="17"/>
  <c r="S9" i="17"/>
  <c r="V9" i="17"/>
  <c r="Y9" i="17"/>
  <c r="AB9" i="17"/>
  <c r="AE9" i="17"/>
  <c r="AH9" i="17"/>
  <c r="AK9" i="17"/>
  <c r="AN9" i="17"/>
  <c r="AQ9" i="17"/>
  <c r="AT9" i="17"/>
  <c r="AW9" i="17"/>
  <c r="AZ9" i="17"/>
  <c r="BC9" i="17"/>
  <c r="BF9" i="17"/>
  <c r="BI9" i="17"/>
  <c r="BL9" i="17"/>
  <c r="BO9" i="17"/>
  <c r="BR9" i="17"/>
  <c r="BU9" i="17"/>
  <c r="BX9" i="17"/>
  <c r="CA9" i="17"/>
  <c r="CB9" i="17"/>
  <c r="CC9" i="17"/>
  <c r="G10" i="17"/>
  <c r="J10" i="17"/>
  <c r="M10" i="17"/>
  <c r="P10" i="17"/>
  <c r="S10" i="17"/>
  <c r="V10" i="17"/>
  <c r="Y10" i="17"/>
  <c r="AB10" i="17"/>
  <c r="AE10" i="17"/>
  <c r="AH10" i="17"/>
  <c r="AK10" i="17"/>
  <c r="AN10" i="17"/>
  <c r="AQ10" i="17"/>
  <c r="AT10" i="17"/>
  <c r="AW10" i="17"/>
  <c r="AZ10" i="17"/>
  <c r="BC10" i="17"/>
  <c r="BF10" i="17"/>
  <c r="BI10" i="17"/>
  <c r="BL10" i="17"/>
  <c r="BO10" i="17"/>
  <c r="BR10" i="17"/>
  <c r="BU10" i="17"/>
  <c r="BX10" i="17"/>
  <c r="CA10" i="17"/>
  <c r="CB10" i="17"/>
  <c r="G11" i="17"/>
  <c r="J11" i="17"/>
  <c r="P11" i="17"/>
  <c r="V11" i="17"/>
  <c r="Y11" i="17"/>
  <c r="AK11" i="17"/>
  <c r="AN11" i="17"/>
  <c r="AT11" i="17"/>
  <c r="AW11" i="17"/>
  <c r="AZ11" i="17"/>
  <c r="BF11" i="17"/>
  <c r="BI11" i="17"/>
  <c r="BL11" i="17"/>
  <c r="CB11" i="17"/>
  <c r="CC11" i="17"/>
  <c r="D12" i="17"/>
  <c r="G12" i="17"/>
  <c r="J12" i="17"/>
  <c r="M12" i="17"/>
  <c r="P12" i="17"/>
  <c r="S12" i="17"/>
  <c r="V12" i="17"/>
  <c r="Y12" i="17"/>
  <c r="AB12" i="17"/>
  <c r="AE12" i="17"/>
  <c r="AH12" i="17"/>
  <c r="AK12" i="17"/>
  <c r="AN12" i="17"/>
  <c r="AQ12" i="17"/>
  <c r="AT12" i="17"/>
  <c r="AW12" i="17"/>
  <c r="AZ12" i="17"/>
  <c r="BC12" i="17"/>
  <c r="BF12" i="17"/>
  <c r="BI12" i="17"/>
  <c r="BL12" i="17"/>
  <c r="BO12" i="17"/>
  <c r="BR12" i="17"/>
  <c r="BU12" i="17"/>
  <c r="BX12" i="17"/>
  <c r="CA12" i="17"/>
  <c r="CB12" i="17"/>
  <c r="D13" i="17"/>
  <c r="G13" i="17"/>
  <c r="J13" i="17"/>
  <c r="M13" i="17"/>
  <c r="P13" i="17"/>
  <c r="S13" i="17"/>
  <c r="V13" i="17"/>
  <c r="Y13" i="17"/>
  <c r="AB13" i="17"/>
  <c r="AE13" i="17"/>
  <c r="AH13" i="17"/>
  <c r="AK13" i="17"/>
  <c r="AN13" i="17"/>
  <c r="AQ13" i="17"/>
  <c r="AT13" i="17"/>
  <c r="AW13" i="17"/>
  <c r="AZ13" i="17"/>
  <c r="BC13" i="17"/>
  <c r="BF13" i="17"/>
  <c r="BI13" i="17"/>
  <c r="BL13" i="17"/>
  <c r="BO13" i="17"/>
  <c r="BR13" i="17"/>
  <c r="BU13" i="17"/>
  <c r="BX13" i="17"/>
  <c r="CA13" i="17"/>
  <c r="CB13" i="17"/>
  <c r="CC13" i="17"/>
  <c r="D14" i="17"/>
  <c r="G14" i="17"/>
  <c r="J14" i="17"/>
  <c r="M14" i="17"/>
  <c r="P14" i="17"/>
  <c r="S14" i="17"/>
  <c r="V14" i="17"/>
  <c r="Y14" i="17"/>
  <c r="AB14" i="17"/>
  <c r="AE14" i="17"/>
  <c r="AH14" i="17"/>
  <c r="AK14" i="17"/>
  <c r="AN14" i="17"/>
  <c r="AQ14" i="17"/>
  <c r="AT14" i="17"/>
  <c r="AW14" i="17"/>
  <c r="AZ14" i="17"/>
  <c r="BC14" i="17"/>
  <c r="BF14" i="17"/>
  <c r="BI14" i="17"/>
  <c r="BL14" i="17"/>
  <c r="BO14" i="17"/>
  <c r="BR14" i="17"/>
  <c r="BU14" i="17"/>
  <c r="CB14" i="17"/>
  <c r="CC14" i="17"/>
  <c r="D15" i="17"/>
  <c r="G15" i="17"/>
  <c r="J15" i="17"/>
  <c r="M15" i="17"/>
  <c r="P15" i="17"/>
  <c r="S15" i="17"/>
  <c r="V15" i="17"/>
  <c r="Y15" i="17"/>
  <c r="AB15" i="17"/>
  <c r="AE15" i="17"/>
  <c r="AH15" i="17"/>
  <c r="AK15" i="17"/>
  <c r="AN15" i="17"/>
  <c r="AQ15" i="17"/>
  <c r="AT15" i="17"/>
  <c r="AW15" i="17"/>
  <c r="AZ15" i="17"/>
  <c r="BC15" i="17"/>
  <c r="BF15" i="17"/>
  <c r="BI15" i="17"/>
  <c r="BL15" i="17"/>
  <c r="BO15" i="17"/>
  <c r="BR15" i="17"/>
  <c r="BU15" i="17"/>
  <c r="BX15" i="17"/>
  <c r="CA15" i="17"/>
  <c r="CB15" i="17"/>
  <c r="CC15" i="17"/>
  <c r="D16" i="17"/>
  <c r="G16" i="17"/>
  <c r="J16" i="17"/>
  <c r="M16" i="17"/>
  <c r="P16" i="17"/>
  <c r="S16" i="17"/>
  <c r="V16" i="17"/>
  <c r="Y16" i="17"/>
  <c r="AB16" i="17"/>
  <c r="AE16" i="17"/>
  <c r="AH16" i="17"/>
  <c r="AK16" i="17"/>
  <c r="AN16" i="17"/>
  <c r="AQ16" i="17"/>
  <c r="AT16" i="17"/>
  <c r="AW16" i="17"/>
  <c r="AZ16" i="17"/>
  <c r="BC16" i="17"/>
  <c r="BF16" i="17"/>
  <c r="BI16" i="17"/>
  <c r="BL16" i="17"/>
  <c r="BO16" i="17"/>
  <c r="BR16" i="17"/>
  <c r="BU16" i="17"/>
  <c r="BX16" i="17"/>
  <c r="CA16" i="17"/>
  <c r="CB16" i="17"/>
  <c r="CC16" i="17"/>
  <c r="D17" i="17"/>
  <c r="G17" i="17"/>
  <c r="J17" i="17"/>
  <c r="M17" i="17"/>
  <c r="P17" i="17"/>
  <c r="S17" i="17"/>
  <c r="V17" i="17"/>
  <c r="Y17" i="17"/>
  <c r="AB17" i="17"/>
  <c r="AE17" i="17"/>
  <c r="AH17" i="17"/>
  <c r="AK17" i="17"/>
  <c r="AN17" i="17"/>
  <c r="AQ17" i="17"/>
  <c r="AT17" i="17"/>
  <c r="AW17" i="17"/>
  <c r="AZ17" i="17"/>
  <c r="BC17" i="17"/>
  <c r="BF17" i="17"/>
  <c r="BI17" i="17"/>
  <c r="BL17" i="17"/>
  <c r="BO17" i="17"/>
  <c r="BR17" i="17"/>
  <c r="BU17" i="17"/>
  <c r="BX17" i="17"/>
  <c r="CA17" i="17"/>
  <c r="CB17" i="17"/>
  <c r="CC17" i="17"/>
  <c r="J18" i="17"/>
  <c r="M18" i="17"/>
  <c r="AB18" i="17"/>
  <c r="AE18" i="17"/>
  <c r="AH18" i="17"/>
  <c r="AK18" i="17"/>
  <c r="AN18" i="17"/>
  <c r="AQ18" i="17"/>
  <c r="AT18" i="17"/>
  <c r="AW18" i="17"/>
  <c r="AZ18" i="17"/>
  <c r="BF18" i="17"/>
  <c r="BI18" i="17"/>
  <c r="BL18" i="17"/>
  <c r="BR18" i="17"/>
  <c r="BX18" i="17"/>
  <c r="CA18" i="17"/>
  <c r="CB18" i="17"/>
  <c r="CC18" i="17"/>
  <c r="D19" i="17"/>
  <c r="G19" i="17"/>
  <c r="J19" i="17"/>
  <c r="M19" i="17"/>
  <c r="P19" i="17"/>
  <c r="S19" i="17"/>
  <c r="V19" i="17"/>
  <c r="Y19" i="17"/>
  <c r="AB19" i="17"/>
  <c r="AE19" i="17"/>
  <c r="AH19" i="17"/>
  <c r="AK19" i="17"/>
  <c r="AN19" i="17"/>
  <c r="AQ19" i="17"/>
  <c r="AT19" i="17"/>
  <c r="AW19" i="17"/>
  <c r="AZ19" i="17"/>
  <c r="BC19" i="17"/>
  <c r="BF19" i="17"/>
  <c r="BI19" i="17"/>
  <c r="BL19" i="17"/>
  <c r="BO19" i="17"/>
  <c r="BR19" i="17"/>
  <c r="BU19" i="17"/>
  <c r="BX19" i="17"/>
  <c r="CA19" i="17"/>
  <c r="CB19" i="17"/>
  <c r="D20" i="17"/>
  <c r="G20" i="17"/>
  <c r="J20" i="17"/>
  <c r="M20" i="17"/>
  <c r="P20" i="17"/>
  <c r="S20" i="17"/>
  <c r="V20" i="17"/>
  <c r="Y20" i="17"/>
  <c r="AB20" i="17"/>
  <c r="AE20" i="17"/>
  <c r="AH20" i="17"/>
  <c r="AK20" i="17"/>
  <c r="AN20" i="17"/>
  <c r="AQ20" i="17"/>
  <c r="AT20" i="17"/>
  <c r="AW20" i="17"/>
  <c r="AZ20" i="17"/>
  <c r="BC20" i="17"/>
  <c r="BF20" i="17"/>
  <c r="BI20" i="17"/>
  <c r="BL20" i="17"/>
  <c r="BO20" i="17"/>
  <c r="BR20" i="17"/>
  <c r="BU20" i="17"/>
  <c r="BX20" i="17"/>
  <c r="CA20" i="17"/>
  <c r="CB20" i="17"/>
  <c r="CC20" i="17"/>
  <c r="AB21" i="17"/>
  <c r="BI21" i="17"/>
  <c r="BX21" i="17"/>
  <c r="CB21" i="17"/>
  <c r="CC21" i="17"/>
  <c r="D22" i="17"/>
  <c r="G22" i="17"/>
  <c r="J22" i="17"/>
  <c r="M22" i="17"/>
  <c r="P22" i="17"/>
  <c r="S22" i="17"/>
  <c r="V22" i="17"/>
  <c r="Y22" i="17"/>
  <c r="AB22" i="17"/>
  <c r="AE22" i="17"/>
  <c r="AH22" i="17"/>
  <c r="AK22" i="17"/>
  <c r="AN22" i="17"/>
  <c r="AQ22" i="17"/>
  <c r="AT22" i="17"/>
  <c r="AW22" i="17"/>
  <c r="AZ22" i="17"/>
  <c r="BC22" i="17"/>
  <c r="BF22" i="17"/>
  <c r="BI22" i="17"/>
  <c r="BL22" i="17"/>
  <c r="BO22" i="17"/>
  <c r="BR22" i="17"/>
  <c r="BU22" i="17"/>
  <c r="BX22" i="17"/>
  <c r="CA22" i="17"/>
  <c r="CB22" i="17"/>
  <c r="CC22" i="17"/>
  <c r="D23" i="17"/>
  <c r="G23" i="17"/>
  <c r="J23" i="17"/>
  <c r="M23" i="17"/>
  <c r="P23" i="17"/>
  <c r="S23" i="17"/>
  <c r="V23" i="17"/>
  <c r="Y23" i="17"/>
  <c r="AB23" i="17"/>
  <c r="AE23" i="17"/>
  <c r="AH23" i="17"/>
  <c r="AK23" i="17"/>
  <c r="AN23" i="17"/>
  <c r="AQ23" i="17"/>
  <c r="AT23" i="17"/>
  <c r="AW23" i="17"/>
  <c r="AZ23" i="17"/>
  <c r="BC23" i="17"/>
  <c r="BF23" i="17"/>
  <c r="BI23" i="17"/>
  <c r="BL23" i="17"/>
  <c r="BO23" i="17"/>
  <c r="BR23" i="17"/>
  <c r="BU23" i="17"/>
  <c r="BX23" i="17"/>
  <c r="CA23" i="17"/>
  <c r="CB23" i="17"/>
  <c r="CC23" i="17"/>
  <c r="D24" i="17"/>
  <c r="G24" i="17"/>
  <c r="J24" i="17"/>
  <c r="M24" i="17"/>
  <c r="P24" i="17"/>
  <c r="S24" i="17"/>
  <c r="V24" i="17"/>
  <c r="Y24" i="17"/>
  <c r="AB24" i="17"/>
  <c r="AE24" i="17"/>
  <c r="AH24" i="17"/>
  <c r="AK24" i="17"/>
  <c r="AN24" i="17"/>
  <c r="AQ24" i="17"/>
  <c r="AT24" i="17"/>
  <c r="AW24" i="17"/>
  <c r="AZ24" i="17"/>
  <c r="BC24" i="17"/>
  <c r="BF24" i="17"/>
  <c r="BI24" i="17"/>
  <c r="BL24" i="17"/>
  <c r="BO24" i="17"/>
  <c r="BR24" i="17"/>
  <c r="BU24" i="17"/>
  <c r="BX24" i="17"/>
  <c r="CA24" i="17"/>
  <c r="CC24" i="17"/>
  <c r="CD24" i="17" s="1"/>
  <c r="D25" i="17"/>
  <c r="J25" i="17"/>
  <c r="M25" i="17"/>
  <c r="P25" i="17"/>
  <c r="S25" i="17"/>
  <c r="V25" i="17"/>
  <c r="Y25" i="17"/>
  <c r="AB25" i="17"/>
  <c r="AE25" i="17"/>
  <c r="AN25" i="17"/>
  <c r="AT25" i="17"/>
  <c r="AW25" i="17"/>
  <c r="AZ25" i="17"/>
  <c r="BC25" i="17"/>
  <c r="BF25" i="17"/>
  <c r="BI25" i="17"/>
  <c r="BR25" i="17"/>
  <c r="BX25" i="17"/>
  <c r="CA25" i="17"/>
  <c r="CB25" i="17"/>
  <c r="CC25" i="17"/>
  <c r="CB26" i="17"/>
  <c r="CC26" i="17"/>
  <c r="F27" i="17"/>
  <c r="G27" i="17" s="1"/>
  <c r="H27" i="17"/>
  <c r="H28" i="17" s="1"/>
  <c r="H29" i="17" s="1"/>
  <c r="I27" i="17"/>
  <c r="I28" i="17" s="1"/>
  <c r="I29" i="17" s="1"/>
  <c r="K27" i="17"/>
  <c r="K28" i="17" s="1"/>
  <c r="K29" i="17" s="1"/>
  <c r="L27" i="17"/>
  <c r="M27" i="17" s="1"/>
  <c r="N27" i="17"/>
  <c r="O27" i="17"/>
  <c r="O28" i="17" s="1"/>
  <c r="O29" i="17" s="1"/>
  <c r="Q27" i="17"/>
  <c r="Q33" i="17" s="1"/>
  <c r="R27" i="17"/>
  <c r="S27" i="17" s="1"/>
  <c r="T27" i="17"/>
  <c r="T28" i="17" s="1"/>
  <c r="T29" i="17" s="1"/>
  <c r="U27" i="17"/>
  <c r="U28" i="17" s="1"/>
  <c r="U29" i="17" s="1"/>
  <c r="W27" i="17"/>
  <c r="W28" i="17" s="1"/>
  <c r="W29" i="17" s="1"/>
  <c r="X27" i="17"/>
  <c r="Y27" i="17" s="1"/>
  <c r="Z27" i="17"/>
  <c r="AA27" i="17"/>
  <c r="AC27" i="17"/>
  <c r="AC28" i="17" s="1"/>
  <c r="AC29" i="17" s="1"/>
  <c r="AD27" i="17"/>
  <c r="AD28" i="17" s="1"/>
  <c r="AD29" i="17" s="1"/>
  <c r="AF27" i="17"/>
  <c r="AF28" i="17" s="1"/>
  <c r="AF29" i="17" s="1"/>
  <c r="AG27" i="17"/>
  <c r="AI27" i="17"/>
  <c r="AI28" i="17" s="1"/>
  <c r="AI29" i="17" s="1"/>
  <c r="AJ27" i="17"/>
  <c r="AJ28" i="17" s="1"/>
  <c r="AJ29" i="17" s="1"/>
  <c r="AL27" i="17"/>
  <c r="AL33" i="17" s="1"/>
  <c r="AM27" i="17"/>
  <c r="AM28" i="17" s="1"/>
  <c r="AM29" i="17" s="1"/>
  <c r="AO27" i="17"/>
  <c r="AO33" i="17" s="1"/>
  <c r="AP27" i="17"/>
  <c r="AP28" i="17" s="1"/>
  <c r="AP29" i="17" s="1"/>
  <c r="AR27" i="17"/>
  <c r="AR28" i="17" s="1"/>
  <c r="AR29" i="17" s="1"/>
  <c r="AS27" i="17"/>
  <c r="AS33" i="17" s="1"/>
  <c r="AU27" i="17"/>
  <c r="AU33" i="17" s="1"/>
  <c r="AV27" i="17"/>
  <c r="AV33" i="17" s="1"/>
  <c r="AX27" i="17"/>
  <c r="AY27" i="17"/>
  <c r="AY28" i="17" s="1"/>
  <c r="AY29" i="17" s="1"/>
  <c r="BA27" i="17"/>
  <c r="BA28" i="17" s="1"/>
  <c r="BA29" i="17" s="1"/>
  <c r="BB27" i="17"/>
  <c r="BB28" i="17" s="1"/>
  <c r="BB29" i="17" s="1"/>
  <c r="BD27" i="17"/>
  <c r="BD28" i="17" s="1"/>
  <c r="BD29" i="17" s="1"/>
  <c r="BE27" i="17"/>
  <c r="BE28" i="17" s="1"/>
  <c r="BE29" i="17" s="1"/>
  <c r="BG27" i="17"/>
  <c r="BG28" i="17" s="1"/>
  <c r="BG29" i="17" s="1"/>
  <c r="BH27" i="17"/>
  <c r="BI27" i="17" s="1"/>
  <c r="BJ27" i="17"/>
  <c r="BK27" i="17"/>
  <c r="BK28" i="17" s="1"/>
  <c r="BK29" i="17" s="1"/>
  <c r="BM27" i="17"/>
  <c r="BM28" i="17" s="1"/>
  <c r="BM29" i="17" s="1"/>
  <c r="BN27" i="17"/>
  <c r="BN28" i="17" s="1"/>
  <c r="BN29" i="17" s="1"/>
  <c r="BP27" i="17"/>
  <c r="BP28" i="17" s="1"/>
  <c r="BP29" i="17" s="1"/>
  <c r="BQ27" i="17"/>
  <c r="BS27" i="17"/>
  <c r="BS28" i="17" s="1"/>
  <c r="BS29" i="17" s="1"/>
  <c r="BT27" i="17"/>
  <c r="BU27" i="17" s="1"/>
  <c r="BV27" i="17"/>
  <c r="BW27" i="17"/>
  <c r="BW33" i="17" s="1"/>
  <c r="BY27" i="17"/>
  <c r="BY28" i="17" s="1"/>
  <c r="BZ27" i="17"/>
  <c r="BZ28" i="17" s="1"/>
  <c r="AA28" i="17"/>
  <c r="AA29" i="17" s="1"/>
  <c r="AG28" i="17"/>
  <c r="AG29" i="17" s="1"/>
  <c r="AS28" i="17"/>
  <c r="AS29" i="17" s="1"/>
  <c r="BQ28" i="17"/>
  <c r="BQ29" i="17" s="1"/>
  <c r="BW28" i="17"/>
  <c r="BW29" i="17" s="1"/>
  <c r="B29" i="17"/>
  <c r="C29" i="17"/>
  <c r="D31" i="17"/>
  <c r="G31" i="17"/>
  <c r="J31" i="17"/>
  <c r="M31" i="17"/>
  <c r="P31" i="17"/>
  <c r="S31" i="17"/>
  <c r="V31" i="17"/>
  <c r="Y31" i="17"/>
  <c r="AB31" i="17"/>
  <c r="AE31" i="17"/>
  <c r="AH31" i="17"/>
  <c r="AK31" i="17"/>
  <c r="AN31" i="17"/>
  <c r="AQ31" i="17"/>
  <c r="AT31" i="17"/>
  <c r="AW31" i="17"/>
  <c r="AZ31" i="17"/>
  <c r="BC31" i="17"/>
  <c r="BF31" i="17"/>
  <c r="BI31" i="17"/>
  <c r="BL31" i="17"/>
  <c r="BO31" i="17"/>
  <c r="BR31" i="17"/>
  <c r="BU31" i="17"/>
  <c r="BX31" i="17"/>
  <c r="CA31" i="17"/>
  <c r="CB31" i="17"/>
  <c r="CC31" i="17"/>
  <c r="CD31" i="17" s="1"/>
  <c r="D32" i="17"/>
  <c r="G32" i="17"/>
  <c r="J32" i="17"/>
  <c r="M32" i="17"/>
  <c r="P32" i="17"/>
  <c r="S32" i="17"/>
  <c r="V32" i="17"/>
  <c r="Y32" i="17"/>
  <c r="AB32" i="17"/>
  <c r="AE32" i="17"/>
  <c r="AH32" i="17"/>
  <c r="AK32" i="17"/>
  <c r="AN32" i="17"/>
  <c r="AQ32" i="17"/>
  <c r="AT32" i="17"/>
  <c r="AW32" i="17"/>
  <c r="AZ32" i="17"/>
  <c r="BC32" i="17"/>
  <c r="BF32" i="17"/>
  <c r="BI32" i="17"/>
  <c r="BL32" i="17"/>
  <c r="BO32" i="17"/>
  <c r="BR32" i="17"/>
  <c r="BU32" i="17"/>
  <c r="BX32" i="17"/>
  <c r="CA32" i="17"/>
  <c r="CB32" i="17"/>
  <c r="CC32" i="17"/>
  <c r="CD32" i="17" s="1"/>
  <c r="U33" i="17"/>
  <c r="Z33" i="17"/>
  <c r="AA33" i="17"/>
  <c r="AC33" i="17"/>
  <c r="AG33" i="17"/>
  <c r="AM33" i="17"/>
  <c r="AX33" i="17"/>
  <c r="BD33" i="17"/>
  <c r="BK33" i="17"/>
  <c r="BQ33" i="17"/>
  <c r="BS33" i="17"/>
  <c r="BV33" i="17"/>
  <c r="BE27" i="15"/>
  <c r="BE33" i="15" s="1"/>
  <c r="CA15" i="16"/>
  <c r="AH7" i="16"/>
  <c r="AH8" i="16"/>
  <c r="AH9" i="16"/>
  <c r="AH10" i="16"/>
  <c r="AH11" i="16"/>
  <c r="AH12" i="16"/>
  <c r="AH13" i="16"/>
  <c r="AH14" i="16"/>
  <c r="AH15" i="16"/>
  <c r="AH16" i="16"/>
  <c r="AH17" i="16"/>
  <c r="AH18" i="16"/>
  <c r="AH19" i="16"/>
  <c r="AH20" i="16"/>
  <c r="AH22" i="16"/>
  <c r="AH23" i="16"/>
  <c r="AH24" i="16"/>
  <c r="AH25" i="16"/>
  <c r="AH31" i="16"/>
  <c r="AH32" i="16"/>
  <c r="AE7" i="16"/>
  <c r="AE8" i="16"/>
  <c r="AE9" i="16"/>
  <c r="AE10" i="16"/>
  <c r="AE12" i="16"/>
  <c r="AE13" i="16"/>
  <c r="AE14" i="16"/>
  <c r="AE15" i="16"/>
  <c r="AE16" i="16"/>
  <c r="AE17" i="16"/>
  <c r="AE18" i="16"/>
  <c r="AE19" i="16"/>
  <c r="AE20" i="16"/>
  <c r="AE22" i="16"/>
  <c r="AE23" i="16"/>
  <c r="AE24" i="16"/>
  <c r="AE25" i="16"/>
  <c r="AE31" i="16"/>
  <c r="AE32" i="16"/>
  <c r="AB7" i="16"/>
  <c r="AB8" i="16"/>
  <c r="AB9" i="16"/>
  <c r="AB10" i="16"/>
  <c r="AB12" i="16"/>
  <c r="AB13" i="16"/>
  <c r="AB14" i="16"/>
  <c r="AB15" i="16"/>
  <c r="AB16" i="16"/>
  <c r="AB17" i="16"/>
  <c r="AB18" i="16"/>
  <c r="AB19" i="16"/>
  <c r="AB20" i="16"/>
  <c r="AB22" i="16"/>
  <c r="AB23" i="16"/>
  <c r="AB24" i="16"/>
  <c r="AB25" i="16"/>
  <c r="AB31" i="16"/>
  <c r="AB32" i="16"/>
  <c r="Y7" i="16"/>
  <c r="Y8" i="16"/>
  <c r="Y9" i="16"/>
  <c r="Y10" i="16"/>
  <c r="Y11" i="16"/>
  <c r="Y12" i="16"/>
  <c r="Y13" i="16"/>
  <c r="Y14" i="16"/>
  <c r="Y15" i="16"/>
  <c r="Y16" i="16"/>
  <c r="Y17" i="16"/>
  <c r="Y19" i="16"/>
  <c r="Y20" i="16"/>
  <c r="Y22" i="16"/>
  <c r="Y23" i="16"/>
  <c r="Y24" i="16"/>
  <c r="Y25" i="16"/>
  <c r="Y31" i="16"/>
  <c r="Y32" i="16"/>
  <c r="V7" i="16"/>
  <c r="V8" i="16"/>
  <c r="V9" i="16"/>
  <c r="V10" i="16"/>
  <c r="V11" i="16"/>
  <c r="V12" i="16"/>
  <c r="V13" i="16"/>
  <c r="V14" i="16"/>
  <c r="V15" i="16"/>
  <c r="V16" i="16"/>
  <c r="V17" i="16"/>
  <c r="V19" i="16"/>
  <c r="V20" i="16"/>
  <c r="V22" i="16"/>
  <c r="V23" i="16"/>
  <c r="V24" i="16"/>
  <c r="V25" i="16"/>
  <c r="V31" i="16"/>
  <c r="V32" i="16"/>
  <c r="S7" i="16"/>
  <c r="S8" i="16"/>
  <c r="S9" i="16"/>
  <c r="S10" i="16"/>
  <c r="S11" i="16"/>
  <c r="S12" i="16"/>
  <c r="S13" i="16"/>
  <c r="S14" i="16"/>
  <c r="S15" i="16"/>
  <c r="S16" i="16"/>
  <c r="S17" i="16"/>
  <c r="S19" i="16"/>
  <c r="S20" i="16"/>
  <c r="S22" i="16"/>
  <c r="S23" i="16"/>
  <c r="S24" i="16"/>
  <c r="S25" i="16"/>
  <c r="S29" i="16"/>
  <c r="S31" i="16"/>
  <c r="S32" i="16"/>
  <c r="P7" i="16"/>
  <c r="P8" i="16"/>
  <c r="P9" i="16"/>
  <c r="P10" i="16"/>
  <c r="P11" i="16"/>
  <c r="P12" i="16"/>
  <c r="P13" i="16"/>
  <c r="P14" i="16"/>
  <c r="P15" i="16"/>
  <c r="P16" i="16"/>
  <c r="P17" i="16"/>
  <c r="P19" i="16"/>
  <c r="P20" i="16"/>
  <c r="P22" i="16"/>
  <c r="P23" i="16"/>
  <c r="P24" i="16"/>
  <c r="P25" i="16"/>
  <c r="P29" i="16"/>
  <c r="P31" i="16"/>
  <c r="P32" i="16"/>
  <c r="CC32" i="16"/>
  <c r="CC31" i="16"/>
  <c r="CB32" i="16"/>
  <c r="CB31" i="16"/>
  <c r="CC29" i="16"/>
  <c r="CB29" i="16"/>
  <c r="AM28" i="16"/>
  <c r="AP28" i="16"/>
  <c r="BB28" i="16"/>
  <c r="CC13" i="16"/>
  <c r="CC12" i="16"/>
  <c r="CB12" i="16"/>
  <c r="CA8" i="16"/>
  <c r="CA9" i="16"/>
  <c r="CA10" i="16"/>
  <c r="CA12" i="16"/>
  <c r="CA13" i="16"/>
  <c r="CA16" i="16"/>
  <c r="CA17" i="16"/>
  <c r="CA18" i="16"/>
  <c r="CA19" i="16"/>
  <c r="CA20" i="16"/>
  <c r="CA22" i="16"/>
  <c r="CA23" i="16"/>
  <c r="CA24" i="16"/>
  <c r="CA25" i="16"/>
  <c r="CA29" i="16"/>
  <c r="CA31" i="16"/>
  <c r="CA32" i="16"/>
  <c r="BX8" i="16"/>
  <c r="BX9" i="16"/>
  <c r="BX10" i="16"/>
  <c r="BX12" i="16"/>
  <c r="BX13" i="16"/>
  <c r="BX15" i="16"/>
  <c r="BX16" i="16"/>
  <c r="BX17" i="16"/>
  <c r="BX18" i="16"/>
  <c r="BX19" i="16"/>
  <c r="BX20" i="16"/>
  <c r="BX21" i="16"/>
  <c r="BX22" i="16"/>
  <c r="BX23" i="16"/>
  <c r="BX24" i="16"/>
  <c r="BX25" i="16"/>
  <c r="BX29" i="16"/>
  <c r="BX31" i="16"/>
  <c r="BX32" i="16"/>
  <c r="BU7" i="16"/>
  <c r="BU8" i="16"/>
  <c r="BU9" i="16"/>
  <c r="BU10" i="16"/>
  <c r="BU11" i="16"/>
  <c r="BU12" i="16"/>
  <c r="BU13" i="16"/>
  <c r="BU14" i="16"/>
  <c r="BU15" i="16"/>
  <c r="BU16" i="16"/>
  <c r="BU17" i="16"/>
  <c r="BU18" i="16"/>
  <c r="BU19" i="16"/>
  <c r="BU20" i="16"/>
  <c r="BU22" i="16"/>
  <c r="BU23" i="16"/>
  <c r="BU24" i="16"/>
  <c r="BU25" i="16"/>
  <c r="BU31" i="16"/>
  <c r="BU32" i="16"/>
  <c r="BR7" i="16"/>
  <c r="BR8" i="16"/>
  <c r="BR9" i="16"/>
  <c r="BR10" i="16"/>
  <c r="BR12" i="16"/>
  <c r="BR13" i="16"/>
  <c r="BR14" i="16"/>
  <c r="BR15" i="16"/>
  <c r="BR16" i="16"/>
  <c r="BR17" i="16"/>
  <c r="BR18" i="16"/>
  <c r="BR19" i="16"/>
  <c r="BR20" i="16"/>
  <c r="BR22" i="16"/>
  <c r="BR23" i="16"/>
  <c r="BR24" i="16"/>
  <c r="BR25" i="16"/>
  <c r="BR31" i="16"/>
  <c r="BR32" i="16"/>
  <c r="BO7" i="16"/>
  <c r="BO8" i="16"/>
  <c r="BO9" i="16"/>
  <c r="BO10" i="16"/>
  <c r="BO12" i="16"/>
  <c r="BO13" i="16"/>
  <c r="BO14" i="16"/>
  <c r="BO15" i="16"/>
  <c r="BO16" i="16"/>
  <c r="BO17" i="16"/>
  <c r="BO19" i="16"/>
  <c r="BO20" i="16"/>
  <c r="BO22" i="16"/>
  <c r="BO23" i="16"/>
  <c r="BO24" i="16"/>
  <c r="BO25" i="16"/>
  <c r="BO31" i="16"/>
  <c r="BO32" i="16"/>
  <c r="BL7" i="16"/>
  <c r="BL8" i="16"/>
  <c r="BL9" i="16"/>
  <c r="BL10" i="16"/>
  <c r="BL11" i="16"/>
  <c r="BL12" i="16"/>
  <c r="BL13" i="16"/>
  <c r="BL14" i="16"/>
  <c r="BL15" i="16"/>
  <c r="BL16" i="16"/>
  <c r="BL17" i="16"/>
  <c r="BL18" i="16"/>
  <c r="BL19" i="16"/>
  <c r="BL20" i="16"/>
  <c r="BL22" i="16"/>
  <c r="BL23" i="16"/>
  <c r="BL24" i="16"/>
  <c r="BL29" i="16"/>
  <c r="BL31" i="16"/>
  <c r="BL32" i="16"/>
  <c r="BI7" i="16"/>
  <c r="BI8" i="16"/>
  <c r="BI9" i="16"/>
  <c r="BI10" i="16"/>
  <c r="BI12" i="16"/>
  <c r="BI13" i="16"/>
  <c r="BI14" i="16"/>
  <c r="BI15" i="16"/>
  <c r="BI16" i="16"/>
  <c r="BI17" i="16"/>
  <c r="BI19" i="16"/>
  <c r="BI20" i="16"/>
  <c r="BI22" i="16"/>
  <c r="BI23" i="16"/>
  <c r="BI24" i="16"/>
  <c r="BI25" i="16"/>
  <c r="BI31" i="16"/>
  <c r="BI32" i="16"/>
  <c r="BF7" i="16"/>
  <c r="BF8" i="16"/>
  <c r="BF9" i="16"/>
  <c r="BF10" i="16"/>
  <c r="BF11" i="16"/>
  <c r="BF12" i="16"/>
  <c r="BF13" i="16"/>
  <c r="BF14" i="16"/>
  <c r="BF15" i="16"/>
  <c r="BF16" i="16"/>
  <c r="BF17" i="16"/>
  <c r="BF18" i="16"/>
  <c r="BF19" i="16"/>
  <c r="BF20" i="16"/>
  <c r="BF22" i="16"/>
  <c r="BF23" i="16"/>
  <c r="BF24" i="16"/>
  <c r="BF25" i="16"/>
  <c r="BF31" i="16"/>
  <c r="BF32" i="16"/>
  <c r="BC7" i="16"/>
  <c r="BC8" i="16"/>
  <c r="BC9" i="16"/>
  <c r="BC10" i="16"/>
  <c r="BC12" i="16"/>
  <c r="BC13" i="16"/>
  <c r="BC14" i="16"/>
  <c r="BC15" i="16"/>
  <c r="BC16" i="16"/>
  <c r="BC17" i="16"/>
  <c r="BC19" i="16"/>
  <c r="BC20" i="16"/>
  <c r="BC22" i="16"/>
  <c r="BC23" i="16"/>
  <c r="BC24" i="16"/>
  <c r="BC25" i="16"/>
  <c r="BC31" i="16"/>
  <c r="BC32" i="16"/>
  <c r="AZ7" i="16"/>
  <c r="AZ8" i="16"/>
  <c r="AZ9" i="16"/>
  <c r="AZ10" i="16"/>
  <c r="AZ12" i="16"/>
  <c r="AZ13" i="16"/>
  <c r="AZ14" i="16"/>
  <c r="AZ15" i="16"/>
  <c r="AZ16" i="16"/>
  <c r="AZ17" i="16"/>
  <c r="AZ18" i="16"/>
  <c r="AZ19" i="16"/>
  <c r="AZ20" i="16"/>
  <c r="AZ22" i="16"/>
  <c r="AZ23" i="16"/>
  <c r="AZ24" i="16"/>
  <c r="AZ25" i="16"/>
  <c r="AZ31" i="16"/>
  <c r="AZ32" i="16"/>
  <c r="AW7" i="16"/>
  <c r="AW8" i="16"/>
  <c r="AW9" i="16"/>
  <c r="AW10" i="16"/>
  <c r="AW11" i="16"/>
  <c r="AW12" i="16"/>
  <c r="AW13" i="16"/>
  <c r="AW14" i="16"/>
  <c r="AW15" i="16"/>
  <c r="AW16" i="16"/>
  <c r="AW17" i="16"/>
  <c r="AW18" i="16"/>
  <c r="AW19" i="16"/>
  <c r="AW20" i="16"/>
  <c r="AW22" i="16"/>
  <c r="AW23" i="16"/>
  <c r="AW24" i="16"/>
  <c r="AW25" i="16"/>
  <c r="AW31" i="16"/>
  <c r="AW32" i="16"/>
  <c r="AT31" i="16"/>
  <c r="AT32" i="16"/>
  <c r="AT23" i="16"/>
  <c r="AT24" i="16"/>
  <c r="AT25" i="16"/>
  <c r="AT17" i="16"/>
  <c r="AT18" i="16"/>
  <c r="AT19" i="16"/>
  <c r="AT20" i="16"/>
  <c r="AT22" i="16"/>
  <c r="AT8" i="16"/>
  <c r="AT9" i="16"/>
  <c r="AT10" i="16"/>
  <c r="AT12" i="16"/>
  <c r="AT13" i="16"/>
  <c r="AT14" i="16"/>
  <c r="AT15" i="16"/>
  <c r="AT16" i="16"/>
  <c r="AQ7" i="16"/>
  <c r="AQ8" i="16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2" i="16"/>
  <c r="AQ23" i="16"/>
  <c r="AQ24" i="16"/>
  <c r="AQ31" i="16"/>
  <c r="AQ32" i="16"/>
  <c r="AN8" i="16"/>
  <c r="AN9" i="16"/>
  <c r="AN10" i="16"/>
  <c r="AN11" i="16"/>
  <c r="AN12" i="16"/>
  <c r="AN13" i="16"/>
  <c r="AN14" i="16"/>
  <c r="AN15" i="16"/>
  <c r="AN16" i="16"/>
  <c r="AN17" i="16"/>
  <c r="AN20" i="16"/>
  <c r="AN22" i="16"/>
  <c r="AN23" i="16"/>
  <c r="AN24" i="16"/>
  <c r="AN25" i="16"/>
  <c r="AN31" i="16"/>
  <c r="AN32" i="16"/>
  <c r="AK7" i="16"/>
  <c r="AK8" i="16"/>
  <c r="AK9" i="16"/>
  <c r="AK10" i="16"/>
  <c r="AK11" i="16"/>
  <c r="AK12" i="16"/>
  <c r="AK13" i="16"/>
  <c r="AK14" i="16"/>
  <c r="AK15" i="16"/>
  <c r="AK16" i="16"/>
  <c r="AK17" i="16"/>
  <c r="AK18" i="16"/>
  <c r="AK19" i="16"/>
  <c r="AK20" i="16"/>
  <c r="AK22" i="16"/>
  <c r="AK23" i="16"/>
  <c r="AK24" i="16"/>
  <c r="AK29" i="16"/>
  <c r="AK31" i="16"/>
  <c r="AK32" i="16"/>
  <c r="M7" i="16"/>
  <c r="M8" i="16"/>
  <c r="M9" i="16"/>
  <c r="M10" i="16"/>
  <c r="M12" i="16"/>
  <c r="M13" i="16"/>
  <c r="M14" i="16"/>
  <c r="M15" i="16"/>
  <c r="M16" i="16"/>
  <c r="M17" i="16"/>
  <c r="M18" i="16"/>
  <c r="M19" i="16"/>
  <c r="M20" i="16"/>
  <c r="M22" i="16"/>
  <c r="M23" i="16"/>
  <c r="M24" i="16"/>
  <c r="M25" i="16"/>
  <c r="M29" i="16"/>
  <c r="M31" i="16"/>
  <c r="M32" i="16"/>
  <c r="J13" i="16"/>
  <c r="J14" i="16"/>
  <c r="J15" i="16"/>
  <c r="J16" i="16"/>
  <c r="J17" i="16"/>
  <c r="J19" i="16"/>
  <c r="J20" i="16"/>
  <c r="J22" i="16"/>
  <c r="J23" i="16"/>
  <c r="J24" i="16"/>
  <c r="J29" i="16"/>
  <c r="J31" i="16"/>
  <c r="J32" i="16"/>
  <c r="G13" i="16"/>
  <c r="G14" i="16"/>
  <c r="G15" i="16"/>
  <c r="G16" i="16"/>
  <c r="G17" i="16"/>
  <c r="G19" i="16"/>
  <c r="G20" i="16"/>
  <c r="G22" i="16"/>
  <c r="G23" i="16"/>
  <c r="G24" i="16"/>
  <c r="G29" i="16"/>
  <c r="G31" i="16"/>
  <c r="G32" i="16"/>
  <c r="D13" i="16"/>
  <c r="D14" i="16"/>
  <c r="D15" i="16"/>
  <c r="D16" i="16"/>
  <c r="D17" i="16"/>
  <c r="D19" i="16"/>
  <c r="D20" i="16"/>
  <c r="D22" i="16"/>
  <c r="D23" i="16"/>
  <c r="D24" i="16"/>
  <c r="D25" i="16"/>
  <c r="D29" i="16"/>
  <c r="D31" i="16"/>
  <c r="D32" i="16"/>
  <c r="BZ33" i="16"/>
  <c r="BY33" i="16"/>
  <c r="BT33" i="16"/>
  <c r="BP33" i="16"/>
  <c r="BN33" i="16"/>
  <c r="BM33" i="16"/>
  <c r="BE33" i="16"/>
  <c r="BD33" i="16"/>
  <c r="BB33" i="16"/>
  <c r="BA33" i="16"/>
  <c r="AY33" i="16"/>
  <c r="AR33" i="16"/>
  <c r="AP33" i="16"/>
  <c r="AO33" i="16"/>
  <c r="AM33" i="16"/>
  <c r="AL33" i="16"/>
  <c r="AF33" i="16"/>
  <c r="AD33" i="16"/>
  <c r="AC33" i="16"/>
  <c r="X33" i="16"/>
  <c r="T33" i="16"/>
  <c r="Q33" i="16"/>
  <c r="H33" i="16"/>
  <c r="F33" i="16"/>
  <c r="E33" i="16"/>
  <c r="C33" i="16"/>
  <c r="B33" i="16"/>
  <c r="CC6" i="16"/>
  <c r="CB6" i="16"/>
  <c r="CA6" i="16"/>
  <c r="BX6" i="16"/>
  <c r="BU6" i="16"/>
  <c r="BR6" i="16"/>
  <c r="BO6" i="16"/>
  <c r="BL6" i="16"/>
  <c r="BI6" i="16"/>
  <c r="BF6" i="16"/>
  <c r="BC6" i="16"/>
  <c r="AZ6" i="16"/>
  <c r="AW6" i="16"/>
  <c r="AT6" i="16"/>
  <c r="AQ6" i="16"/>
  <c r="AN6" i="16"/>
  <c r="AK6" i="16"/>
  <c r="AH6" i="16"/>
  <c r="AE6" i="16"/>
  <c r="AB6" i="16"/>
  <c r="Y6" i="16"/>
  <c r="V6" i="16"/>
  <c r="S6" i="16"/>
  <c r="P6" i="16"/>
  <c r="M6" i="16"/>
  <c r="J8" i="16"/>
  <c r="J9" i="16"/>
  <c r="J10" i="16"/>
  <c r="J11" i="16"/>
  <c r="J12" i="16"/>
  <c r="J6" i="16"/>
  <c r="G7" i="16"/>
  <c r="G8" i="16"/>
  <c r="G9" i="16"/>
  <c r="G10" i="16"/>
  <c r="G12" i="16"/>
  <c r="G6" i="16"/>
  <c r="D9" i="16"/>
  <c r="D8" i="16"/>
  <c r="D7" i="16"/>
  <c r="D6" i="16"/>
  <c r="D6" i="15"/>
  <c r="B33" i="14"/>
  <c r="C33" i="14"/>
  <c r="CC10" i="14"/>
  <c r="G6" i="15"/>
  <c r="P6" i="15"/>
  <c r="S6" i="15"/>
  <c r="V6" i="15"/>
  <c r="Y6" i="15"/>
  <c r="AB6" i="15"/>
  <c r="AE6" i="15"/>
  <c r="AH6" i="15"/>
  <c r="AK6" i="15"/>
  <c r="AN6" i="15"/>
  <c r="AQ6" i="15"/>
  <c r="AT6" i="15"/>
  <c r="AW6" i="15"/>
  <c r="AZ6" i="15"/>
  <c r="BC6" i="15"/>
  <c r="BF6" i="15"/>
  <c r="BI6" i="15"/>
  <c r="BL6" i="15"/>
  <c r="BO6" i="15"/>
  <c r="BR6" i="15"/>
  <c r="BU6" i="15"/>
  <c r="BX6" i="15"/>
  <c r="CA6" i="15"/>
  <c r="CC6" i="15"/>
  <c r="D7" i="15"/>
  <c r="G7" i="15"/>
  <c r="M7" i="15"/>
  <c r="P7" i="15"/>
  <c r="S7" i="15"/>
  <c r="V7" i="15"/>
  <c r="Y7" i="15"/>
  <c r="AB7" i="15"/>
  <c r="AE7" i="15"/>
  <c r="AH7" i="15"/>
  <c r="AK7" i="15"/>
  <c r="AQ7" i="15"/>
  <c r="AT7" i="15"/>
  <c r="AW7" i="15"/>
  <c r="AZ7" i="15"/>
  <c r="BC7" i="15"/>
  <c r="BF7" i="15"/>
  <c r="BI7" i="15"/>
  <c r="BL7" i="15"/>
  <c r="BO7" i="15"/>
  <c r="BR7" i="15"/>
  <c r="BU7" i="15"/>
  <c r="D8" i="15"/>
  <c r="G8" i="15"/>
  <c r="J8" i="15"/>
  <c r="M8" i="15"/>
  <c r="P8" i="15"/>
  <c r="S8" i="15"/>
  <c r="V8" i="15"/>
  <c r="Y8" i="15"/>
  <c r="AB8" i="15"/>
  <c r="AE8" i="15"/>
  <c r="AH8" i="15"/>
  <c r="AK8" i="15"/>
  <c r="AN8" i="15"/>
  <c r="AQ8" i="15"/>
  <c r="AT8" i="15"/>
  <c r="AW8" i="15"/>
  <c r="AZ8" i="15"/>
  <c r="BC8" i="15"/>
  <c r="BF8" i="15"/>
  <c r="BI8" i="15"/>
  <c r="BL8" i="15"/>
  <c r="BO8" i="15"/>
  <c r="BR8" i="15"/>
  <c r="BU8" i="15"/>
  <c r="BX8" i="15"/>
  <c r="CA8" i="15"/>
  <c r="D9" i="15"/>
  <c r="G9" i="15"/>
  <c r="J9" i="15"/>
  <c r="M9" i="15"/>
  <c r="P9" i="15"/>
  <c r="S9" i="15"/>
  <c r="V9" i="15"/>
  <c r="Y9" i="15"/>
  <c r="AB9" i="15"/>
  <c r="AE9" i="15"/>
  <c r="AH9" i="15"/>
  <c r="AK9" i="15"/>
  <c r="AN9" i="15"/>
  <c r="AQ9" i="15"/>
  <c r="AT9" i="15"/>
  <c r="AW9" i="15"/>
  <c r="AZ9" i="15"/>
  <c r="BC9" i="15"/>
  <c r="BF9" i="15"/>
  <c r="BI9" i="15"/>
  <c r="BL9" i="15"/>
  <c r="BO9" i="15"/>
  <c r="BR9" i="15"/>
  <c r="BU9" i="15"/>
  <c r="BX9" i="15"/>
  <c r="CA9" i="15"/>
  <c r="G10" i="15"/>
  <c r="J10" i="15"/>
  <c r="M10" i="15"/>
  <c r="P10" i="15"/>
  <c r="V10" i="15"/>
  <c r="Y10" i="15"/>
  <c r="AB10" i="15"/>
  <c r="AE10" i="15"/>
  <c r="AH10" i="15"/>
  <c r="AK10" i="15"/>
  <c r="AN10" i="15"/>
  <c r="AQ10" i="15"/>
  <c r="AT10" i="15"/>
  <c r="AW10" i="15"/>
  <c r="AZ10" i="15"/>
  <c r="BC10" i="15"/>
  <c r="BF10" i="15"/>
  <c r="BI10" i="15"/>
  <c r="BL10" i="15"/>
  <c r="BO10" i="15"/>
  <c r="BR10" i="15"/>
  <c r="BU10" i="15"/>
  <c r="BX10" i="15"/>
  <c r="CA10" i="15"/>
  <c r="G11" i="15"/>
  <c r="J11" i="15"/>
  <c r="P11" i="15"/>
  <c r="V11" i="15"/>
  <c r="Y11" i="15"/>
  <c r="AK11" i="15"/>
  <c r="AN11" i="15"/>
  <c r="AW11" i="15"/>
  <c r="AZ11" i="15"/>
  <c r="BF11" i="15"/>
  <c r="BI11" i="15"/>
  <c r="BL11" i="15"/>
  <c r="D12" i="15"/>
  <c r="G12" i="15"/>
  <c r="J12" i="15"/>
  <c r="M12" i="15"/>
  <c r="P12" i="15"/>
  <c r="S12" i="15"/>
  <c r="V12" i="15"/>
  <c r="Y12" i="15"/>
  <c r="AB12" i="15"/>
  <c r="AE12" i="15"/>
  <c r="AH12" i="15"/>
  <c r="AK12" i="15"/>
  <c r="AN12" i="15"/>
  <c r="AQ12" i="15"/>
  <c r="AT12" i="15"/>
  <c r="AW12" i="15"/>
  <c r="AZ12" i="15"/>
  <c r="BC12" i="15"/>
  <c r="BF12" i="15"/>
  <c r="BI12" i="15"/>
  <c r="BL12" i="15"/>
  <c r="BO12" i="15"/>
  <c r="BR12" i="15"/>
  <c r="BU12" i="15"/>
  <c r="BX12" i="15"/>
  <c r="CA12" i="15"/>
  <c r="D13" i="15"/>
  <c r="G13" i="15"/>
  <c r="J13" i="15"/>
  <c r="M13" i="15"/>
  <c r="P13" i="15"/>
  <c r="S13" i="15"/>
  <c r="V13" i="15"/>
  <c r="Y13" i="15"/>
  <c r="AE13" i="15"/>
  <c r="AH13" i="15"/>
  <c r="AN13" i="15"/>
  <c r="AQ13" i="15"/>
  <c r="AT13" i="15"/>
  <c r="AW13" i="15"/>
  <c r="AZ13" i="15"/>
  <c r="BC13" i="15"/>
  <c r="BF13" i="15"/>
  <c r="BI13" i="15"/>
  <c r="BL13" i="15"/>
  <c r="BO13" i="15"/>
  <c r="BR13" i="15"/>
  <c r="CC13" i="15"/>
  <c r="D14" i="15"/>
  <c r="G14" i="15"/>
  <c r="J14" i="15"/>
  <c r="M14" i="15"/>
  <c r="P14" i="15"/>
  <c r="S14" i="15"/>
  <c r="V14" i="15"/>
  <c r="Y14" i="15"/>
  <c r="AB14" i="15"/>
  <c r="AE14" i="15"/>
  <c r="AH14" i="15"/>
  <c r="AK14" i="15"/>
  <c r="AN14" i="15"/>
  <c r="AQ14" i="15"/>
  <c r="AT14" i="15"/>
  <c r="AW14" i="15"/>
  <c r="AZ14" i="15"/>
  <c r="BC14" i="15"/>
  <c r="BF14" i="15"/>
  <c r="BI14" i="15"/>
  <c r="BL14" i="15"/>
  <c r="BO14" i="15"/>
  <c r="BR14" i="15"/>
  <c r="D15" i="15"/>
  <c r="G15" i="15"/>
  <c r="J15" i="15"/>
  <c r="M15" i="15"/>
  <c r="P15" i="15"/>
  <c r="S15" i="15"/>
  <c r="V15" i="15"/>
  <c r="Y15" i="15"/>
  <c r="AB15" i="15"/>
  <c r="AE15" i="15"/>
  <c r="AH15" i="15"/>
  <c r="AN15" i="15"/>
  <c r="AQ15" i="15"/>
  <c r="AT15" i="15"/>
  <c r="AW15" i="15"/>
  <c r="AZ15" i="15"/>
  <c r="BC15" i="15"/>
  <c r="BF15" i="15"/>
  <c r="BI15" i="15"/>
  <c r="BL15" i="15"/>
  <c r="BO15" i="15"/>
  <c r="D16" i="15"/>
  <c r="G16" i="15"/>
  <c r="J16" i="15"/>
  <c r="M16" i="15"/>
  <c r="P16" i="15"/>
  <c r="S16" i="15"/>
  <c r="V16" i="15"/>
  <c r="Y16" i="15"/>
  <c r="AB16" i="15"/>
  <c r="AE16" i="15"/>
  <c r="AH16" i="15"/>
  <c r="AK16" i="15"/>
  <c r="AN16" i="15"/>
  <c r="AQ16" i="15"/>
  <c r="AT16" i="15"/>
  <c r="AW16" i="15"/>
  <c r="AZ16" i="15"/>
  <c r="BC16" i="15"/>
  <c r="BF16" i="15"/>
  <c r="BI16" i="15"/>
  <c r="BL16" i="15"/>
  <c r="BO16" i="15"/>
  <c r="CA16" i="15"/>
  <c r="D17" i="15"/>
  <c r="G17" i="15"/>
  <c r="J17" i="15"/>
  <c r="M17" i="15"/>
  <c r="P17" i="15"/>
  <c r="S17" i="15"/>
  <c r="V17" i="15"/>
  <c r="Y17" i="15"/>
  <c r="AB17" i="15"/>
  <c r="AE17" i="15"/>
  <c r="AH17" i="15"/>
  <c r="AK17" i="15"/>
  <c r="AN17" i="15"/>
  <c r="AQ17" i="15"/>
  <c r="AT17" i="15"/>
  <c r="AW17" i="15"/>
  <c r="AZ17" i="15"/>
  <c r="BC17" i="15"/>
  <c r="BF17" i="15"/>
  <c r="BI17" i="15"/>
  <c r="BL17" i="15"/>
  <c r="BO17" i="15"/>
  <c r="CA17" i="15"/>
  <c r="J18" i="15"/>
  <c r="M18" i="15"/>
  <c r="AB18" i="15"/>
  <c r="AE18" i="15"/>
  <c r="AH18" i="15"/>
  <c r="AK18" i="15"/>
  <c r="AN18" i="15"/>
  <c r="AQ18" i="15"/>
  <c r="AT18" i="15"/>
  <c r="AW18" i="15"/>
  <c r="AZ18" i="15"/>
  <c r="BF18" i="15"/>
  <c r="BI18" i="15"/>
  <c r="BL18" i="15"/>
  <c r="BR18" i="15"/>
  <c r="CA18" i="15"/>
  <c r="D19" i="15"/>
  <c r="G19" i="15"/>
  <c r="J19" i="15"/>
  <c r="M19" i="15"/>
  <c r="P19" i="15"/>
  <c r="S19" i="15"/>
  <c r="V19" i="15"/>
  <c r="Y19" i="15"/>
  <c r="AB19" i="15"/>
  <c r="AE19" i="15"/>
  <c r="AH19" i="15"/>
  <c r="AK19" i="15"/>
  <c r="AN19" i="15"/>
  <c r="AQ19" i="15"/>
  <c r="AT19" i="15"/>
  <c r="AW19" i="15"/>
  <c r="AZ19" i="15"/>
  <c r="BC19" i="15"/>
  <c r="BF19" i="15"/>
  <c r="BI19" i="15"/>
  <c r="BL19" i="15"/>
  <c r="BO19" i="15"/>
  <c r="CA19" i="15"/>
  <c r="D20" i="15"/>
  <c r="G20" i="15"/>
  <c r="J20" i="15"/>
  <c r="M20" i="15"/>
  <c r="P20" i="15"/>
  <c r="S20" i="15"/>
  <c r="V20" i="15"/>
  <c r="Y20" i="15"/>
  <c r="AB20" i="15"/>
  <c r="AE20" i="15"/>
  <c r="AH20" i="15"/>
  <c r="AK20" i="15"/>
  <c r="AN20" i="15"/>
  <c r="AQ20" i="15"/>
  <c r="AT20" i="15"/>
  <c r="AW20" i="15"/>
  <c r="AZ20" i="15"/>
  <c r="BC20" i="15"/>
  <c r="BF20" i="15"/>
  <c r="BI20" i="15"/>
  <c r="BL20" i="15"/>
  <c r="BO20" i="15"/>
  <c r="CA20" i="15"/>
  <c r="AB21" i="15"/>
  <c r="BI21" i="15"/>
  <c r="D22" i="15"/>
  <c r="G22" i="15"/>
  <c r="J22" i="15"/>
  <c r="M22" i="15"/>
  <c r="P22" i="15"/>
  <c r="S22" i="15"/>
  <c r="V22" i="15"/>
  <c r="Y22" i="15"/>
  <c r="AB22" i="15"/>
  <c r="AE22" i="15"/>
  <c r="AH22" i="15"/>
  <c r="AK22" i="15"/>
  <c r="AN22" i="15"/>
  <c r="AQ22" i="15"/>
  <c r="AT22" i="15"/>
  <c r="AW22" i="15"/>
  <c r="AZ22" i="15"/>
  <c r="BC22" i="15"/>
  <c r="BF22" i="15"/>
  <c r="BI22" i="15"/>
  <c r="BL22" i="15"/>
  <c r="BO22" i="15"/>
  <c r="BR22" i="15"/>
  <c r="CA22" i="15"/>
  <c r="D23" i="15"/>
  <c r="G23" i="15"/>
  <c r="J23" i="15"/>
  <c r="M23" i="15"/>
  <c r="P23" i="15"/>
  <c r="S23" i="15"/>
  <c r="V23" i="15"/>
  <c r="Y23" i="15"/>
  <c r="AB23" i="15"/>
  <c r="AE23" i="15"/>
  <c r="AH23" i="15"/>
  <c r="AK23" i="15"/>
  <c r="AN23" i="15"/>
  <c r="AQ23" i="15"/>
  <c r="AT23" i="15"/>
  <c r="AW23" i="15"/>
  <c r="AZ23" i="15"/>
  <c r="BC23" i="15"/>
  <c r="BF23" i="15"/>
  <c r="BI23" i="15"/>
  <c r="BL23" i="15"/>
  <c r="BO23" i="15"/>
  <c r="BR23" i="15"/>
  <c r="CA23" i="15"/>
  <c r="D24" i="15"/>
  <c r="G24" i="15"/>
  <c r="J24" i="15"/>
  <c r="M24" i="15"/>
  <c r="P24" i="15"/>
  <c r="S24" i="15"/>
  <c r="V24" i="15"/>
  <c r="Y24" i="15"/>
  <c r="AB24" i="15"/>
  <c r="AE24" i="15"/>
  <c r="AH24" i="15"/>
  <c r="AK24" i="15"/>
  <c r="AN24" i="15"/>
  <c r="AQ24" i="15"/>
  <c r="AT24" i="15"/>
  <c r="AW24" i="15"/>
  <c r="AZ24" i="15"/>
  <c r="BC24" i="15"/>
  <c r="BF24" i="15"/>
  <c r="BI24" i="15"/>
  <c r="BL24" i="15"/>
  <c r="BO24" i="15"/>
  <c r="BR24" i="15"/>
  <c r="CA24" i="15"/>
  <c r="D25" i="15"/>
  <c r="J25" i="15"/>
  <c r="M25" i="15"/>
  <c r="S25" i="15"/>
  <c r="V25" i="15"/>
  <c r="Y25" i="15"/>
  <c r="AB25" i="15"/>
  <c r="AE25" i="15"/>
  <c r="AH25" i="15"/>
  <c r="AN25" i="15"/>
  <c r="AT25" i="15"/>
  <c r="AW25" i="15"/>
  <c r="AZ25" i="15"/>
  <c r="BC25" i="15"/>
  <c r="BF25" i="15"/>
  <c r="BI25" i="15"/>
  <c r="BR25" i="15"/>
  <c r="CA25" i="15"/>
  <c r="D27" i="15"/>
  <c r="F27" i="15"/>
  <c r="F28" i="15" s="1"/>
  <c r="F29" i="15" s="1"/>
  <c r="I27" i="15"/>
  <c r="J27" i="15" s="1"/>
  <c r="L27" i="15"/>
  <c r="L28" i="15" s="1"/>
  <c r="L29" i="15" s="1"/>
  <c r="O27" i="15"/>
  <c r="P27" i="15" s="1"/>
  <c r="R27" i="15"/>
  <c r="R28" i="15" s="1"/>
  <c r="R29" i="15" s="1"/>
  <c r="U27" i="15"/>
  <c r="V27" i="15" s="1"/>
  <c r="X27" i="15"/>
  <c r="X28" i="15" s="1"/>
  <c r="X29" i="15" s="1"/>
  <c r="AA27" i="15"/>
  <c r="AB27" i="15" s="1"/>
  <c r="AD27" i="15"/>
  <c r="AD28" i="15" s="1"/>
  <c r="AD29" i="15" s="1"/>
  <c r="AG27" i="15"/>
  <c r="AJ27" i="15"/>
  <c r="AJ28" i="15" s="1"/>
  <c r="AJ29" i="15" s="1"/>
  <c r="AM27" i="15"/>
  <c r="AN27" i="15" s="1"/>
  <c r="AP27" i="15"/>
  <c r="AP28" i="15" s="1"/>
  <c r="AP29" i="15" s="1"/>
  <c r="AS27" i="15"/>
  <c r="AV27" i="15"/>
  <c r="AV28" i="15" s="1"/>
  <c r="AV29" i="15" s="1"/>
  <c r="AY27" i="15"/>
  <c r="BB27" i="15"/>
  <c r="BB28" i="15" s="1"/>
  <c r="BH27" i="15"/>
  <c r="BI27" i="15"/>
  <c r="BK27" i="15"/>
  <c r="BL27" i="15" s="1"/>
  <c r="BN27" i="15"/>
  <c r="BO27" i="15" s="1"/>
  <c r="BQ27" i="15"/>
  <c r="BQ28" i="15" s="1"/>
  <c r="BQ29" i="15" s="1"/>
  <c r="BT27" i="15"/>
  <c r="BT28" i="15" s="1"/>
  <c r="BT29" i="15" s="1"/>
  <c r="BW27" i="15"/>
  <c r="BX27" i="15" s="1"/>
  <c r="BZ27" i="15"/>
  <c r="BZ33" i="15" s="1"/>
  <c r="CA27" i="15"/>
  <c r="C28" i="15"/>
  <c r="C29" i="15" s="1"/>
  <c r="E28" i="15"/>
  <c r="K28" i="15"/>
  <c r="K29" i="15" s="1"/>
  <c r="N28" i="15"/>
  <c r="N29" i="15" s="1"/>
  <c r="O28" i="15"/>
  <c r="O29" i="15" s="1"/>
  <c r="Q28" i="15"/>
  <c r="W28" i="15"/>
  <c r="W29" i="15" s="1"/>
  <c r="Z28" i="15"/>
  <c r="Z29" i="15" s="1"/>
  <c r="AA28" i="15"/>
  <c r="AA29" i="15" s="1"/>
  <c r="AC28" i="15"/>
  <c r="AC29" i="15" s="1"/>
  <c r="AI28" i="15"/>
  <c r="AI29" i="15" s="1"/>
  <c r="AL28" i="15"/>
  <c r="AL29" i="15" s="1"/>
  <c r="AM28" i="15"/>
  <c r="AM29" i="15" s="1"/>
  <c r="AO28" i="15"/>
  <c r="AO29" i="15" s="1"/>
  <c r="AY28" i="15"/>
  <c r="AY29" i="15" s="1"/>
  <c r="BA28" i="15"/>
  <c r="BA29" i="15" s="1"/>
  <c r="BE28" i="15"/>
  <c r="BE29" i="15" s="1"/>
  <c r="BH28" i="15"/>
  <c r="BH29" i="15" s="1"/>
  <c r="BJ28" i="15"/>
  <c r="BJ29" i="15" s="1"/>
  <c r="BM28" i="15"/>
  <c r="BM29" i="15" s="1"/>
  <c r="BN28" i="15"/>
  <c r="BN29" i="15" s="1"/>
  <c r="BP28" i="15"/>
  <c r="BP29" i="15" s="1"/>
  <c r="BS28" i="15"/>
  <c r="BS29" i="15" s="1"/>
  <c r="BV28" i="15"/>
  <c r="BV29" i="15" s="1"/>
  <c r="BW28" i="15"/>
  <c r="BW29" i="15" s="1"/>
  <c r="BY28" i="15"/>
  <c r="BY29" i="15" s="1"/>
  <c r="BZ28" i="15"/>
  <c r="BZ29" i="15" s="1"/>
  <c r="E29" i="15"/>
  <c r="Q29" i="15"/>
  <c r="D31" i="15"/>
  <c r="G31" i="15"/>
  <c r="J31" i="15"/>
  <c r="M31" i="15"/>
  <c r="P31" i="15"/>
  <c r="S31" i="15"/>
  <c r="V31" i="15"/>
  <c r="Y31" i="15"/>
  <c r="AB31" i="15"/>
  <c r="AE31" i="15"/>
  <c r="AH31" i="15"/>
  <c r="AK31" i="15"/>
  <c r="AN31" i="15"/>
  <c r="AQ31" i="15"/>
  <c r="AT31" i="15"/>
  <c r="AW31" i="15"/>
  <c r="AZ31" i="15"/>
  <c r="BC31" i="15"/>
  <c r="BF31" i="15"/>
  <c r="BI31" i="15"/>
  <c r="BL31" i="15"/>
  <c r="BO31" i="15"/>
  <c r="BR31" i="15"/>
  <c r="BU31" i="15"/>
  <c r="BX31" i="15"/>
  <c r="CA31" i="15"/>
  <c r="CB31" i="15"/>
  <c r="CC31" i="15"/>
  <c r="CD31" i="15" s="1"/>
  <c r="D32" i="15"/>
  <c r="G32" i="15"/>
  <c r="J32" i="15"/>
  <c r="M32" i="15"/>
  <c r="P32" i="15"/>
  <c r="S32" i="15"/>
  <c r="V32" i="15"/>
  <c r="Y32" i="15"/>
  <c r="AB32" i="15"/>
  <c r="AE32" i="15"/>
  <c r="AH32" i="15"/>
  <c r="AK32" i="15"/>
  <c r="AN32" i="15"/>
  <c r="AQ32" i="15"/>
  <c r="AT32" i="15"/>
  <c r="AW32" i="15"/>
  <c r="AZ32" i="15"/>
  <c r="BC32" i="15"/>
  <c r="BF32" i="15"/>
  <c r="BI32" i="15"/>
  <c r="BL32" i="15"/>
  <c r="BO32" i="15"/>
  <c r="BR32" i="15"/>
  <c r="BU32" i="15"/>
  <c r="BX32" i="15"/>
  <c r="CA32" i="15"/>
  <c r="CB32" i="15"/>
  <c r="CC32" i="15"/>
  <c r="CD32" i="15" s="1"/>
  <c r="B33" i="15"/>
  <c r="C33" i="15"/>
  <c r="E33" i="15"/>
  <c r="F33" i="15"/>
  <c r="H33" i="15"/>
  <c r="K33" i="15"/>
  <c r="L33" i="15"/>
  <c r="N33" i="15"/>
  <c r="O33" i="15"/>
  <c r="Q33" i="15"/>
  <c r="W33" i="15"/>
  <c r="Z33" i="15"/>
  <c r="AC33" i="15"/>
  <c r="AF33" i="15"/>
  <c r="AI33" i="15"/>
  <c r="AL33" i="15"/>
  <c r="AM33" i="15"/>
  <c r="AO33" i="15"/>
  <c r="AP33" i="15"/>
  <c r="AS33" i="15"/>
  <c r="AX33" i="15"/>
  <c r="BA33" i="15"/>
  <c r="BB33" i="15"/>
  <c r="BG33" i="15"/>
  <c r="BH33" i="15"/>
  <c r="BJ33" i="15"/>
  <c r="BK33" i="15"/>
  <c r="BM33" i="15"/>
  <c r="BN33" i="15"/>
  <c r="BQ33" i="15"/>
  <c r="BS33" i="15"/>
  <c r="BV33" i="15"/>
  <c r="BW33" i="15"/>
  <c r="BY33" i="15"/>
  <c r="G6" i="14"/>
  <c r="J6" i="14"/>
  <c r="M6" i="14"/>
  <c r="P6" i="14"/>
  <c r="S6" i="14"/>
  <c r="V6" i="14"/>
  <c r="Y6" i="14"/>
  <c r="AB6" i="14"/>
  <c r="AE6" i="14"/>
  <c r="AH6" i="14"/>
  <c r="AK6" i="14"/>
  <c r="AN6" i="14"/>
  <c r="AQ6" i="14"/>
  <c r="AT6" i="14"/>
  <c r="AW6" i="14"/>
  <c r="AZ6" i="14"/>
  <c r="BC6" i="14"/>
  <c r="BF6" i="14"/>
  <c r="BI6" i="14"/>
  <c r="BL6" i="14"/>
  <c r="BO6" i="14"/>
  <c r="BR6" i="14"/>
  <c r="BU6" i="14"/>
  <c r="BX6" i="14"/>
  <c r="CA6" i="14"/>
  <c r="CB6" i="14"/>
  <c r="CC6" i="14"/>
  <c r="CD6" i="14"/>
  <c r="G7" i="14"/>
  <c r="M7" i="14"/>
  <c r="P7" i="14"/>
  <c r="S7" i="14"/>
  <c r="V7" i="14"/>
  <c r="Y7" i="14"/>
  <c r="AB7" i="14"/>
  <c r="AE7" i="14"/>
  <c r="AH7" i="14"/>
  <c r="AK7" i="14"/>
  <c r="AQ7" i="14"/>
  <c r="AT7" i="14"/>
  <c r="AW7" i="14"/>
  <c r="AZ7" i="14"/>
  <c r="BC7" i="14"/>
  <c r="BF7" i="14"/>
  <c r="BI7" i="14"/>
  <c r="BL7" i="14"/>
  <c r="BO7" i="14"/>
  <c r="BR7" i="14"/>
  <c r="BU7" i="14"/>
  <c r="CC7" i="14"/>
  <c r="CD7" i="14" s="1"/>
  <c r="G8" i="14"/>
  <c r="S8" i="14"/>
  <c r="AE8" i="14"/>
  <c r="AK8" i="14"/>
  <c r="AN8" i="14"/>
  <c r="AW8" i="14"/>
  <c r="BO8" i="14"/>
  <c r="CC8" i="14"/>
  <c r="CD8" i="14" s="1"/>
  <c r="G9" i="14"/>
  <c r="P9" i="14"/>
  <c r="S9" i="14"/>
  <c r="Y9" i="14"/>
  <c r="AE9" i="14"/>
  <c r="AK9" i="14"/>
  <c r="AN9" i="14"/>
  <c r="AT9" i="14"/>
  <c r="AW9" i="14"/>
  <c r="BF9" i="14"/>
  <c r="BO9" i="14"/>
  <c r="CB9" i="14"/>
  <c r="CC9" i="14"/>
  <c r="G10" i="14"/>
  <c r="Y10" i="14"/>
  <c r="AT10" i="14"/>
  <c r="BF10" i="14"/>
  <c r="CB10" i="14"/>
  <c r="CD10" i="14"/>
  <c r="J11" i="14"/>
  <c r="P11" i="14"/>
  <c r="V11" i="14"/>
  <c r="Y11" i="14"/>
  <c r="AK11" i="14"/>
  <c r="AN11" i="14"/>
  <c r="AW11" i="14"/>
  <c r="BF11" i="14"/>
  <c r="BL11" i="14"/>
  <c r="CC11" i="14"/>
  <c r="CD11" i="14" s="1"/>
  <c r="D12" i="14"/>
  <c r="G12" i="14"/>
  <c r="J12" i="14"/>
  <c r="M12" i="14"/>
  <c r="P12" i="14"/>
  <c r="S12" i="14"/>
  <c r="V12" i="14"/>
  <c r="Y12" i="14"/>
  <c r="AB12" i="14"/>
  <c r="AE12" i="14"/>
  <c r="AH12" i="14"/>
  <c r="AK12" i="14"/>
  <c r="AN12" i="14"/>
  <c r="AQ12" i="14"/>
  <c r="AT12" i="14"/>
  <c r="AW12" i="14"/>
  <c r="AZ12" i="14"/>
  <c r="BC12" i="14"/>
  <c r="BF12" i="14"/>
  <c r="BI12" i="14"/>
  <c r="BL12" i="14"/>
  <c r="BO12" i="14"/>
  <c r="BR12" i="14"/>
  <c r="BU12" i="14"/>
  <c r="BX12" i="14"/>
  <c r="CA12" i="14"/>
  <c r="CD12" i="14"/>
  <c r="D13" i="14"/>
  <c r="G13" i="14"/>
  <c r="J13" i="14"/>
  <c r="M13" i="14"/>
  <c r="P13" i="14"/>
  <c r="S13" i="14"/>
  <c r="V13" i="14"/>
  <c r="Y13" i="14"/>
  <c r="AB13" i="14"/>
  <c r="AE13" i="14"/>
  <c r="AH13" i="14"/>
  <c r="AK13" i="14"/>
  <c r="AN13" i="14"/>
  <c r="AQ13" i="14"/>
  <c r="AT13" i="14"/>
  <c r="AW13" i="14"/>
  <c r="AZ13" i="14"/>
  <c r="BC13" i="14"/>
  <c r="BF13" i="14"/>
  <c r="BI13" i="14"/>
  <c r="BL13" i="14"/>
  <c r="BO13" i="14"/>
  <c r="BR13" i="14"/>
  <c r="BU13" i="14"/>
  <c r="BX13" i="14"/>
  <c r="CD13" i="14"/>
  <c r="D14" i="14"/>
  <c r="G14" i="14"/>
  <c r="J14" i="14"/>
  <c r="M14" i="14"/>
  <c r="P14" i="14"/>
  <c r="S14" i="14"/>
  <c r="V14" i="14"/>
  <c r="Y14" i="14"/>
  <c r="AB14" i="14"/>
  <c r="AE14" i="14"/>
  <c r="AH14" i="14"/>
  <c r="AK14" i="14"/>
  <c r="AN14" i="14"/>
  <c r="AQ14" i="14"/>
  <c r="AT14" i="14"/>
  <c r="AW14" i="14"/>
  <c r="AZ14" i="14"/>
  <c r="BC14" i="14"/>
  <c r="BF14" i="14"/>
  <c r="BI14" i="14"/>
  <c r="BL14" i="14"/>
  <c r="BO14" i="14"/>
  <c r="BR14" i="14"/>
  <c r="BU14" i="14"/>
  <c r="CD14" i="14"/>
  <c r="D15" i="14"/>
  <c r="G15" i="14"/>
  <c r="J15" i="14"/>
  <c r="M15" i="14"/>
  <c r="P15" i="14"/>
  <c r="S15" i="14"/>
  <c r="V15" i="14"/>
  <c r="Y15" i="14"/>
  <c r="AB15" i="14"/>
  <c r="AE15" i="14"/>
  <c r="AH15" i="14"/>
  <c r="AK15" i="14"/>
  <c r="AN15" i="14"/>
  <c r="AQ15" i="14"/>
  <c r="AT15" i="14"/>
  <c r="AW15" i="14"/>
  <c r="AZ15" i="14"/>
  <c r="BC15" i="14"/>
  <c r="BF15" i="14"/>
  <c r="BI15" i="14"/>
  <c r="BL15" i="14"/>
  <c r="BO15" i="14"/>
  <c r="BR15" i="14"/>
  <c r="BU15" i="14"/>
  <c r="BX15" i="14"/>
  <c r="CD15" i="14"/>
  <c r="D16" i="14"/>
  <c r="G16" i="14"/>
  <c r="J16" i="14"/>
  <c r="M16" i="14"/>
  <c r="P16" i="14"/>
  <c r="S16" i="14"/>
  <c r="V16" i="14"/>
  <c r="Y16" i="14"/>
  <c r="AB16" i="14"/>
  <c r="AE16" i="14"/>
  <c r="AH16" i="14"/>
  <c r="AK16" i="14"/>
  <c r="AN16" i="14"/>
  <c r="AQ16" i="14"/>
  <c r="AT16" i="14"/>
  <c r="AW16" i="14"/>
  <c r="AZ16" i="14"/>
  <c r="BC16" i="14"/>
  <c r="BF16" i="14"/>
  <c r="BI16" i="14"/>
  <c r="BL16" i="14"/>
  <c r="BO16" i="14"/>
  <c r="BR16" i="14"/>
  <c r="BU16" i="14"/>
  <c r="BX16" i="14"/>
  <c r="CD16" i="14"/>
  <c r="D17" i="14"/>
  <c r="G17" i="14"/>
  <c r="J17" i="14"/>
  <c r="M17" i="14"/>
  <c r="P17" i="14"/>
  <c r="S17" i="14"/>
  <c r="V17" i="14"/>
  <c r="Y17" i="14"/>
  <c r="AB17" i="14"/>
  <c r="AE17" i="14"/>
  <c r="AH17" i="14"/>
  <c r="AK17" i="14"/>
  <c r="AN17" i="14"/>
  <c r="AQ17" i="14"/>
  <c r="AT17" i="14"/>
  <c r="AW17" i="14"/>
  <c r="AZ17" i="14"/>
  <c r="BC17" i="14"/>
  <c r="BF17" i="14"/>
  <c r="BI17" i="14"/>
  <c r="BL17" i="14"/>
  <c r="BO17" i="14"/>
  <c r="BR17" i="14"/>
  <c r="BU17" i="14"/>
  <c r="BX17" i="14"/>
  <c r="CD17" i="14"/>
  <c r="J18" i="14"/>
  <c r="M18" i="14"/>
  <c r="AB18" i="14"/>
  <c r="AE18" i="14"/>
  <c r="AH18" i="14"/>
  <c r="AK18" i="14"/>
  <c r="AQ18" i="14"/>
  <c r="AT18" i="14"/>
  <c r="AW18" i="14"/>
  <c r="AZ18" i="14"/>
  <c r="BF18" i="14"/>
  <c r="BL18" i="14"/>
  <c r="BR18" i="14"/>
  <c r="BX18" i="14"/>
  <c r="CD18" i="14"/>
  <c r="D19" i="14"/>
  <c r="G19" i="14"/>
  <c r="J19" i="14"/>
  <c r="M19" i="14"/>
  <c r="P19" i="14"/>
  <c r="S19" i="14"/>
  <c r="V19" i="14"/>
  <c r="Y19" i="14"/>
  <c r="AB19" i="14"/>
  <c r="AE19" i="14"/>
  <c r="AH19" i="14"/>
  <c r="AK19" i="14"/>
  <c r="AN19" i="14"/>
  <c r="AQ19" i="14"/>
  <c r="AT19" i="14"/>
  <c r="AW19" i="14"/>
  <c r="AZ19" i="14"/>
  <c r="BC19" i="14"/>
  <c r="BF19" i="14"/>
  <c r="BI19" i="14"/>
  <c r="BL19" i="14"/>
  <c r="BO19" i="14"/>
  <c r="BR19" i="14"/>
  <c r="BU19" i="14"/>
  <c r="BX19" i="14"/>
  <c r="CD19" i="14"/>
  <c r="D20" i="14"/>
  <c r="G20" i="14"/>
  <c r="J20" i="14"/>
  <c r="M20" i="14"/>
  <c r="P20" i="14"/>
  <c r="S20" i="14"/>
  <c r="V20" i="14"/>
  <c r="Y20" i="14"/>
  <c r="AB20" i="14"/>
  <c r="AE20" i="14"/>
  <c r="AH20" i="14"/>
  <c r="AK20" i="14"/>
  <c r="AN20" i="14"/>
  <c r="AQ20" i="14"/>
  <c r="AT20" i="14"/>
  <c r="AW20" i="14"/>
  <c r="AZ20" i="14"/>
  <c r="BC20" i="14"/>
  <c r="BF20" i="14"/>
  <c r="BI20" i="14"/>
  <c r="BL20" i="14"/>
  <c r="BO20" i="14"/>
  <c r="BR20" i="14"/>
  <c r="BU20" i="14"/>
  <c r="BX20" i="14"/>
  <c r="CD20" i="14"/>
  <c r="BX21" i="14"/>
  <c r="CD21" i="14"/>
  <c r="D22" i="14"/>
  <c r="G22" i="14"/>
  <c r="J22" i="14"/>
  <c r="M22" i="14"/>
  <c r="P22" i="14"/>
  <c r="S22" i="14"/>
  <c r="V22" i="14"/>
  <c r="Y22" i="14"/>
  <c r="AB22" i="14"/>
  <c r="AE22" i="14"/>
  <c r="AH22" i="14"/>
  <c r="AK22" i="14"/>
  <c r="AN22" i="14"/>
  <c r="AQ22" i="14"/>
  <c r="AT22" i="14"/>
  <c r="AW22" i="14"/>
  <c r="AZ22" i="14"/>
  <c r="BC22" i="14"/>
  <c r="BF22" i="14"/>
  <c r="BI22" i="14"/>
  <c r="BL22" i="14"/>
  <c r="BO22" i="14"/>
  <c r="BR22" i="14"/>
  <c r="BU22" i="14"/>
  <c r="BX22" i="14"/>
  <c r="CD22" i="14"/>
  <c r="D23" i="14"/>
  <c r="G23" i="14"/>
  <c r="J23" i="14"/>
  <c r="M23" i="14"/>
  <c r="P23" i="14"/>
  <c r="S23" i="14"/>
  <c r="V23" i="14"/>
  <c r="Y23" i="14"/>
  <c r="AB23" i="14"/>
  <c r="AE23" i="14"/>
  <c r="AH23" i="14"/>
  <c r="AK23" i="14"/>
  <c r="AN23" i="14"/>
  <c r="AQ23" i="14"/>
  <c r="AT23" i="14"/>
  <c r="AW23" i="14"/>
  <c r="AZ23" i="14"/>
  <c r="BC23" i="14"/>
  <c r="BF23" i="14"/>
  <c r="BI23" i="14"/>
  <c r="BL23" i="14"/>
  <c r="BO23" i="14"/>
  <c r="BR23" i="14"/>
  <c r="BU23" i="14"/>
  <c r="BX23" i="14"/>
  <c r="CD23" i="14"/>
  <c r="D24" i="14"/>
  <c r="G24" i="14"/>
  <c r="J24" i="14"/>
  <c r="M24" i="14"/>
  <c r="P24" i="14"/>
  <c r="S24" i="14"/>
  <c r="V24" i="14"/>
  <c r="Y24" i="14"/>
  <c r="AB24" i="14"/>
  <c r="AE24" i="14"/>
  <c r="AH24" i="14"/>
  <c r="AK24" i="14"/>
  <c r="AN24" i="14"/>
  <c r="AQ24" i="14"/>
  <c r="AT24" i="14"/>
  <c r="AW24" i="14"/>
  <c r="AZ24" i="14"/>
  <c r="BC24" i="14"/>
  <c r="BF24" i="14"/>
  <c r="BI24" i="14"/>
  <c r="BL24" i="14"/>
  <c r="BO24" i="14"/>
  <c r="BR24" i="14"/>
  <c r="BU24" i="14"/>
  <c r="BX24" i="14"/>
  <c r="CD24" i="14"/>
  <c r="D25" i="14"/>
  <c r="J25" i="14"/>
  <c r="M25" i="14"/>
  <c r="P25" i="14"/>
  <c r="S25" i="14"/>
  <c r="V25" i="14"/>
  <c r="Y25" i="14"/>
  <c r="AB25" i="14"/>
  <c r="AE25" i="14"/>
  <c r="AH25" i="14"/>
  <c r="AN25" i="14"/>
  <c r="AT25" i="14"/>
  <c r="AW25" i="14"/>
  <c r="AZ25" i="14"/>
  <c r="BC25" i="14"/>
  <c r="BF25" i="14"/>
  <c r="BI25" i="14"/>
  <c r="BR25" i="14"/>
  <c r="BU25" i="14"/>
  <c r="BX25" i="14"/>
  <c r="CD25" i="14"/>
  <c r="CB26" i="14"/>
  <c r="D27" i="14"/>
  <c r="G27" i="14"/>
  <c r="J27" i="14"/>
  <c r="M27" i="14"/>
  <c r="P27" i="14"/>
  <c r="S27" i="14"/>
  <c r="V27" i="14"/>
  <c r="Y27" i="14"/>
  <c r="AB27" i="14"/>
  <c r="AE27" i="14"/>
  <c r="AH27" i="14"/>
  <c r="AK27" i="14"/>
  <c r="AN27" i="14"/>
  <c r="AQ27" i="14"/>
  <c r="AT27" i="14"/>
  <c r="AW27" i="14"/>
  <c r="AZ27" i="14"/>
  <c r="BC27" i="14"/>
  <c r="BF27" i="14"/>
  <c r="BI27" i="14"/>
  <c r="BL27" i="14"/>
  <c r="BO27" i="14"/>
  <c r="BR27" i="14"/>
  <c r="BU27" i="14"/>
  <c r="BX27" i="14"/>
  <c r="CA27" i="14"/>
  <c r="AL29" i="14"/>
  <c r="AM29" i="14"/>
  <c r="AO29" i="14"/>
  <c r="AP29" i="14"/>
  <c r="AR29" i="14"/>
  <c r="AS29" i="14"/>
  <c r="AU29" i="14"/>
  <c r="AV29" i="14"/>
  <c r="AX29" i="14"/>
  <c r="AY29" i="14"/>
  <c r="BA29" i="14"/>
  <c r="BB29" i="14"/>
  <c r="BD29" i="14"/>
  <c r="BE29" i="14"/>
  <c r="BG29" i="14"/>
  <c r="BH29" i="14"/>
  <c r="BJ29" i="14"/>
  <c r="BK29" i="14"/>
  <c r="BM29" i="14"/>
  <c r="BN29" i="14"/>
  <c r="BP29" i="14"/>
  <c r="BQ29" i="14"/>
  <c r="BS29" i="14"/>
  <c r="BT29" i="14"/>
  <c r="BV29" i="14"/>
  <c r="BW29" i="14"/>
  <c r="BY29" i="14"/>
  <c r="BZ29" i="14"/>
  <c r="CC29" i="14" s="1"/>
  <c r="CB29" i="14"/>
  <c r="D31" i="14"/>
  <c r="G31" i="14"/>
  <c r="J31" i="14"/>
  <c r="M31" i="14"/>
  <c r="P31" i="14"/>
  <c r="S31" i="14"/>
  <c r="V31" i="14"/>
  <c r="Y31" i="14"/>
  <c r="AB31" i="14"/>
  <c r="AE31" i="14"/>
  <c r="AH31" i="14"/>
  <c r="AK31" i="14"/>
  <c r="AN31" i="14"/>
  <c r="AQ31" i="14"/>
  <c r="AT31" i="14"/>
  <c r="AW31" i="14"/>
  <c r="AZ31" i="14"/>
  <c r="BC31" i="14"/>
  <c r="BF31" i="14"/>
  <c r="BI31" i="14"/>
  <c r="BL31" i="14"/>
  <c r="BO31" i="14"/>
  <c r="BR31" i="14"/>
  <c r="BU31" i="14"/>
  <c r="BX31" i="14"/>
  <c r="CA31" i="14"/>
  <c r="CB31" i="14"/>
  <c r="CC31" i="14"/>
  <c r="CD31" i="14" s="1"/>
  <c r="D32" i="14"/>
  <c r="G32" i="14"/>
  <c r="J32" i="14"/>
  <c r="M32" i="14"/>
  <c r="P32" i="14"/>
  <c r="S32" i="14"/>
  <c r="V32" i="14"/>
  <c r="Y32" i="14"/>
  <c r="AB32" i="14"/>
  <c r="AE32" i="14"/>
  <c r="AH32" i="14"/>
  <c r="AK32" i="14"/>
  <c r="AN32" i="14"/>
  <c r="AQ32" i="14"/>
  <c r="AT32" i="14"/>
  <c r="AW32" i="14"/>
  <c r="AZ32" i="14"/>
  <c r="BC32" i="14"/>
  <c r="BF32" i="14"/>
  <c r="BI32" i="14"/>
  <c r="BL32" i="14"/>
  <c r="BO32" i="14"/>
  <c r="BR32" i="14"/>
  <c r="BU32" i="14"/>
  <c r="BX32" i="14"/>
  <c r="CA32" i="14"/>
  <c r="CB32" i="14"/>
  <c r="CC32" i="14"/>
  <c r="E33" i="14"/>
  <c r="F33" i="14"/>
  <c r="H33" i="14"/>
  <c r="I33" i="14"/>
  <c r="K33" i="14"/>
  <c r="L33" i="14"/>
  <c r="N33" i="14"/>
  <c r="O33" i="14"/>
  <c r="Q33" i="14"/>
  <c r="R33" i="14"/>
  <c r="T33" i="14"/>
  <c r="U33" i="14"/>
  <c r="W33" i="14"/>
  <c r="X33" i="14"/>
  <c r="Z33" i="14"/>
  <c r="AA33" i="14"/>
  <c r="AC33" i="14"/>
  <c r="AD33" i="14"/>
  <c r="AF33" i="14"/>
  <c r="AG33" i="14"/>
  <c r="AI33" i="14"/>
  <c r="AJ33" i="14"/>
  <c r="AL33" i="14"/>
  <c r="AM33" i="14"/>
  <c r="AO33" i="14"/>
  <c r="AP33" i="14"/>
  <c r="AR33" i="14"/>
  <c r="AS33" i="14"/>
  <c r="AU33" i="14"/>
  <c r="AV33" i="14"/>
  <c r="AX33" i="14"/>
  <c r="AY33" i="14"/>
  <c r="BA33" i="14"/>
  <c r="BB33" i="14"/>
  <c r="BD33" i="14"/>
  <c r="BE33" i="14"/>
  <c r="BG33" i="14"/>
  <c r="BH33" i="14"/>
  <c r="BJ33" i="14"/>
  <c r="BK33" i="14"/>
  <c r="BM33" i="14"/>
  <c r="BN33" i="14"/>
  <c r="BP33" i="14"/>
  <c r="BQ33" i="14"/>
  <c r="BS33" i="14"/>
  <c r="BT33" i="14"/>
  <c r="BV33" i="14"/>
  <c r="BW33" i="14"/>
  <c r="BY33" i="14"/>
  <c r="BZ33" i="14"/>
  <c r="CA27" i="19" l="1"/>
  <c r="BW28" i="19"/>
  <c r="BW29" i="19" s="1"/>
  <c r="BX27" i="19"/>
  <c r="BV28" i="19"/>
  <c r="BV29" i="19" s="1"/>
  <c r="BM33" i="19"/>
  <c r="BO27" i="19"/>
  <c r="BL27" i="19"/>
  <c r="BJ28" i="19"/>
  <c r="BJ29" i="19" s="1"/>
  <c r="BF27" i="19"/>
  <c r="BE28" i="19"/>
  <c r="BE29" i="19" s="1"/>
  <c r="BC27" i="19"/>
  <c r="AX33" i="19"/>
  <c r="AZ27" i="19"/>
  <c r="AT27" i="19"/>
  <c r="AR33" i="19"/>
  <c r="AO33" i="19"/>
  <c r="AL33" i="19"/>
  <c r="AM33" i="19"/>
  <c r="AN27" i="19"/>
  <c r="AH27" i="19"/>
  <c r="AC28" i="19"/>
  <c r="AB27" i="19"/>
  <c r="X33" i="19"/>
  <c r="V27" i="19"/>
  <c r="T28" i="19"/>
  <c r="T29" i="19" s="1"/>
  <c r="S27" i="19"/>
  <c r="Q28" i="19"/>
  <c r="Q29" i="19" s="1"/>
  <c r="M27" i="19"/>
  <c r="G27" i="19"/>
  <c r="F28" i="19"/>
  <c r="F29" i="19" s="1"/>
  <c r="CB27" i="19"/>
  <c r="I33" i="19"/>
  <c r="N28" i="19"/>
  <c r="N29" i="19" s="1"/>
  <c r="B29" i="19"/>
  <c r="P27" i="19"/>
  <c r="CC27" i="19"/>
  <c r="O33" i="19"/>
  <c r="D27" i="19"/>
  <c r="CD13" i="19"/>
  <c r="CD8" i="19"/>
  <c r="CD12" i="19"/>
  <c r="CD10" i="19"/>
  <c r="CD9" i="19"/>
  <c r="CD11" i="19"/>
  <c r="CD7" i="19"/>
  <c r="CD6" i="19"/>
  <c r="BN33" i="19"/>
  <c r="J27" i="19"/>
  <c r="BS33" i="19"/>
  <c r="BG33" i="19"/>
  <c r="AU33" i="19"/>
  <c r="AI33" i="19"/>
  <c r="R33" i="19"/>
  <c r="F33" i="19"/>
  <c r="AS28" i="19"/>
  <c r="AS29" i="19" s="1"/>
  <c r="W28" i="19"/>
  <c r="W29" i="19" s="1"/>
  <c r="BU27" i="19"/>
  <c r="BI27" i="19"/>
  <c r="AW27" i="19"/>
  <c r="AK27" i="19"/>
  <c r="CD31" i="19"/>
  <c r="Y27" i="19"/>
  <c r="BZ33" i="19"/>
  <c r="BB33" i="19"/>
  <c r="T33" i="19"/>
  <c r="H33" i="19"/>
  <c r="BQ33" i="19"/>
  <c r="BE33" i="19"/>
  <c r="BF33" i="19" s="1"/>
  <c r="AS33" i="19"/>
  <c r="AG33" i="19"/>
  <c r="AA28" i="19"/>
  <c r="AA29" i="19" s="1"/>
  <c r="O28" i="19"/>
  <c r="J27" i="18"/>
  <c r="AT27" i="18"/>
  <c r="E33" i="18"/>
  <c r="Q33" i="18"/>
  <c r="AE27" i="18"/>
  <c r="BF27" i="18"/>
  <c r="AF28" i="18"/>
  <c r="AF29" i="18" s="1"/>
  <c r="AO33" i="18"/>
  <c r="BL27" i="18"/>
  <c r="AI33" i="18"/>
  <c r="AK27" i="18"/>
  <c r="AB27" i="18"/>
  <c r="CA27" i="18"/>
  <c r="BR27" i="18"/>
  <c r="BO27" i="18"/>
  <c r="BG28" i="18"/>
  <c r="BG29" i="18" s="1"/>
  <c r="BA33" i="18"/>
  <c r="BC27" i="18"/>
  <c r="AO28" i="18"/>
  <c r="AO29" i="18" s="1"/>
  <c r="AC33" i="18"/>
  <c r="AD28" i="18"/>
  <c r="AD29" i="18" s="1"/>
  <c r="Y27" i="18"/>
  <c r="W28" i="18"/>
  <c r="W29" i="18" s="1"/>
  <c r="N28" i="18"/>
  <c r="N29" i="18" s="1"/>
  <c r="P27" i="18"/>
  <c r="K33" i="18"/>
  <c r="L33" i="18"/>
  <c r="M27" i="18"/>
  <c r="CD17" i="18"/>
  <c r="CB27" i="18"/>
  <c r="CB33" i="18" s="1"/>
  <c r="CD22" i="18"/>
  <c r="CC27" i="18"/>
  <c r="CD10" i="18"/>
  <c r="CD11" i="18"/>
  <c r="CD6" i="18"/>
  <c r="CD7" i="18"/>
  <c r="CD9" i="18"/>
  <c r="Z28" i="18"/>
  <c r="Z29" i="18" s="1"/>
  <c r="CD19" i="18"/>
  <c r="AN27" i="18"/>
  <c r="AZ27" i="18"/>
  <c r="BX27" i="18"/>
  <c r="H28" i="18"/>
  <c r="H29" i="18" s="1"/>
  <c r="AL28" i="18"/>
  <c r="AL29" i="18" s="1"/>
  <c r="AM28" i="18"/>
  <c r="AM29" i="18" s="1"/>
  <c r="CC29" i="18" s="1"/>
  <c r="AR33" i="18"/>
  <c r="AY33" i="18"/>
  <c r="BV28" i="18"/>
  <c r="AX33" i="18"/>
  <c r="CD16" i="18"/>
  <c r="CD25" i="18"/>
  <c r="T28" i="18"/>
  <c r="T29" i="18" s="1"/>
  <c r="BV33" i="18"/>
  <c r="L33" i="17"/>
  <c r="BG33" i="17"/>
  <c r="W33" i="17"/>
  <c r="Q28" i="17"/>
  <c r="Q29" i="17" s="1"/>
  <c r="AV28" i="17"/>
  <c r="AV29" i="17" s="1"/>
  <c r="K33" i="17"/>
  <c r="AU28" i="17"/>
  <c r="AU29" i="17" s="1"/>
  <c r="R28" i="17"/>
  <c r="R29" i="17" s="1"/>
  <c r="AJ33" i="17"/>
  <c r="B33" i="17"/>
  <c r="BY33" i="17"/>
  <c r="F33" i="17"/>
  <c r="BM33" i="17"/>
  <c r="BA33" i="17"/>
  <c r="AD33" i="17"/>
  <c r="X33" i="17"/>
  <c r="O33" i="17"/>
  <c r="E33" i="17"/>
  <c r="AB27" i="17"/>
  <c r="BX27" i="17"/>
  <c r="BZ33" i="17"/>
  <c r="BT33" i="17"/>
  <c r="BR27" i="17"/>
  <c r="BN33" i="17"/>
  <c r="BL27" i="17"/>
  <c r="BH28" i="17"/>
  <c r="BH29" i="17" s="1"/>
  <c r="BH33" i="17"/>
  <c r="BF27" i="17"/>
  <c r="BB33" i="17"/>
  <c r="AR33" i="17"/>
  <c r="AT27" i="17"/>
  <c r="AP33" i="17"/>
  <c r="AF33" i="17"/>
  <c r="V27" i="17"/>
  <c r="R33" i="17"/>
  <c r="P27" i="17"/>
  <c r="CD21" i="17"/>
  <c r="L28" i="17"/>
  <c r="L29" i="17" s="1"/>
  <c r="H33" i="17"/>
  <c r="F28" i="17"/>
  <c r="F29" i="17" s="1"/>
  <c r="CD25" i="17"/>
  <c r="CD20" i="17"/>
  <c r="CD19" i="17"/>
  <c r="CD22" i="17"/>
  <c r="CD17" i="17"/>
  <c r="CD15" i="17"/>
  <c r="CD14" i="17"/>
  <c r="CD8" i="17"/>
  <c r="CD10" i="17"/>
  <c r="K33" i="16"/>
  <c r="BS33" i="16"/>
  <c r="CD32" i="16"/>
  <c r="S27" i="16"/>
  <c r="BU27" i="16"/>
  <c r="R33" i="16"/>
  <c r="M27" i="16"/>
  <c r="BO27" i="16"/>
  <c r="N33" i="16"/>
  <c r="AI33" i="16"/>
  <c r="CD31" i="16"/>
  <c r="Y27" i="16"/>
  <c r="Z33" i="16"/>
  <c r="AK27" i="16"/>
  <c r="AJ33" i="16"/>
  <c r="BV33" i="16"/>
  <c r="BX27" i="16"/>
  <c r="BW33" i="16"/>
  <c r="BQ33" i="16"/>
  <c r="BR27" i="16"/>
  <c r="BJ33" i="16"/>
  <c r="BK33" i="16"/>
  <c r="BL27" i="16"/>
  <c r="BI27" i="16"/>
  <c r="BG33" i="16"/>
  <c r="BE28" i="16"/>
  <c r="AX33" i="16"/>
  <c r="AZ27" i="16"/>
  <c r="AU33" i="16"/>
  <c r="AV28" i="16"/>
  <c r="AW27" i="16"/>
  <c r="AS28" i="16"/>
  <c r="AT27" i="16"/>
  <c r="AN27" i="16"/>
  <c r="AG33" i="16"/>
  <c r="CD24" i="16"/>
  <c r="W33" i="16"/>
  <c r="CD19" i="16"/>
  <c r="U33" i="16"/>
  <c r="V27" i="16"/>
  <c r="O33" i="16"/>
  <c r="CD20" i="16"/>
  <c r="CD16" i="16"/>
  <c r="P27" i="16"/>
  <c r="CD25" i="16"/>
  <c r="CD21" i="16"/>
  <c r="CD17" i="16"/>
  <c r="CD15" i="16"/>
  <c r="CD23" i="16"/>
  <c r="CD13" i="16"/>
  <c r="CD22" i="16"/>
  <c r="CD18" i="16"/>
  <c r="CD14" i="16"/>
  <c r="D27" i="16"/>
  <c r="CB27" i="16"/>
  <c r="CD10" i="16"/>
  <c r="CD11" i="16"/>
  <c r="CD8" i="16"/>
  <c r="CD9" i="16"/>
  <c r="CD6" i="16"/>
  <c r="CC33" i="13"/>
  <c r="CD10" i="15"/>
  <c r="CD12" i="15"/>
  <c r="CC28" i="20"/>
  <c r="CD27" i="20"/>
  <c r="CC33" i="20"/>
  <c r="CD32" i="14"/>
  <c r="CC28" i="16"/>
  <c r="BE33" i="17"/>
  <c r="BF33" i="17" s="1"/>
  <c r="AY33" i="17"/>
  <c r="I33" i="17"/>
  <c r="AO28" i="17"/>
  <c r="AO29" i="17" s="1"/>
  <c r="AW27" i="17"/>
  <c r="AN27" i="17"/>
  <c r="CD13" i="17"/>
  <c r="CD12" i="17"/>
  <c r="CD9" i="17"/>
  <c r="CD7" i="17"/>
  <c r="CD17" i="20"/>
  <c r="CD22" i="21"/>
  <c r="CD30" i="21"/>
  <c r="BF31" i="21"/>
  <c r="CD19" i="13"/>
  <c r="CB29" i="13"/>
  <c r="CD32" i="13"/>
  <c r="CD7" i="24"/>
  <c r="CB27" i="24"/>
  <c r="CC31" i="24"/>
  <c r="CD5" i="21"/>
  <c r="CB26" i="22"/>
  <c r="CD19" i="22"/>
  <c r="CD14" i="24"/>
  <c r="AJ33" i="15"/>
  <c r="BU27" i="15"/>
  <c r="BP33" i="17"/>
  <c r="BJ33" i="17"/>
  <c r="T33" i="17"/>
  <c r="N33" i="17"/>
  <c r="AK27" i="17"/>
  <c r="J27" i="17"/>
  <c r="CD21" i="20"/>
  <c r="CD21" i="21"/>
  <c r="CD7" i="13"/>
  <c r="CD24" i="13"/>
  <c r="CD8" i="18"/>
  <c r="CD14" i="18"/>
  <c r="CD15" i="18"/>
  <c r="CD20" i="18"/>
  <c r="CD21" i="18"/>
  <c r="CD21" i="24"/>
  <c r="CD24" i="24"/>
  <c r="CD8" i="15"/>
  <c r="CC27" i="16"/>
  <c r="CD27" i="16" s="1"/>
  <c r="CD18" i="24"/>
  <c r="CC29" i="20"/>
  <c r="CC29" i="13"/>
  <c r="CD14" i="22"/>
  <c r="CD24" i="22"/>
  <c r="CC31" i="22"/>
  <c r="CD9" i="23"/>
  <c r="CB27" i="23"/>
  <c r="CD9" i="24"/>
  <c r="CD10" i="24"/>
  <c r="CD19" i="24"/>
  <c r="CD20" i="24"/>
  <c r="CD23" i="24"/>
  <c r="BF31" i="24"/>
  <c r="CB31" i="24"/>
  <c r="D27" i="13"/>
  <c r="D27" i="18"/>
  <c r="CD6" i="21"/>
  <c r="F27" i="22"/>
  <c r="CD8" i="22"/>
  <c r="CD9" i="14"/>
  <c r="CD12" i="16"/>
  <c r="CB33" i="16"/>
  <c r="AI33" i="17"/>
  <c r="BT28" i="17"/>
  <c r="BT29" i="17" s="1"/>
  <c r="X28" i="17"/>
  <c r="X29" i="17" s="1"/>
  <c r="AZ27" i="17"/>
  <c r="AH27" i="17"/>
  <c r="CD23" i="17"/>
  <c r="CD18" i="17"/>
  <c r="CD16" i="17"/>
  <c r="CD11" i="17"/>
  <c r="CD32" i="19"/>
  <c r="CB28" i="20"/>
  <c r="CD13" i="20"/>
  <c r="CD18" i="20"/>
  <c r="CD12" i="21"/>
  <c r="CD20" i="21"/>
  <c r="CD8" i="13"/>
  <c r="CD10" i="13"/>
  <c r="CD14" i="13"/>
  <c r="CD15" i="13"/>
  <c r="CD16" i="13"/>
  <c r="CD12" i="18"/>
  <c r="CD13" i="18"/>
  <c r="CD18" i="18"/>
  <c r="CD23" i="18"/>
  <c r="CD24" i="18"/>
  <c r="CD23" i="22"/>
  <c r="CB31" i="22"/>
  <c r="CD6" i="23"/>
  <c r="CD8" i="23"/>
  <c r="CD14" i="23"/>
  <c r="CD19" i="23"/>
  <c r="CD20" i="23"/>
  <c r="CD24" i="23"/>
  <c r="CD30" i="23"/>
  <c r="CC31" i="23"/>
  <c r="CC27" i="24"/>
  <c r="CD27" i="24" s="1"/>
  <c r="CB27" i="14"/>
  <c r="CD26" i="19"/>
  <c r="CD10" i="21"/>
  <c r="CD5" i="22"/>
  <c r="CD9" i="22"/>
  <c r="CC26" i="21"/>
  <c r="CC31" i="21" s="1"/>
  <c r="Y26" i="23"/>
  <c r="CD11" i="15"/>
  <c r="CD7" i="15"/>
  <c r="CD9" i="15"/>
  <c r="AA33" i="15"/>
  <c r="BT33" i="15"/>
  <c r="BR27" i="15"/>
  <c r="BK28" i="15"/>
  <c r="BK29" i="15" s="1"/>
  <c r="BD28" i="15"/>
  <c r="BD29" i="15" s="1"/>
  <c r="BF33" i="15"/>
  <c r="BF27" i="15"/>
  <c r="AZ27" i="15"/>
  <c r="AY33" i="15"/>
  <c r="CD17" i="15"/>
  <c r="AU33" i="15"/>
  <c r="AV33" i="15"/>
  <c r="AR33" i="15"/>
  <c r="AT27" i="15"/>
  <c r="AS28" i="15"/>
  <c r="AS29" i="15" s="1"/>
  <c r="AH27" i="15"/>
  <c r="AG33" i="15"/>
  <c r="AG28" i="15"/>
  <c r="AG29" i="15" s="1"/>
  <c r="AD33" i="15"/>
  <c r="CD6" i="15"/>
  <c r="X33" i="15"/>
  <c r="U33" i="15"/>
  <c r="U28" i="15"/>
  <c r="U29" i="15" s="1"/>
  <c r="T33" i="15"/>
  <c r="R33" i="15"/>
  <c r="CD23" i="15"/>
  <c r="CD19" i="15"/>
  <c r="CD15" i="15"/>
  <c r="CD18" i="15"/>
  <c r="CD21" i="15"/>
  <c r="CD22" i="15"/>
  <c r="CD14" i="15"/>
  <c r="CB28" i="15"/>
  <c r="CD25" i="15"/>
  <c r="I33" i="15"/>
  <c r="I28" i="15"/>
  <c r="I29" i="15" s="1"/>
  <c r="CC27" i="15"/>
  <c r="CC33" i="15" s="1"/>
  <c r="CD13" i="15"/>
  <c r="CB27" i="15"/>
  <c r="CB33" i="15" s="1"/>
  <c r="B29" i="15"/>
  <c r="BZ29" i="17"/>
  <c r="BB29" i="15"/>
  <c r="BC27" i="15"/>
  <c r="AW27" i="15"/>
  <c r="AQ27" i="15"/>
  <c r="AK27" i="15"/>
  <c r="AE27" i="15"/>
  <c r="Y27" i="15"/>
  <c r="S27" i="15"/>
  <c r="M27" i="15"/>
  <c r="G27" i="15"/>
  <c r="CA27" i="17"/>
  <c r="BO27" i="17"/>
  <c r="BC27" i="17"/>
  <c r="AQ27" i="17"/>
  <c r="AE27" i="17"/>
  <c r="BV29" i="20"/>
  <c r="CB29" i="20" s="1"/>
  <c r="CD27" i="23"/>
  <c r="CB27" i="22"/>
  <c r="CD26" i="22"/>
  <c r="CD31" i="20"/>
  <c r="CC33" i="14"/>
  <c r="BY29" i="17"/>
  <c r="BV28" i="17"/>
  <c r="BV29" i="17" s="1"/>
  <c r="BJ28" i="17"/>
  <c r="BJ29" i="17" s="1"/>
  <c r="AX28" i="17"/>
  <c r="AX29" i="17" s="1"/>
  <c r="AL28" i="17"/>
  <c r="AL29" i="17" s="1"/>
  <c r="Z28" i="17"/>
  <c r="Z29" i="17" s="1"/>
  <c r="N28" i="17"/>
  <c r="N29" i="17" s="1"/>
  <c r="CC27" i="17"/>
  <c r="CD24" i="20"/>
  <c r="CB27" i="17"/>
  <c r="CB33" i="17" s="1"/>
  <c r="CB28" i="16"/>
  <c r="CC27" i="21"/>
  <c r="CD26" i="21"/>
  <c r="CD30" i="22"/>
  <c r="CB28" i="19" l="1"/>
  <c r="CC33" i="19"/>
  <c r="CB29" i="19"/>
  <c r="O29" i="19"/>
  <c r="CC29" i="19" s="1"/>
  <c r="CC28" i="19"/>
  <c r="CC28" i="18"/>
  <c r="CD27" i="18"/>
  <c r="CC33" i="18"/>
  <c r="BV29" i="18"/>
  <c r="CB29" i="18" s="1"/>
  <c r="CB28" i="18"/>
  <c r="CC28" i="17"/>
  <c r="CC29" i="17"/>
  <c r="CB29" i="17"/>
  <c r="CC33" i="16"/>
  <c r="CB28" i="14"/>
  <c r="CD27" i="14"/>
  <c r="CB33" i="19"/>
  <c r="CD27" i="19"/>
  <c r="CB33" i="14"/>
  <c r="CC28" i="15"/>
  <c r="CB29" i="15"/>
  <c r="CC29" i="15"/>
  <c r="CD27" i="15"/>
  <c r="CD27" i="17"/>
  <c r="CC33" i="17"/>
  <c r="CB28" i="17"/>
</calcChain>
</file>

<file path=xl/sharedStrings.xml><?xml version="1.0" encoding="utf-8"?>
<sst xmlns="http://schemas.openxmlformats.org/spreadsheetml/2006/main" count="1659" uniqueCount="84">
  <si>
    <t xml:space="preserve"> </t>
  </si>
  <si>
    <t>"Бабынинский район"</t>
  </si>
  <si>
    <t>"Барятинский район"</t>
  </si>
  <si>
    <t>"Боровский район"</t>
  </si>
  <si>
    <t>"Дзержинский район"</t>
  </si>
  <si>
    <t>"Думиничский район"</t>
  </si>
  <si>
    <t>"Жиздринский район"</t>
  </si>
  <si>
    <t>"Жуковский район"</t>
  </si>
  <si>
    <t>"Износковский район"</t>
  </si>
  <si>
    <t>"Козельский район"</t>
  </si>
  <si>
    <t>"Куйбышевский район"</t>
  </si>
  <si>
    <t>"Малоярославецкий район"</t>
  </si>
  <si>
    <t>"Медынский район"</t>
  </si>
  <si>
    <t>"Мещовский район"</t>
  </si>
  <si>
    <t>"Мосальский район"</t>
  </si>
  <si>
    <t>"Перемышльский район"</t>
  </si>
  <si>
    <t>"Спас-Деменский район"</t>
  </si>
  <si>
    <t>"Сухиничский район"</t>
  </si>
  <si>
    <t>"Тарусский район"</t>
  </si>
  <si>
    <t>"Ульяновский район"</t>
  </si>
  <si>
    <t>"Ферзиковский район"</t>
  </si>
  <si>
    <t>"Хвастовичский район"</t>
  </si>
  <si>
    <t>"Юхновский район"</t>
  </si>
  <si>
    <t>"Гор. Обнинск"</t>
  </si>
  <si>
    <t>"Гор. Калуга"</t>
  </si>
  <si>
    <t>ИТОГО</t>
  </si>
  <si>
    <t xml:space="preserve">уточненный план </t>
  </si>
  <si>
    <t>%</t>
  </si>
  <si>
    <t xml:space="preserve">Доходы (налоговые и неналоговые)                    </t>
  </si>
  <si>
    <t xml:space="preserve">Дотации от других бюджетов  бюджетной системы Российской Федерации  (00020201000000000151)                </t>
  </si>
  <si>
    <t xml:space="preserve">Субсидии от других бюджетов  бюджетной системы Российской Федерации (00020202000000000151)                       </t>
  </si>
  <si>
    <t xml:space="preserve">Субвенции от других бюджетов  бюджетной системы Российской Федерации (00020203000000000151)                       </t>
  </si>
  <si>
    <t xml:space="preserve">Прочие безвозмездные поступления (00020700000000000180)                            </t>
  </si>
  <si>
    <t>ВСЕГО ДОХОДОВ</t>
  </si>
  <si>
    <t xml:space="preserve">Общегосударственные вопросы  </t>
  </si>
  <si>
    <t>Национальная оборона</t>
  </si>
  <si>
    <t xml:space="preserve">Национальная  безопасность и провоохранительная деятельность </t>
  </si>
  <si>
    <t xml:space="preserve">Национальная экономика  </t>
  </si>
  <si>
    <t xml:space="preserve">Жилищно-коммунальное хозяйство </t>
  </si>
  <si>
    <t xml:space="preserve">Охрана окружающей среды </t>
  </si>
  <si>
    <t xml:space="preserve">Образование  </t>
  </si>
  <si>
    <t xml:space="preserve">Социальная политика     </t>
  </si>
  <si>
    <t>Межбюджетные трансферты</t>
  </si>
  <si>
    <t>ВСЕГО РАСХОДОВ</t>
  </si>
  <si>
    <t>Дефицит - (профицит +)</t>
  </si>
  <si>
    <t>Уровень дефицита (профицита)</t>
  </si>
  <si>
    <t>из расходов:</t>
  </si>
  <si>
    <t>Оплата труда с начислениями</t>
  </si>
  <si>
    <t>Коммунальные услуги</t>
  </si>
  <si>
    <t>Доля оплаты труда с начислениями и коммунальных услуг в общих расходах</t>
  </si>
  <si>
    <t>"Гор. Киров и Кировский район"</t>
  </si>
  <si>
    <t>Иные межбюджетные трансферты                  (00020204000000000151)</t>
  </si>
  <si>
    <t>"Гор. Людиново и Людиновский район"</t>
  </si>
  <si>
    <t>Физическая культура и спорт</t>
  </si>
  <si>
    <t xml:space="preserve">Здравоохранение </t>
  </si>
  <si>
    <t>Культура, кинематография</t>
  </si>
  <si>
    <t>Средства массовой информации</t>
  </si>
  <si>
    <t>Обслуживание государственного и муниципального долга</t>
  </si>
  <si>
    <t>Исполнено на 1 апреля</t>
  </si>
  <si>
    <t>Исполнено на 1 февраля</t>
  </si>
  <si>
    <t>Исполнено на 1 мая</t>
  </si>
  <si>
    <t>Исполнено на 1 июня</t>
  </si>
  <si>
    <t>Исполнено на 1 августа</t>
  </si>
  <si>
    <t xml:space="preserve">  ВСЕГО РАСХОДОВ</t>
  </si>
  <si>
    <t>Исполнено на 1 сентября</t>
  </si>
  <si>
    <t>Исполнено на 1 октября</t>
  </si>
  <si>
    <t>Исполнено на 1 марта</t>
  </si>
  <si>
    <t>Исполнено на 1 июля</t>
  </si>
  <si>
    <t>Исполнено на 1 ноября</t>
  </si>
  <si>
    <t>Исполнено на 1 декабря</t>
  </si>
  <si>
    <t>Исполнено на 1 января</t>
  </si>
  <si>
    <t>Исполнение консолидированных бюджетов районов и городов области на 01.09.2013ода (по месячному отчету)</t>
  </si>
  <si>
    <t>Исполнение консолидированных бюджетов районов и городов области на 01.01.2014  года (по месячному отчету)</t>
  </si>
  <si>
    <t>Исполнение консолидированных бюджетов районов и городов области на 01.02.2014 года (по месячному отчету)</t>
  </si>
  <si>
    <t>Исполнение консолидированных бюджетов районов и городов области на 01.03.2014  года (по месячному отчету)</t>
  </si>
  <si>
    <t>Исполнение консолидированных бюджетов районов и городов области на 01.04.2014  года (по месячному отчету)</t>
  </si>
  <si>
    <t>Исполнение консолидированных бюджетов районов и городов области на 01.05.2014 года (по месячному отчету)</t>
  </si>
  <si>
    <t>Исполнение консолидированных бюджетов районов и городов области на 01.06.2014 года (по месячному отчету)</t>
  </si>
  <si>
    <t>Исполнение консолидированных бюджетов районов и городов области на 01.07.2014  года (по месячному отчету)</t>
  </si>
  <si>
    <t>Исполнение консолидированных бюджетов районов и городов области на 01.08.2014 года (по месячному отчету)</t>
  </si>
  <si>
    <t>Исполнение консолидированных бюджетов районов и городов области на 01.09.2014 года (по месячному отчету)</t>
  </si>
  <si>
    <t>Исполнение консолидированных бюджетов районов и городов области на 01.10.2014 года (по месячному отчету)</t>
  </si>
  <si>
    <t>Исполнение консолидированных бюджетов районов и городов области на 01.11.2014  года (по месячному отчету)</t>
  </si>
  <si>
    <t>Исполнение консолидированных бюджетов районов и городов области на 01.12.2014  года (по месячному отчету)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</si>
</sst>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1" x14ac:knownFonts="1">
    <font>
      <sz val="10"/>
      <name val="Arial Cyr"/>
      <charset val="204"/>
    </font>
    <font>
      <sz val="10"/>
      <name val="Arial Cyr"/>
      <charset val="204"/>
    </font>
    <font>
      <b/>
      <sz val="12"/>
      <color indexed="24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 Cyr"/>
      <charset val="204"/>
    </font>
    <font>
      <b/>
      <sz val="12"/>
      <name val="Times New Roman Cyr"/>
      <charset val="204"/>
    </font>
    <font>
      <b/>
      <sz val="10"/>
      <name val="Times New Roman Cyr"/>
      <charset val="204"/>
    </font>
    <font>
      <b/>
      <sz val="10"/>
      <name val="Arial Cyr"/>
      <charset val="204"/>
    </font>
    <font>
      <i/>
      <sz val="12"/>
      <name val="Times New Roman Cyr"/>
      <charset val="204"/>
    </font>
    <font>
      <sz val="10"/>
      <name val="Times New Roman Cyr"/>
      <family val="1"/>
      <charset val="204"/>
    </font>
    <font>
      <sz val="12"/>
      <name val="Times New Roman Cyr"/>
      <charset val="204"/>
    </font>
    <font>
      <b/>
      <sz val="16"/>
      <name val="Times New Roman Cyr"/>
      <charset val="204"/>
    </font>
    <font>
      <b/>
      <sz val="16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name val="Arial Cyr"/>
      <charset val="204"/>
    </font>
    <font>
      <b/>
      <i/>
      <sz val="16"/>
      <name val="Arial Cyr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8"/>
      <name val="Arial Cyr"/>
      <charset val="204"/>
    </font>
    <font>
      <b/>
      <i/>
      <sz val="8"/>
      <name val="Times New Roman"/>
      <family val="1"/>
      <charset val="204"/>
    </font>
    <font>
      <b/>
      <i/>
      <sz val="10"/>
      <name val="Arial Cyr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Times New Roman"/>
      <family val="1"/>
      <charset val="204"/>
    </font>
    <font>
      <sz val="10"/>
      <name val="Arial"/>
    </font>
    <font>
      <sz val="10"/>
      <color indexed="9"/>
      <name val="Arial"/>
    </font>
    <font>
      <sz val="10"/>
      <color indexed="16"/>
      <name val="Arial"/>
    </font>
    <font>
      <b/>
      <sz val="10"/>
      <color indexed="53"/>
      <name val="Arial"/>
    </font>
    <font>
      <b/>
      <sz val="10"/>
      <color indexed="9"/>
      <name val="Arial"/>
    </font>
    <font>
      <i/>
      <sz val="10"/>
      <color indexed="23"/>
      <name val="Arial"/>
    </font>
    <font>
      <sz val="10"/>
      <color indexed="17"/>
      <name val="Arial"/>
    </font>
    <font>
      <b/>
      <sz val="15"/>
      <color indexed="62"/>
      <name val="Arial"/>
    </font>
    <font>
      <b/>
      <sz val="13"/>
      <color indexed="62"/>
      <name val="Arial"/>
    </font>
    <font>
      <b/>
      <sz val="10"/>
      <color indexed="62"/>
      <name val="Arial"/>
    </font>
    <font>
      <sz val="10"/>
      <color indexed="62"/>
      <name val="Arial"/>
    </font>
    <font>
      <sz val="10"/>
      <color indexed="53"/>
      <name val="Arial"/>
    </font>
    <font>
      <sz val="10"/>
      <color indexed="19"/>
      <name val="Arial"/>
    </font>
    <font>
      <b/>
      <sz val="10"/>
      <color indexed="63"/>
      <name val="Arial"/>
    </font>
    <font>
      <b/>
      <sz val="18"/>
      <color indexed="62"/>
      <name val="Cambria"/>
    </font>
    <font>
      <b/>
      <sz val="10"/>
      <name val="Arial"/>
    </font>
    <font>
      <sz val="10"/>
      <color indexed="10"/>
      <name val="Arial"/>
    </font>
    <font>
      <sz val="10"/>
      <color theme="1"/>
      <name val="Arial"/>
    </font>
    <font>
      <i/>
      <sz val="10"/>
      <color theme="1"/>
      <name val="Arial"/>
      <family val="2"/>
      <charset val="204"/>
    </font>
    <font>
      <b/>
      <sz val="16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90">
    <xf numFmtId="0" fontId="0" fillId="0" borderId="0"/>
    <xf numFmtId="0" fontId="48" fillId="2" borderId="0" applyNumberFormat="0" applyBorder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8" fillId="4" borderId="0" applyNumberFormat="0" applyBorder="0" applyAlignment="0" applyProtection="0"/>
    <xf numFmtId="0" fontId="48" fillId="2" borderId="0" applyNumberFormat="0" applyBorder="0" applyAlignment="0" applyProtection="0"/>
    <xf numFmtId="0" fontId="48" fillId="3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48" fillId="4" borderId="0" applyNumberFormat="0" applyBorder="0" applyAlignment="0" applyProtection="0"/>
    <xf numFmtId="0" fontId="48" fillId="11" borderId="0" applyNumberFormat="0" applyBorder="0" applyAlignment="0" applyProtection="0"/>
    <xf numFmtId="0" fontId="48" fillId="12" borderId="0" applyNumberFormat="0" applyBorder="0" applyAlignment="0" applyProtection="0"/>
    <xf numFmtId="0" fontId="48" fillId="11" borderId="0" applyNumberFormat="0" applyBorder="0" applyAlignment="0" applyProtection="0"/>
    <xf numFmtId="0" fontId="48" fillId="4" borderId="0" applyNumberFormat="0" applyBorder="0" applyAlignment="0" applyProtection="0"/>
    <xf numFmtId="0" fontId="48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8" borderId="0" applyNumberFormat="0" applyBorder="0" applyAlignment="0" applyProtection="0"/>
    <xf numFmtId="0" fontId="30" fillId="14" borderId="0" applyNumberFormat="0" applyBorder="0" applyAlignment="0" applyProtection="0"/>
    <xf numFmtId="0" fontId="30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8" borderId="0" applyNumberFormat="0" applyBorder="0" applyAlignment="0" applyProtection="0"/>
    <xf numFmtId="0" fontId="49" fillId="13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49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26" borderId="0" applyNumberFormat="0" applyBorder="0" applyAlignment="0" applyProtection="0"/>
    <xf numFmtId="0" fontId="49" fillId="24" borderId="0" applyNumberFormat="0" applyBorder="0" applyAlignment="0" applyProtection="0"/>
    <xf numFmtId="0" fontId="49" fillId="27" borderId="0" applyNumberFormat="0" applyBorder="0" applyAlignment="0" applyProtection="0"/>
    <xf numFmtId="0" fontId="49" fillId="19" borderId="0" applyNumberFormat="0" applyBorder="0" applyAlignment="0" applyProtection="0"/>
    <xf numFmtId="0" fontId="50" fillId="28" borderId="0" applyNumberFormat="0" applyBorder="0" applyAlignment="0" applyProtection="0"/>
    <xf numFmtId="0" fontId="51" fillId="29" borderId="1" applyNumberFormat="0" applyAlignment="0" applyProtection="0"/>
    <xf numFmtId="0" fontId="52" fillId="26" borderId="2" applyNumberFormat="0" applyAlignment="0" applyProtection="0"/>
    <xf numFmtId="0" fontId="53" fillId="0" borderId="0" applyNumberFormat="0" applyFill="0" applyBorder="0" applyAlignment="0" applyProtection="0"/>
    <xf numFmtId="0" fontId="54" fillId="12" borderId="0" applyNumberFormat="0" applyBorder="0" applyAlignment="0" applyProtection="0"/>
    <xf numFmtId="0" fontId="55" fillId="0" borderId="3" applyNumberFormat="0" applyFill="0" applyAlignment="0" applyProtection="0"/>
    <xf numFmtId="0" fontId="56" fillId="0" borderId="4" applyNumberFormat="0" applyFill="0" applyAlignment="0" applyProtection="0"/>
    <xf numFmtId="0" fontId="57" fillId="0" borderId="5" applyNumberFormat="0" applyFill="0" applyAlignment="0" applyProtection="0"/>
    <xf numFmtId="0" fontId="57" fillId="0" borderId="0" applyNumberFormat="0" applyFill="0" applyBorder="0" applyAlignment="0" applyProtection="0"/>
    <xf numFmtId="0" fontId="58" fillId="13" borderId="1" applyNumberFormat="0" applyAlignment="0" applyProtection="0"/>
    <xf numFmtId="0" fontId="59" fillId="0" borderId="6" applyNumberFormat="0" applyFill="0" applyAlignment="0" applyProtection="0"/>
    <xf numFmtId="0" fontId="60" fillId="30" borderId="0" applyNumberFormat="0" applyBorder="0" applyAlignment="0" applyProtection="0"/>
    <xf numFmtId="0" fontId="48" fillId="3" borderId="7" applyNumberFormat="0" applyFont="0" applyAlignment="0" applyProtection="0"/>
    <xf numFmtId="0" fontId="61" fillId="29" borderId="8" applyNumberFormat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64" fillId="0" borderId="0" applyNumberFormat="0" applyFill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34" borderId="0" applyNumberFormat="0" applyBorder="0" applyAlignment="0" applyProtection="0"/>
    <xf numFmtId="0" fontId="32" fillId="10" borderId="1" applyNumberFormat="0" applyAlignment="0" applyProtection="0"/>
    <xf numFmtId="0" fontId="33" fillId="35" borderId="8" applyNumberFormat="0" applyAlignment="0" applyProtection="0"/>
    <xf numFmtId="0" fontId="34" fillId="35" borderId="1" applyNumberFormat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39" fillId="36" borderId="2" applyNumberFormat="0" applyAlignment="0" applyProtection="0"/>
    <xf numFmtId="0" fontId="40" fillId="0" borderId="0" applyNumberFormat="0" applyFill="0" applyBorder="0" applyAlignment="0" applyProtection="0"/>
    <xf numFmtId="0" fontId="41" fillId="37" borderId="0" applyNumberFormat="0" applyBorder="0" applyAlignment="0" applyProtection="0"/>
    <xf numFmtId="0" fontId="48" fillId="0" borderId="0"/>
    <xf numFmtId="0" fontId="1" fillId="0" borderId="0"/>
    <xf numFmtId="0" fontId="48" fillId="0" borderId="0"/>
    <xf numFmtId="0" fontId="48" fillId="0" borderId="0"/>
    <xf numFmtId="0" fontId="42" fillId="6" borderId="0" applyNumberFormat="0" applyBorder="0" applyAlignment="0" applyProtection="0"/>
    <xf numFmtId="0" fontId="43" fillId="0" borderId="0" applyNumberFormat="0" applyFill="0" applyBorder="0" applyAlignment="0" applyProtection="0"/>
    <xf numFmtId="0" fontId="1" fillId="38" borderId="7" applyNumberFormat="0" applyFont="0" applyAlignment="0" applyProtection="0"/>
    <xf numFmtId="0" fontId="44" fillId="0" borderId="6" applyNumberFormat="0" applyFill="0" applyAlignment="0" applyProtection="0"/>
    <xf numFmtId="1" fontId="2" fillId="0" borderId="0"/>
    <xf numFmtId="0" fontId="45" fillId="0" borderId="0" applyNumberFormat="0" applyFill="0" applyBorder="0" applyAlignment="0" applyProtection="0"/>
    <xf numFmtId="0" fontId="46" fillId="7" borderId="0" applyNumberFormat="0" applyBorder="0" applyAlignment="0" applyProtection="0"/>
    <xf numFmtId="0" fontId="65" fillId="0" borderId="0"/>
    <xf numFmtId="0" fontId="70" fillId="0" borderId="0"/>
  </cellStyleXfs>
  <cellXfs count="442">
    <xf numFmtId="0" fontId="0" fillId="0" borderId="0" xfId="0"/>
    <xf numFmtId="10" fontId="1" fillId="0" borderId="14" xfId="78" applyNumberFormat="1" applyFont="1" applyFill="1" applyBorder="1"/>
    <xf numFmtId="10" fontId="5" fillId="0" borderId="14" xfId="0" applyNumberFormat="1" applyFont="1" applyFill="1" applyBorder="1" applyAlignment="1">
      <alignment horizontal="right"/>
    </xf>
    <xf numFmtId="10" fontId="5" fillId="0" borderId="14" xfId="78" applyNumberFormat="1" applyFont="1" applyFill="1" applyBorder="1" applyAlignment="1">
      <alignment horizontal="right"/>
    </xf>
    <xf numFmtId="164" fontId="6" fillId="0" borderId="14" xfId="0" applyNumberFormat="1" applyFont="1" applyFill="1" applyBorder="1" applyAlignment="1">
      <alignment horizontal="right"/>
    </xf>
    <xf numFmtId="10" fontId="1" fillId="0" borderId="15" xfId="78" applyNumberFormat="1" applyFont="1" applyFill="1" applyBorder="1"/>
    <xf numFmtId="164" fontId="6" fillId="0" borderId="14" xfId="0" applyNumberFormat="1" applyFont="1" applyFill="1" applyBorder="1" applyAlignment="1">
      <alignment horizontal="right" wrapText="1"/>
    </xf>
    <xf numFmtId="164" fontId="5" fillId="0" borderId="14" xfId="0" applyNumberFormat="1" applyFont="1" applyFill="1" applyBorder="1" applyAlignment="1">
      <alignment horizontal="right" wrapText="1"/>
    </xf>
    <xf numFmtId="164" fontId="4" fillId="0" borderId="14" xfId="0" applyNumberFormat="1" applyFont="1" applyFill="1" applyBorder="1" applyAlignment="1">
      <alignment horizontal="left" vertical="center" wrapText="1"/>
    </xf>
    <xf numFmtId="4" fontId="6" fillId="0" borderId="14" xfId="0" applyNumberFormat="1" applyFont="1" applyFill="1" applyBorder="1" applyAlignment="1">
      <alignment horizontal="right" wrapText="1"/>
    </xf>
    <xf numFmtId="164" fontId="14" fillId="0" borderId="0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15" fillId="0" borderId="0" xfId="0" applyFont="1"/>
    <xf numFmtId="164" fontId="0" fillId="0" borderId="0" xfId="0" applyNumberFormat="1"/>
    <xf numFmtId="4" fontId="0" fillId="0" borderId="14" xfId="0" applyNumberFormat="1" applyBorder="1"/>
    <xf numFmtId="10" fontId="5" fillId="0" borderId="15" xfId="0" applyNumberFormat="1" applyFont="1" applyFill="1" applyBorder="1" applyAlignment="1">
      <alignment horizontal="right"/>
    </xf>
    <xf numFmtId="10" fontId="5" fillId="0" borderId="15" xfId="78" applyNumberFormat="1" applyFont="1" applyFill="1" applyBorder="1" applyAlignment="1">
      <alignment horizontal="right"/>
    </xf>
    <xf numFmtId="0" fontId="0" fillId="0" borderId="0" xfId="0" applyBorder="1"/>
    <xf numFmtId="10" fontId="1" fillId="0" borderId="0" xfId="78" applyNumberFormat="1" applyFont="1" applyFill="1" applyBorder="1"/>
    <xf numFmtId="0" fontId="9" fillId="0" borderId="0" xfId="0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64" fontId="16" fillId="0" borderId="14" xfId="0" applyNumberFormat="1" applyFont="1" applyFill="1" applyBorder="1" applyAlignment="1">
      <alignment horizontal="left" wrapText="1"/>
    </xf>
    <xf numFmtId="164" fontId="10" fillId="0" borderId="14" xfId="0" applyNumberFormat="1" applyFont="1" applyFill="1" applyBorder="1" applyAlignment="1">
      <alignment horizontal="right" wrapText="1"/>
    </xf>
    <xf numFmtId="10" fontId="1" fillId="0" borderId="14" xfId="78" applyNumberFormat="1" applyFont="1" applyFill="1" applyBorder="1" applyAlignment="1">
      <alignment horizontal="right"/>
    </xf>
    <xf numFmtId="164" fontId="12" fillId="0" borderId="14" xfId="0" applyNumberFormat="1" applyFont="1" applyFill="1" applyBorder="1" applyAlignment="1">
      <alignment horizontal="right" wrapText="1"/>
    </xf>
    <xf numFmtId="164" fontId="7" fillId="0" borderId="14" xfId="0" applyNumberFormat="1" applyFont="1" applyFill="1" applyBorder="1" applyAlignment="1">
      <alignment horizontal="right" wrapText="1"/>
    </xf>
    <xf numFmtId="164" fontId="7" fillId="0" borderId="16" xfId="0" applyNumberFormat="1" applyFont="1" applyFill="1" applyBorder="1" applyAlignment="1">
      <alignment horizontal="right" wrapText="1"/>
    </xf>
    <xf numFmtId="164" fontId="7" fillId="0" borderId="17" xfId="0" applyNumberFormat="1" applyFont="1" applyFill="1" applyBorder="1" applyAlignment="1">
      <alignment horizontal="right" wrapText="1"/>
    </xf>
    <xf numFmtId="164" fontId="3" fillId="0" borderId="14" xfId="0" applyNumberFormat="1" applyFont="1" applyFill="1" applyBorder="1" applyAlignment="1">
      <alignment horizontal="left" wrapText="1"/>
    </xf>
    <xf numFmtId="164" fontId="11" fillId="0" borderId="14" xfId="0" applyNumberFormat="1" applyFont="1" applyFill="1" applyBorder="1" applyAlignment="1">
      <alignment horizontal="left" wrapText="1"/>
    </xf>
    <xf numFmtId="164" fontId="13" fillId="0" borderId="14" xfId="0" applyNumberFormat="1" applyFont="1" applyFill="1" applyBorder="1" applyAlignment="1">
      <alignment horizontal="left" wrapText="1"/>
    </xf>
    <xf numFmtId="10" fontId="5" fillId="0" borderId="0" xfId="78" applyNumberFormat="1" applyFont="1" applyFill="1" applyBorder="1" applyAlignment="1">
      <alignment horizontal="right"/>
    </xf>
    <xf numFmtId="4" fontId="6" fillId="0" borderId="15" xfId="0" applyNumberFormat="1" applyFont="1" applyFill="1" applyBorder="1" applyAlignment="1">
      <alignment horizontal="right"/>
    </xf>
    <xf numFmtId="4" fontId="6" fillId="0" borderId="14" xfId="0" applyNumberFormat="1" applyFont="1" applyFill="1" applyBorder="1" applyAlignment="1">
      <alignment horizontal="right"/>
    </xf>
    <xf numFmtId="4" fontId="9" fillId="0" borderId="0" xfId="0" applyNumberFormat="1" applyFont="1" applyAlignment="1">
      <alignment horizontal="right"/>
    </xf>
    <xf numFmtId="4" fontId="0" fillId="0" borderId="0" xfId="0" applyNumberFormat="1"/>
    <xf numFmtId="164" fontId="17" fillId="0" borderId="15" xfId="0" applyNumberFormat="1" applyFont="1" applyFill="1" applyBorder="1" applyAlignment="1">
      <alignment horizontal="left" vertical="center" wrapText="1"/>
    </xf>
    <xf numFmtId="164" fontId="17" fillId="0" borderId="14" xfId="0" applyNumberFormat="1" applyFont="1" applyFill="1" applyBorder="1" applyAlignment="1">
      <alignment horizontal="left" vertical="center" wrapText="1"/>
    </xf>
    <xf numFmtId="0" fontId="17" fillId="0" borderId="16" xfId="0" applyNumberFormat="1" applyFont="1" applyBorder="1" applyAlignment="1">
      <alignment horizontal="left" vertical="center"/>
    </xf>
    <xf numFmtId="0" fontId="0" fillId="0" borderId="0" xfId="0" applyNumberFormat="1" applyBorder="1" applyAlignment="1">
      <alignment horizontal="left"/>
    </xf>
    <xf numFmtId="0" fontId="17" fillId="0" borderId="14" xfId="0" applyNumberFormat="1" applyFont="1" applyBorder="1" applyAlignment="1">
      <alignment horizontal="left" vertical="center"/>
    </xf>
    <xf numFmtId="0" fontId="0" fillId="0" borderId="0" xfId="0" applyFill="1" applyBorder="1"/>
    <xf numFmtId="4" fontId="0" fillId="0" borderId="0" xfId="0" applyNumberFormat="1" applyFill="1" applyBorder="1"/>
    <xf numFmtId="4" fontId="0" fillId="0" borderId="14" xfId="0" applyNumberFormat="1" applyFill="1" applyBorder="1"/>
    <xf numFmtId="164" fontId="16" fillId="0" borderId="14" xfId="0" applyNumberFormat="1" applyFont="1" applyFill="1" applyBorder="1" applyAlignment="1">
      <alignment horizontal="right" wrapText="1"/>
    </xf>
    <xf numFmtId="164" fontId="19" fillId="0" borderId="14" xfId="0" applyNumberFormat="1" applyFont="1" applyFill="1" applyBorder="1" applyAlignment="1">
      <alignment horizontal="left" wrapText="1"/>
    </xf>
    <xf numFmtId="164" fontId="17" fillId="0" borderId="14" xfId="0" applyNumberFormat="1" applyFont="1" applyFill="1" applyBorder="1" applyAlignment="1">
      <alignment horizontal="left" wrapText="1"/>
    </xf>
    <xf numFmtId="0" fontId="6" fillId="0" borderId="0" xfId="0" applyFont="1" applyFill="1" applyAlignment="1">
      <alignment horizontal="right"/>
    </xf>
    <xf numFmtId="0" fontId="21" fillId="0" borderId="0" xfId="0" applyFont="1"/>
    <xf numFmtId="0" fontId="22" fillId="0" borderId="0" xfId="0" applyFont="1"/>
    <xf numFmtId="0" fontId="21" fillId="0" borderId="0" xfId="0" applyFont="1" applyFill="1" applyBorder="1"/>
    <xf numFmtId="4" fontId="21" fillId="0" borderId="0" xfId="0" applyNumberFormat="1" applyFont="1" applyBorder="1"/>
    <xf numFmtId="4" fontId="21" fillId="0" borderId="0" xfId="0" applyNumberFormat="1" applyFont="1" applyFill="1" applyBorder="1"/>
    <xf numFmtId="4" fontId="26" fillId="0" borderId="0" xfId="0" applyNumberFormat="1" applyFont="1" applyFill="1" applyAlignment="1">
      <alignment horizontal="right" wrapText="1"/>
    </xf>
    <xf numFmtId="4" fontId="27" fillId="0" borderId="0" xfId="0" applyNumberFormat="1" applyFont="1" applyFill="1" applyBorder="1"/>
    <xf numFmtId="0" fontId="24" fillId="0" borderId="0" xfId="0" applyFont="1" applyFill="1" applyBorder="1" applyAlignment="1">
      <alignment horizontal="right"/>
    </xf>
    <xf numFmtId="0" fontId="24" fillId="0" borderId="0" xfId="0" applyFont="1" applyFill="1" applyAlignment="1">
      <alignment horizontal="right"/>
    </xf>
    <xf numFmtId="4" fontId="25" fillId="0" borderId="0" xfId="0" applyNumberFormat="1" applyFont="1" applyAlignment="1">
      <alignment wrapText="1"/>
    </xf>
    <xf numFmtId="4" fontId="21" fillId="0" borderId="0" xfId="0" applyNumberFormat="1" applyFont="1"/>
    <xf numFmtId="164" fontId="21" fillId="0" borderId="0" xfId="0" applyNumberFormat="1" applyFont="1"/>
    <xf numFmtId="4" fontId="21" fillId="0" borderId="0" xfId="0" applyNumberFormat="1" applyFont="1" applyBorder="1" applyAlignment="1">
      <alignment horizontal="right"/>
    </xf>
    <xf numFmtId="0" fontId="21" fillId="0" borderId="0" xfId="0" applyFont="1" applyBorder="1"/>
    <xf numFmtId="4" fontId="24" fillId="0" borderId="0" xfId="0" applyNumberFormat="1" applyFont="1" applyAlignment="1">
      <alignment horizontal="right"/>
    </xf>
    <xf numFmtId="0" fontId="24" fillId="0" borderId="0" xfId="0" applyFont="1" applyAlignment="1">
      <alignment horizontal="right"/>
    </xf>
    <xf numFmtId="10" fontId="21" fillId="0" borderId="0" xfId="78" applyNumberFormat="1" applyFont="1" applyFill="1" applyBorder="1"/>
    <xf numFmtId="10" fontId="23" fillId="0" borderId="0" xfId="78" applyNumberFormat="1" applyFont="1" applyFill="1" applyBorder="1" applyAlignment="1">
      <alignment horizontal="right"/>
    </xf>
    <xf numFmtId="4" fontId="16" fillId="0" borderId="14" xfId="0" applyNumberFormat="1" applyFont="1" applyFill="1" applyBorder="1" applyAlignment="1">
      <alignment horizontal="right"/>
    </xf>
    <xf numFmtId="4" fontId="16" fillId="0" borderId="15" xfId="0" applyNumberFormat="1" applyFont="1" applyFill="1" applyBorder="1" applyAlignment="1">
      <alignment horizontal="right"/>
    </xf>
    <xf numFmtId="10" fontId="16" fillId="0" borderId="14" xfId="0" applyNumberFormat="1" applyFont="1" applyFill="1" applyBorder="1" applyAlignment="1">
      <alignment horizontal="right"/>
    </xf>
    <xf numFmtId="10" fontId="17" fillId="0" borderId="14" xfId="0" applyNumberFormat="1" applyFont="1" applyFill="1" applyBorder="1" applyAlignment="1">
      <alignment horizontal="right"/>
    </xf>
    <xf numFmtId="10" fontId="17" fillId="0" borderId="14" xfId="78" applyNumberFormat="1" applyFont="1" applyFill="1" applyBorder="1" applyAlignment="1">
      <alignment horizontal="right"/>
    </xf>
    <xf numFmtId="164" fontId="16" fillId="0" borderId="14" xfId="0" applyNumberFormat="1" applyFont="1" applyFill="1" applyBorder="1" applyAlignment="1">
      <alignment horizontal="right"/>
    </xf>
    <xf numFmtId="164" fontId="17" fillId="0" borderId="14" xfId="0" applyNumberFormat="1" applyFont="1" applyFill="1" applyBorder="1" applyAlignment="1">
      <alignment horizontal="right" wrapText="1"/>
    </xf>
    <xf numFmtId="164" fontId="16" fillId="0" borderId="0" xfId="0" applyNumberFormat="1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10" fontId="17" fillId="0" borderId="14" xfId="78" applyNumberFormat="1" applyFont="1" applyFill="1" applyBorder="1"/>
    <xf numFmtId="4" fontId="17" fillId="0" borderId="14" xfId="0" applyNumberFormat="1" applyFont="1" applyBorder="1"/>
    <xf numFmtId="4" fontId="16" fillId="0" borderId="14" xfId="0" applyNumberFormat="1" applyFont="1" applyBorder="1"/>
    <xf numFmtId="164" fontId="17" fillId="0" borderId="16" xfId="0" applyNumberFormat="1" applyFont="1" applyFill="1" applyBorder="1" applyAlignment="1">
      <alignment horizontal="right" wrapText="1"/>
    </xf>
    <xf numFmtId="164" fontId="17" fillId="0" borderId="17" xfId="0" applyNumberFormat="1" applyFont="1" applyFill="1" applyBorder="1" applyAlignment="1">
      <alignment horizontal="right" wrapText="1"/>
    </xf>
    <xf numFmtId="0" fontId="17" fillId="0" borderId="16" xfId="0" applyFont="1" applyBorder="1"/>
    <xf numFmtId="0" fontId="17" fillId="0" borderId="14" xfId="0" applyFont="1" applyBorder="1"/>
    <xf numFmtId="0" fontId="10" fillId="0" borderId="0" xfId="0" applyFont="1"/>
    <xf numFmtId="164" fontId="5" fillId="0" borderId="15" xfId="0" applyNumberFormat="1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164" fontId="6" fillId="0" borderId="14" xfId="0" applyNumberFormat="1" applyFont="1" applyFill="1" applyBorder="1" applyAlignment="1">
      <alignment horizontal="left" wrapText="1"/>
    </xf>
    <xf numFmtId="164" fontId="6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164" fontId="23" fillId="0" borderId="14" xfId="0" applyNumberFormat="1" applyFont="1" applyFill="1" applyBorder="1" applyAlignment="1">
      <alignment horizontal="left" wrapText="1"/>
    </xf>
    <xf numFmtId="164" fontId="5" fillId="0" borderId="14" xfId="0" applyNumberFormat="1" applyFont="1" applyFill="1" applyBorder="1" applyAlignment="1">
      <alignment horizontal="left" wrapText="1"/>
    </xf>
    <xf numFmtId="10" fontId="28" fillId="0" borderId="14" xfId="78" applyNumberFormat="1" applyFont="1" applyFill="1" applyBorder="1"/>
    <xf numFmtId="10" fontId="28" fillId="0" borderId="14" xfId="0" applyNumberFormat="1" applyFont="1" applyFill="1" applyBorder="1" applyAlignment="1">
      <alignment horizontal="right"/>
    </xf>
    <xf numFmtId="10" fontId="28" fillId="0" borderId="14" xfId="78" applyNumberFormat="1" applyFont="1" applyFill="1" applyBorder="1" applyAlignment="1">
      <alignment horizontal="right"/>
    </xf>
    <xf numFmtId="10" fontId="28" fillId="0" borderId="15" xfId="78" applyNumberFormat="1" applyFont="1" applyFill="1" applyBorder="1" applyAlignment="1">
      <alignment horizontal="right"/>
    </xf>
    <xf numFmtId="4" fontId="29" fillId="0" borderId="15" xfId="0" applyNumberFormat="1" applyFont="1" applyFill="1" applyBorder="1" applyAlignment="1">
      <alignment horizontal="right"/>
    </xf>
    <xf numFmtId="10" fontId="28" fillId="0" borderId="15" xfId="0" applyNumberFormat="1" applyFont="1" applyFill="1" applyBorder="1" applyAlignment="1">
      <alignment horizontal="right"/>
    </xf>
    <xf numFmtId="4" fontId="29" fillId="0" borderId="14" xfId="0" applyNumberFormat="1" applyFont="1" applyFill="1" applyBorder="1" applyAlignment="1">
      <alignment horizontal="right"/>
    </xf>
    <xf numFmtId="10" fontId="28" fillId="0" borderId="15" xfId="78" applyNumberFormat="1" applyFont="1" applyFill="1" applyBorder="1"/>
    <xf numFmtId="0" fontId="28" fillId="0" borderId="14" xfId="0" applyNumberFormat="1" applyFont="1" applyBorder="1" applyAlignment="1">
      <alignment horizontal="left"/>
    </xf>
    <xf numFmtId="164" fontId="29" fillId="0" borderId="14" xfId="0" applyNumberFormat="1" applyFont="1" applyFill="1" applyBorder="1" applyAlignment="1">
      <alignment horizontal="right" wrapText="1"/>
    </xf>
    <xf numFmtId="164" fontId="29" fillId="0" borderId="14" xfId="0" applyNumberFormat="1" applyFont="1" applyFill="1" applyBorder="1" applyAlignment="1">
      <alignment horizontal="right"/>
    </xf>
    <xf numFmtId="164" fontId="28" fillId="0" borderId="14" xfId="0" applyNumberFormat="1" applyFont="1" applyFill="1" applyBorder="1" applyAlignment="1">
      <alignment horizontal="right" wrapText="1"/>
    </xf>
    <xf numFmtId="164" fontId="28" fillId="0" borderId="16" xfId="0" applyNumberFormat="1" applyFont="1" applyFill="1" applyBorder="1" applyAlignment="1">
      <alignment horizontal="right" wrapText="1"/>
    </xf>
    <xf numFmtId="164" fontId="28" fillId="0" borderId="17" xfId="0" applyNumberFormat="1" applyFont="1" applyFill="1" applyBorder="1" applyAlignment="1">
      <alignment horizontal="right" wrapText="1"/>
    </xf>
    <xf numFmtId="4" fontId="0" fillId="29" borderId="14" xfId="0" applyNumberFormat="1" applyFill="1" applyBorder="1"/>
    <xf numFmtId="0" fontId="0" fillId="0" borderId="0" xfId="0" applyFill="1"/>
    <xf numFmtId="4" fontId="6" fillId="0" borderId="0" xfId="0" applyNumberFormat="1" applyFont="1" applyFill="1" applyAlignment="1">
      <alignment horizontal="right"/>
    </xf>
    <xf numFmtId="0" fontId="17" fillId="0" borderId="16" xfId="0" applyNumberFormat="1" applyFont="1" applyFill="1" applyBorder="1" applyAlignment="1">
      <alignment horizontal="left" vertical="center"/>
    </xf>
    <xf numFmtId="164" fontId="0" fillId="0" borderId="0" xfId="0" applyNumberFormat="1" applyFill="1"/>
    <xf numFmtId="0" fontId="17" fillId="0" borderId="14" xfId="0" applyNumberFormat="1" applyFont="1" applyFill="1" applyBorder="1" applyAlignment="1">
      <alignment horizontal="left" vertical="center"/>
    </xf>
    <xf numFmtId="0" fontId="0" fillId="0" borderId="14" xfId="0" applyNumberFormat="1" applyFill="1" applyBorder="1" applyAlignment="1">
      <alignment horizontal="left"/>
    </xf>
    <xf numFmtId="0" fontId="0" fillId="0" borderId="0" xfId="0" applyNumberFormat="1" applyFill="1" applyBorder="1" applyAlignment="1">
      <alignment horizontal="left"/>
    </xf>
    <xf numFmtId="164" fontId="6" fillId="0" borderId="0" xfId="0" applyNumberFormat="1" applyFont="1" applyFill="1" applyAlignment="1">
      <alignment horizontal="right"/>
    </xf>
    <xf numFmtId="4" fontId="0" fillId="0" borderId="0" xfId="0" applyNumberFormat="1" applyFill="1"/>
    <xf numFmtId="0" fontId="15" fillId="0" borderId="0" xfId="0" applyFont="1" applyFill="1"/>
    <xf numFmtId="4" fontId="0" fillId="0" borderId="14" xfId="0" applyNumberFormat="1" applyFill="1" applyBorder="1" applyAlignment="1">
      <alignment horizontal="right" shrinkToFit="1"/>
    </xf>
    <xf numFmtId="4" fontId="0" fillId="0" borderId="20" xfId="0" applyNumberFormat="1" applyBorder="1" applyAlignment="1">
      <alignment horizontal="right" shrinkToFit="1"/>
    </xf>
    <xf numFmtId="4" fontId="0" fillId="0" borderId="14" xfId="0" applyNumberFormat="1" applyBorder="1" applyAlignment="1">
      <alignment horizontal="right" shrinkToFit="1"/>
    </xf>
    <xf numFmtId="4" fontId="0" fillId="0" borderId="18" xfId="0" applyNumberFormat="1" applyBorder="1" applyAlignment="1">
      <alignment horizontal="right" shrinkToFit="1"/>
    </xf>
    <xf numFmtId="0" fontId="25" fillId="0" borderId="0" xfId="0" applyFont="1" applyFill="1" applyAlignment="1">
      <alignment wrapText="1"/>
    </xf>
    <xf numFmtId="0" fontId="21" fillId="0" borderId="0" xfId="0" applyFont="1" applyFill="1"/>
    <xf numFmtId="164" fontId="17" fillId="0" borderId="16" xfId="0" applyNumberFormat="1" applyFont="1" applyFill="1" applyBorder="1" applyAlignment="1">
      <alignment horizontal="left" vertical="center" wrapText="1"/>
    </xf>
    <xf numFmtId="164" fontId="16" fillId="0" borderId="24" xfId="0" applyNumberFormat="1" applyFont="1" applyFill="1" applyBorder="1" applyAlignment="1">
      <alignment horizontal="right" wrapText="1"/>
    </xf>
    <xf numFmtId="164" fontId="17" fillId="0" borderId="25" xfId="0" applyNumberFormat="1" applyFont="1" applyFill="1" applyBorder="1" applyAlignment="1">
      <alignment horizontal="left" vertical="center" wrapText="1"/>
    </xf>
    <xf numFmtId="0" fontId="17" fillId="0" borderId="16" xfId="0" applyNumberFormat="1" applyFont="1" applyBorder="1" applyAlignment="1">
      <alignment horizontal="left" vertical="center" wrapText="1"/>
    </xf>
    <xf numFmtId="2" fontId="5" fillId="0" borderId="14" xfId="0" applyNumberFormat="1" applyFont="1" applyBorder="1" applyAlignment="1">
      <alignment horizontal="left" vertical="center" wrapText="1"/>
    </xf>
    <xf numFmtId="4" fontId="29" fillId="13" borderId="14" xfId="0" applyNumberFormat="1" applyFont="1" applyFill="1" applyBorder="1" applyAlignment="1">
      <alignment horizontal="right"/>
    </xf>
    <xf numFmtId="164" fontId="6" fillId="30" borderId="14" xfId="0" applyNumberFormat="1" applyFont="1" applyFill="1" applyBorder="1" applyAlignment="1">
      <alignment horizontal="left" wrapText="1"/>
    </xf>
    <xf numFmtId="10" fontId="29" fillId="30" borderId="14" xfId="78" applyNumberFormat="1" applyFont="1" applyFill="1" applyBorder="1" applyAlignment="1">
      <alignment horizontal="right"/>
    </xf>
    <xf numFmtId="10" fontId="29" fillId="30" borderId="14" xfId="0" applyNumberFormat="1" applyFont="1" applyFill="1" applyBorder="1" applyAlignment="1">
      <alignment horizontal="right"/>
    </xf>
    <xf numFmtId="0" fontId="10" fillId="30" borderId="0" xfId="0" applyFont="1" applyFill="1"/>
    <xf numFmtId="0" fontId="0" fillId="13" borderId="0" xfId="0" applyFill="1"/>
    <xf numFmtId="10" fontId="29" fillId="13" borderId="14" xfId="78" applyNumberFormat="1" applyFont="1" applyFill="1" applyBorder="1" applyAlignment="1">
      <alignment horizontal="right"/>
    </xf>
    <xf numFmtId="164" fontId="6" fillId="13" borderId="14" xfId="0" applyNumberFormat="1" applyFont="1" applyFill="1" applyBorder="1" applyAlignment="1">
      <alignment horizontal="right" wrapText="1"/>
    </xf>
    <xf numFmtId="0" fontId="10" fillId="0" borderId="0" xfId="0" applyFont="1" applyFill="1"/>
    <xf numFmtId="4" fontId="10" fillId="0" borderId="14" xfId="0" applyNumberFormat="1" applyFont="1" applyFill="1" applyBorder="1" applyAlignment="1">
      <alignment horizontal="right" shrinkToFit="1"/>
    </xf>
    <xf numFmtId="10" fontId="6" fillId="12" borderId="14" xfId="78" applyNumberFormat="1" applyFont="1" applyFill="1" applyBorder="1" applyAlignment="1">
      <alignment horizontal="right"/>
    </xf>
    <xf numFmtId="4" fontId="6" fillId="12" borderId="14" xfId="0" applyNumberFormat="1" applyFont="1" applyFill="1" applyBorder="1" applyAlignment="1">
      <alignment horizontal="right"/>
    </xf>
    <xf numFmtId="164" fontId="16" fillId="12" borderId="14" xfId="0" applyNumberFormat="1" applyFont="1" applyFill="1" applyBorder="1" applyAlignment="1">
      <alignment horizontal="left" wrapText="1"/>
    </xf>
    <xf numFmtId="4" fontId="6" fillId="12" borderId="14" xfId="0" applyNumberFormat="1" applyFont="1" applyFill="1" applyBorder="1" applyAlignment="1">
      <alignment horizontal="right" wrapText="1"/>
    </xf>
    <xf numFmtId="10" fontId="6" fillId="12" borderId="14" xfId="0" applyNumberFormat="1" applyFont="1" applyFill="1" applyBorder="1" applyAlignment="1">
      <alignment horizontal="right"/>
    </xf>
    <xf numFmtId="4" fontId="0" fillId="0" borderId="15" xfId="0" applyNumberFormat="1" applyBorder="1" applyAlignment="1">
      <alignment horizontal="right" shrinkToFit="1"/>
    </xf>
    <xf numFmtId="164" fontId="16" fillId="28" borderId="14" xfId="0" applyNumberFormat="1" applyFont="1" applyFill="1" applyBorder="1" applyAlignment="1">
      <alignment horizontal="right" wrapText="1"/>
    </xf>
    <xf numFmtId="164" fontId="16" fillId="28" borderId="14" xfId="0" applyNumberFormat="1" applyFont="1" applyFill="1" applyBorder="1" applyAlignment="1">
      <alignment horizontal="left" wrapText="1"/>
    </xf>
    <xf numFmtId="4" fontId="6" fillId="28" borderId="14" xfId="0" applyNumberFormat="1" applyFont="1" applyFill="1" applyBorder="1" applyAlignment="1">
      <alignment horizontal="right" wrapText="1"/>
    </xf>
    <xf numFmtId="4" fontId="0" fillId="0" borderId="26" xfId="0" applyNumberFormat="1" applyBorder="1" applyAlignment="1">
      <alignment horizontal="right" shrinkToFit="1"/>
    </xf>
    <xf numFmtId="10" fontId="16" fillId="0" borderId="15" xfId="0" applyNumberFormat="1" applyFont="1" applyFill="1" applyBorder="1" applyAlignment="1">
      <alignment horizontal="right"/>
    </xf>
    <xf numFmtId="10" fontId="1" fillId="0" borderId="18" xfId="78" applyNumberFormat="1" applyFont="1" applyFill="1" applyBorder="1"/>
    <xf numFmtId="4" fontId="16" fillId="0" borderId="18" xfId="0" applyNumberFormat="1" applyFont="1" applyFill="1" applyBorder="1" applyAlignment="1">
      <alignment horizontal="right"/>
    </xf>
    <xf numFmtId="10" fontId="16" fillId="0" borderId="18" xfId="78" applyNumberFormat="1" applyFont="1" applyFill="1" applyBorder="1" applyAlignment="1">
      <alignment horizontal="right"/>
    </xf>
    <xf numFmtId="164" fontId="16" fillId="0" borderId="25" xfId="0" applyNumberFormat="1" applyFont="1" applyFill="1" applyBorder="1" applyAlignment="1">
      <alignment horizontal="left" wrapText="1"/>
    </xf>
    <xf numFmtId="4" fontId="17" fillId="0" borderId="15" xfId="0" applyNumberFormat="1" applyFont="1" applyBorder="1"/>
    <xf numFmtId="164" fontId="16" fillId="0" borderId="24" xfId="0" applyNumberFormat="1" applyFont="1" applyFill="1" applyBorder="1" applyAlignment="1">
      <alignment horizontal="left" wrapText="1"/>
    </xf>
    <xf numFmtId="4" fontId="17" fillId="0" borderId="18" xfId="0" applyNumberFormat="1" applyFont="1" applyBorder="1"/>
    <xf numFmtId="10" fontId="16" fillId="0" borderId="18" xfId="0" applyNumberFormat="1" applyFont="1" applyFill="1" applyBorder="1" applyAlignment="1">
      <alignment horizontal="right"/>
    </xf>
    <xf numFmtId="0" fontId="5" fillId="0" borderId="0" xfId="0" applyFont="1"/>
    <xf numFmtId="4" fontId="5" fillId="0" borderId="19" xfId="0" applyNumberFormat="1" applyFont="1" applyBorder="1" applyAlignment="1">
      <alignment horizontal="right" shrinkToFit="1"/>
    </xf>
    <xf numFmtId="4" fontId="5" fillId="0" borderId="20" xfId="0" applyNumberFormat="1" applyFont="1" applyBorder="1" applyAlignment="1">
      <alignment horizontal="right" shrinkToFit="1"/>
    </xf>
    <xf numFmtId="10" fontId="5" fillId="0" borderId="14" xfId="78" applyNumberFormat="1" applyFont="1" applyFill="1" applyBorder="1"/>
    <xf numFmtId="4" fontId="5" fillId="0" borderId="22" xfId="0" applyNumberFormat="1" applyFont="1" applyBorder="1" applyAlignment="1">
      <alignment horizontal="right" shrinkToFit="1"/>
    </xf>
    <xf numFmtId="4" fontId="5" fillId="0" borderId="14" xfId="0" applyNumberFormat="1" applyFont="1" applyBorder="1" applyAlignment="1">
      <alignment horizontal="right" shrinkToFit="1"/>
    </xf>
    <xf numFmtId="4" fontId="5" fillId="0" borderId="14" xfId="0" applyNumberFormat="1" applyFont="1" applyBorder="1"/>
    <xf numFmtId="4" fontId="5" fillId="29" borderId="14" xfId="0" applyNumberFormat="1" applyFont="1" applyFill="1" applyBorder="1"/>
    <xf numFmtId="0" fontId="6" fillId="0" borderId="0" xfId="0" applyFont="1"/>
    <xf numFmtId="10" fontId="5" fillId="0" borderId="15" xfId="78" applyNumberFormat="1" applyFont="1" applyFill="1" applyBorder="1"/>
    <xf numFmtId="0" fontId="5" fillId="0" borderId="14" xfId="0" applyNumberFormat="1" applyFont="1" applyBorder="1" applyAlignment="1">
      <alignment horizontal="left"/>
    </xf>
    <xf numFmtId="164" fontId="5" fillId="0" borderId="16" xfId="0" applyNumberFormat="1" applyFont="1" applyFill="1" applyBorder="1" applyAlignment="1">
      <alignment horizontal="right" wrapText="1"/>
    </xf>
    <xf numFmtId="164" fontId="5" fillId="0" borderId="17" xfId="0" applyNumberFormat="1" applyFont="1" applyFill="1" applyBorder="1" applyAlignment="1">
      <alignment horizontal="right" wrapText="1"/>
    </xf>
    <xf numFmtId="4" fontId="5" fillId="0" borderId="27" xfId="0" applyNumberFormat="1" applyFont="1" applyBorder="1" applyAlignment="1">
      <alignment horizontal="right" shrinkToFit="1"/>
    </xf>
    <xf numFmtId="4" fontId="5" fillId="0" borderId="26" xfId="0" applyNumberFormat="1" applyFont="1" applyBorder="1" applyAlignment="1">
      <alignment horizontal="right" shrinkToFit="1"/>
    </xf>
    <xf numFmtId="10" fontId="5" fillId="0" borderId="26" xfId="78" applyNumberFormat="1" applyFont="1" applyFill="1" applyBorder="1"/>
    <xf numFmtId="10" fontId="5" fillId="0" borderId="26" xfId="0" applyNumberFormat="1" applyFont="1" applyFill="1" applyBorder="1" applyAlignment="1">
      <alignment horizontal="right"/>
    </xf>
    <xf numFmtId="10" fontId="5" fillId="0" borderId="26" xfId="78" applyNumberFormat="1" applyFont="1" applyFill="1" applyBorder="1" applyAlignment="1">
      <alignment horizontal="right"/>
    </xf>
    <xf numFmtId="4" fontId="6" fillId="0" borderId="26" xfId="0" applyNumberFormat="1" applyFont="1" applyFill="1" applyBorder="1" applyAlignment="1">
      <alignment horizontal="right"/>
    </xf>
    <xf numFmtId="4" fontId="5" fillId="0" borderId="28" xfId="0" applyNumberFormat="1" applyFont="1" applyBorder="1" applyAlignment="1">
      <alignment horizontal="right" shrinkToFit="1"/>
    </xf>
    <xf numFmtId="4" fontId="5" fillId="0" borderId="15" xfId="0" applyNumberFormat="1" applyFont="1" applyBorder="1" applyAlignment="1">
      <alignment horizontal="right" shrinkToFit="1"/>
    </xf>
    <xf numFmtId="4" fontId="6" fillId="0" borderId="29" xfId="0" applyNumberFormat="1" applyFont="1" applyBorder="1" applyAlignment="1">
      <alignment horizontal="right" shrinkToFit="1"/>
    </xf>
    <xf numFmtId="10" fontId="6" fillId="0" borderId="23" xfId="78" applyNumberFormat="1" applyFont="1" applyFill="1" applyBorder="1"/>
    <xf numFmtId="4" fontId="6" fillId="0" borderId="23" xfId="0" applyNumberFormat="1" applyFont="1" applyBorder="1" applyAlignment="1">
      <alignment horizontal="right" shrinkToFit="1"/>
    </xf>
    <xf numFmtId="164" fontId="5" fillId="0" borderId="26" xfId="0" applyNumberFormat="1" applyFont="1" applyFill="1" applyBorder="1" applyAlignment="1">
      <alignment horizontal="left" vertical="center" wrapText="1"/>
    </xf>
    <xf numFmtId="164" fontId="6" fillId="13" borderId="30" xfId="0" applyNumberFormat="1" applyFont="1" applyFill="1" applyBorder="1" applyAlignment="1">
      <alignment horizontal="right" wrapText="1"/>
    </xf>
    <xf numFmtId="164" fontId="6" fillId="0" borderId="15" xfId="0" applyNumberFormat="1" applyFont="1" applyFill="1" applyBorder="1" applyAlignment="1">
      <alignment horizontal="left" wrapText="1"/>
    </xf>
    <xf numFmtId="164" fontId="6" fillId="0" borderId="15" xfId="0" applyNumberFormat="1" applyFont="1" applyFill="1" applyBorder="1" applyAlignment="1">
      <alignment horizontal="right" wrapText="1"/>
    </xf>
    <xf numFmtId="164" fontId="6" fillId="0" borderId="15" xfId="0" applyNumberFormat="1" applyFont="1" applyFill="1" applyBorder="1" applyAlignment="1">
      <alignment horizontal="right"/>
    </xf>
    <xf numFmtId="164" fontId="5" fillId="0" borderId="16" xfId="0" applyNumberFormat="1" applyFont="1" applyFill="1" applyBorder="1" applyAlignment="1">
      <alignment horizontal="left" vertical="center" wrapText="1"/>
    </xf>
    <xf numFmtId="2" fontId="5" fillId="0" borderId="16" xfId="0" applyNumberFormat="1" applyFont="1" applyBorder="1" applyAlignment="1">
      <alignment horizontal="left" vertical="center" wrapText="1"/>
    </xf>
    <xf numFmtId="4" fontId="6" fillId="0" borderId="23" xfId="0" applyNumberFormat="1" applyFont="1" applyFill="1" applyBorder="1" applyAlignment="1">
      <alignment horizontal="right" shrinkToFit="1"/>
    </xf>
    <xf numFmtId="10" fontId="6" fillId="0" borderId="23" xfId="78" applyNumberFormat="1" applyFont="1" applyFill="1" applyBorder="1" applyAlignment="1">
      <alignment horizontal="right"/>
    </xf>
    <xf numFmtId="4" fontId="6" fillId="0" borderId="23" xfId="0" applyNumberFormat="1" applyFont="1" applyFill="1" applyBorder="1" applyAlignment="1">
      <alignment horizontal="right"/>
    </xf>
    <xf numFmtId="10" fontId="6" fillId="0" borderId="31" xfId="78" applyNumberFormat="1" applyFont="1" applyFill="1" applyBorder="1" applyAlignment="1">
      <alignment horizontal="right"/>
    </xf>
    <xf numFmtId="4" fontId="6" fillId="0" borderId="29" xfId="0" applyNumberFormat="1" applyFont="1" applyFill="1" applyBorder="1" applyAlignment="1">
      <alignment horizontal="right" shrinkToFit="1"/>
    </xf>
    <xf numFmtId="10" fontId="6" fillId="0" borderId="23" xfId="0" applyNumberFormat="1" applyFont="1" applyFill="1" applyBorder="1" applyAlignment="1">
      <alignment horizontal="right"/>
    </xf>
    <xf numFmtId="10" fontId="6" fillId="0" borderId="31" xfId="0" applyNumberFormat="1" applyFont="1" applyFill="1" applyBorder="1" applyAlignment="1">
      <alignment horizontal="right"/>
    </xf>
    <xf numFmtId="0" fontId="6" fillId="0" borderId="0" xfId="0" applyFont="1" applyFill="1"/>
    <xf numFmtId="164" fontId="6" fillId="13" borderId="29" xfId="0" applyNumberFormat="1" applyFont="1" applyFill="1" applyBorder="1" applyAlignment="1">
      <alignment horizontal="left" wrapText="1"/>
    </xf>
    <xf numFmtId="4" fontId="5" fillId="0" borderId="20" xfId="0" applyNumberFormat="1" applyFont="1" applyFill="1" applyBorder="1" applyAlignment="1">
      <alignment horizontal="right" shrinkToFit="1"/>
    </xf>
    <xf numFmtId="4" fontId="5" fillId="0" borderId="14" xfId="0" applyNumberFormat="1" applyFont="1" applyFill="1" applyBorder="1" applyAlignment="1">
      <alignment horizontal="right" shrinkToFit="1"/>
    </xf>
    <xf numFmtId="10" fontId="6" fillId="0" borderId="32" xfId="78" applyNumberFormat="1" applyFont="1" applyFill="1" applyBorder="1"/>
    <xf numFmtId="10" fontId="6" fillId="0" borderId="33" xfId="78" applyNumberFormat="1" applyFont="1" applyFill="1" applyBorder="1"/>
    <xf numFmtId="4" fontId="5" fillId="0" borderId="26" xfId="0" applyNumberFormat="1" applyFont="1" applyFill="1" applyBorder="1" applyAlignment="1">
      <alignment horizontal="right" shrinkToFit="1"/>
    </xf>
    <xf numFmtId="4" fontId="6" fillId="0" borderId="31" xfId="0" applyNumberFormat="1" applyFont="1" applyFill="1" applyBorder="1" applyAlignment="1">
      <alignment horizontal="right" shrinkToFit="1"/>
    </xf>
    <xf numFmtId="4" fontId="5" fillId="0" borderId="18" xfId="0" applyNumberFormat="1" applyFont="1" applyBorder="1" applyAlignment="1">
      <alignment horizontal="right" shrinkToFit="1"/>
    </xf>
    <xf numFmtId="10" fontId="6" fillId="0" borderId="32" xfId="78" applyNumberFormat="1" applyFont="1" applyFill="1" applyBorder="1" applyAlignment="1">
      <alignment horizontal="right"/>
    </xf>
    <xf numFmtId="10" fontId="6" fillId="0" borderId="33" xfId="78" applyNumberFormat="1" applyFont="1" applyFill="1" applyBorder="1" applyAlignment="1">
      <alignment horizontal="right"/>
    </xf>
    <xf numFmtId="4" fontId="6" fillId="0" borderId="31" xfId="0" applyNumberFormat="1" applyFont="1" applyBorder="1" applyAlignment="1">
      <alignment horizontal="right" shrinkToFit="1"/>
    </xf>
    <xf numFmtId="4" fontId="6" fillId="0" borderId="30" xfId="0" applyNumberFormat="1" applyFont="1" applyBorder="1" applyAlignment="1">
      <alignment horizontal="right" shrinkToFit="1"/>
    </xf>
    <xf numFmtId="4" fontId="5" fillId="29" borderId="34" xfId="0" applyNumberFormat="1" applyFont="1" applyFill="1" applyBorder="1" applyAlignment="1">
      <alignment horizontal="right"/>
    </xf>
    <xf numFmtId="10" fontId="47" fillId="0" borderId="14" xfId="78" applyNumberFormat="1" applyFont="1" applyFill="1" applyBorder="1"/>
    <xf numFmtId="4" fontId="5" fillId="0" borderId="34" xfId="0" applyNumberFormat="1" applyFont="1" applyFill="1" applyBorder="1" applyAlignment="1">
      <alignment horizontal="right"/>
    </xf>
    <xf numFmtId="4" fontId="5" fillId="29" borderId="35" xfId="0" applyNumberFormat="1" applyFont="1" applyFill="1" applyBorder="1" applyAlignment="1">
      <alignment horizontal="right"/>
    </xf>
    <xf numFmtId="10" fontId="47" fillId="0" borderId="26" xfId="78" applyNumberFormat="1" applyFont="1" applyFill="1" applyBorder="1"/>
    <xf numFmtId="10" fontId="28" fillId="0" borderId="26" xfId="78" applyNumberFormat="1" applyFont="1" applyFill="1" applyBorder="1"/>
    <xf numFmtId="4" fontId="5" fillId="0" borderId="35" xfId="0" applyNumberFormat="1" applyFont="1" applyFill="1" applyBorder="1" applyAlignment="1">
      <alignment horizontal="right"/>
    </xf>
    <xf numFmtId="10" fontId="28" fillId="0" borderId="26" xfId="0" applyNumberFormat="1" applyFont="1" applyFill="1" applyBorder="1" applyAlignment="1">
      <alignment horizontal="right"/>
    </xf>
    <xf numFmtId="10" fontId="28" fillId="0" borderId="26" xfId="78" applyNumberFormat="1" applyFont="1" applyFill="1" applyBorder="1" applyAlignment="1">
      <alignment horizontal="right"/>
    </xf>
    <xf numFmtId="4" fontId="5" fillId="29" borderId="36" xfId="0" applyNumberFormat="1" applyFont="1" applyFill="1" applyBorder="1" applyAlignment="1">
      <alignment horizontal="right"/>
    </xf>
    <xf numFmtId="4" fontId="6" fillId="0" borderId="37" xfId="0" applyNumberFormat="1" applyFont="1" applyFill="1" applyBorder="1" applyAlignment="1">
      <alignment horizontal="right"/>
    </xf>
    <xf numFmtId="10" fontId="29" fillId="0" borderId="23" xfId="78" applyNumberFormat="1" applyFont="1" applyFill="1" applyBorder="1" applyAlignment="1">
      <alignment horizontal="right"/>
    </xf>
    <xf numFmtId="4" fontId="29" fillId="0" borderId="26" xfId="0" applyNumberFormat="1" applyFont="1" applyFill="1" applyBorder="1" applyAlignment="1">
      <alignment horizontal="right"/>
    </xf>
    <xf numFmtId="164" fontId="29" fillId="0" borderId="15" xfId="0" applyNumberFormat="1" applyFont="1" applyFill="1" applyBorder="1" applyAlignment="1">
      <alignment horizontal="right" wrapText="1"/>
    </xf>
    <xf numFmtId="4" fontId="10" fillId="0" borderId="29" xfId="0" applyNumberFormat="1" applyFont="1" applyFill="1" applyBorder="1" applyAlignment="1">
      <alignment horizontal="right" shrinkToFit="1"/>
    </xf>
    <xf numFmtId="4" fontId="10" fillId="0" borderId="23" xfId="0" applyNumberFormat="1" applyFont="1" applyFill="1" applyBorder="1" applyAlignment="1">
      <alignment horizontal="right" shrinkToFit="1"/>
    </xf>
    <xf numFmtId="10" fontId="29" fillId="0" borderId="23" xfId="0" applyNumberFormat="1" applyFont="1" applyFill="1" applyBorder="1" applyAlignment="1">
      <alignment horizontal="right"/>
    </xf>
    <xf numFmtId="10" fontId="20" fillId="0" borderId="23" xfId="78" applyNumberFormat="1" applyFont="1" applyFill="1" applyBorder="1" applyAlignment="1">
      <alignment horizontal="right"/>
    </xf>
    <xf numFmtId="10" fontId="29" fillId="0" borderId="23" xfId="78" applyNumberFormat="1" applyFont="1" applyFill="1" applyBorder="1"/>
    <xf numFmtId="164" fontId="6" fillId="0" borderId="30" xfId="0" applyNumberFormat="1" applyFont="1" applyFill="1" applyBorder="1" applyAlignment="1">
      <alignment horizontal="left" wrapText="1"/>
    </xf>
    <xf numFmtId="4" fontId="0" fillId="0" borderId="38" xfId="0" applyNumberFormat="1" applyBorder="1" applyAlignment="1">
      <alignment horizontal="right" shrinkToFit="1"/>
    </xf>
    <xf numFmtId="4" fontId="10" fillId="0" borderId="33" xfId="0" applyNumberFormat="1" applyFont="1" applyFill="1" applyBorder="1" applyAlignment="1">
      <alignment horizontal="right" shrinkToFit="1"/>
    </xf>
    <xf numFmtId="4" fontId="6" fillId="0" borderId="39" xfId="0" applyNumberFormat="1" applyFont="1" applyFill="1" applyBorder="1" applyAlignment="1">
      <alignment horizontal="right"/>
    </xf>
    <xf numFmtId="164" fontId="6" fillId="0" borderId="30" xfId="0" applyNumberFormat="1" applyFont="1" applyFill="1" applyBorder="1" applyAlignment="1">
      <alignment horizontal="right" wrapText="1"/>
    </xf>
    <xf numFmtId="4" fontId="0" fillId="29" borderId="34" xfId="0" applyNumberFormat="1" applyFill="1" applyBorder="1" applyAlignment="1">
      <alignment horizontal="right"/>
    </xf>
    <xf numFmtId="4" fontId="0" fillId="29" borderId="35" xfId="0" applyNumberFormat="1" applyFill="1" applyBorder="1" applyAlignment="1">
      <alignment horizontal="right"/>
    </xf>
    <xf numFmtId="4" fontId="0" fillId="29" borderId="36" xfId="0" applyNumberFormat="1" applyFill="1" applyBorder="1" applyAlignment="1">
      <alignment horizontal="right"/>
    </xf>
    <xf numFmtId="164" fontId="6" fillId="13" borderId="29" xfId="0" applyNumberFormat="1" applyFont="1" applyFill="1" applyBorder="1" applyAlignment="1">
      <alignment horizontal="right" wrapText="1"/>
    </xf>
    <xf numFmtId="4" fontId="0" fillId="29" borderId="37" xfId="0" applyNumberFormat="1" applyFill="1" applyBorder="1" applyAlignment="1">
      <alignment horizontal="right"/>
    </xf>
    <xf numFmtId="10" fontId="5" fillId="0" borderId="23" xfId="78" applyNumberFormat="1" applyFont="1" applyFill="1" applyBorder="1"/>
    <xf numFmtId="4" fontId="29" fillId="13" borderId="23" xfId="0" applyNumberFormat="1" applyFont="1" applyFill="1" applyBorder="1" applyAlignment="1">
      <alignment horizontal="right"/>
    </xf>
    <xf numFmtId="10" fontId="29" fillId="13" borderId="31" xfId="78" applyNumberFormat="1" applyFont="1" applyFill="1" applyBorder="1" applyAlignment="1">
      <alignment horizontal="right"/>
    </xf>
    <xf numFmtId="4" fontId="0" fillId="0" borderId="27" xfId="0" applyNumberFormat="1" applyBorder="1" applyAlignment="1">
      <alignment horizontal="right" shrinkToFit="1"/>
    </xf>
    <xf numFmtId="164" fontId="29" fillId="0" borderId="15" xfId="0" applyNumberFormat="1" applyFont="1" applyFill="1" applyBorder="1" applyAlignment="1">
      <alignment horizontal="right"/>
    </xf>
    <xf numFmtId="164" fontId="6" fillId="30" borderId="29" xfId="0" applyNumberFormat="1" applyFont="1" applyFill="1" applyBorder="1" applyAlignment="1">
      <alignment horizontal="left" wrapText="1"/>
    </xf>
    <xf numFmtId="4" fontId="10" fillId="30" borderId="29" xfId="0" applyNumberFormat="1" applyFont="1" applyFill="1" applyBorder="1" applyAlignment="1">
      <alignment horizontal="right" shrinkToFit="1"/>
    </xf>
    <xf numFmtId="4" fontId="10" fillId="30" borderId="23" xfId="0" applyNumberFormat="1" applyFont="1" applyFill="1" applyBorder="1" applyAlignment="1">
      <alignment horizontal="right" shrinkToFit="1"/>
    </xf>
    <xf numFmtId="10" fontId="29" fillId="30" borderId="23" xfId="78" applyNumberFormat="1" applyFont="1" applyFill="1" applyBorder="1" applyAlignment="1">
      <alignment horizontal="right"/>
    </xf>
    <xf numFmtId="10" fontId="29" fillId="30" borderId="23" xfId="0" applyNumberFormat="1" applyFont="1" applyFill="1" applyBorder="1" applyAlignment="1">
      <alignment horizontal="right"/>
    </xf>
    <xf numFmtId="4" fontId="29" fillId="30" borderId="23" xfId="0" applyNumberFormat="1" applyFont="1" applyFill="1" applyBorder="1" applyAlignment="1">
      <alignment horizontal="right"/>
    </xf>
    <xf numFmtId="10" fontId="29" fillId="30" borderId="31" xfId="0" applyNumberFormat="1" applyFont="1" applyFill="1" applyBorder="1" applyAlignment="1">
      <alignment horizontal="right"/>
    </xf>
    <xf numFmtId="4" fontId="48" fillId="29" borderId="34" xfId="77" applyNumberFormat="1" applyFill="1" applyBorder="1" applyAlignment="1">
      <alignment horizontal="right"/>
    </xf>
    <xf numFmtId="4" fontId="10" fillId="13" borderId="14" xfId="0" applyNumberFormat="1" applyFont="1" applyFill="1" applyBorder="1" applyAlignment="1">
      <alignment horizontal="right" shrinkToFit="1"/>
    </xf>
    <xf numFmtId="4" fontId="10" fillId="13" borderId="34" xfId="0" applyNumberFormat="1" applyFont="1" applyFill="1" applyBorder="1" applyAlignment="1">
      <alignment horizontal="right"/>
    </xf>
    <xf numFmtId="10" fontId="29" fillId="13" borderId="14" xfId="78" applyNumberFormat="1" applyFont="1" applyFill="1" applyBorder="1"/>
    <xf numFmtId="4" fontId="63" fillId="13" borderId="34" xfId="77" applyNumberFormat="1" applyFont="1" applyFill="1" applyBorder="1" applyAlignment="1">
      <alignment horizontal="right"/>
    </xf>
    <xf numFmtId="4" fontId="48" fillId="29" borderId="34" xfId="80" applyNumberFormat="1" applyFill="1" applyBorder="1" applyAlignment="1">
      <alignment horizontal="right"/>
    </xf>
    <xf numFmtId="164" fontId="4" fillId="0" borderId="26" xfId="0" applyNumberFormat="1" applyFont="1" applyFill="1" applyBorder="1" applyAlignment="1">
      <alignment horizontal="left" vertical="center" wrapText="1"/>
    </xf>
    <xf numFmtId="4" fontId="48" fillId="29" borderId="35" xfId="80" applyNumberFormat="1" applyFill="1" applyBorder="1" applyAlignment="1">
      <alignment horizontal="right"/>
    </xf>
    <xf numFmtId="10" fontId="1" fillId="0" borderId="26" xfId="78" applyNumberFormat="1" applyFont="1" applyFill="1" applyBorder="1"/>
    <xf numFmtId="10" fontId="5" fillId="0" borderId="40" xfId="78" applyNumberFormat="1" applyFont="1" applyFill="1" applyBorder="1" applyAlignment="1">
      <alignment horizontal="right"/>
    </xf>
    <xf numFmtId="164" fontId="17" fillId="0" borderId="26" xfId="0" applyNumberFormat="1" applyFont="1" applyFill="1" applyBorder="1" applyAlignment="1">
      <alignment horizontal="left" vertical="center" wrapText="1"/>
    </xf>
    <xf numFmtId="4" fontId="0" fillId="0" borderId="26" xfId="0" applyNumberFormat="1" applyFill="1" applyBorder="1"/>
    <xf numFmtId="164" fontId="3" fillId="0" borderId="15" xfId="0" applyNumberFormat="1" applyFont="1" applyFill="1" applyBorder="1" applyAlignment="1">
      <alignment horizontal="left" wrapText="1"/>
    </xf>
    <xf numFmtId="164" fontId="10" fillId="0" borderId="15" xfId="0" applyNumberFormat="1" applyFont="1" applyFill="1" applyBorder="1" applyAlignment="1">
      <alignment horizontal="right" wrapText="1"/>
    </xf>
    <xf numFmtId="164" fontId="16" fillId="30" borderId="29" xfId="0" applyNumberFormat="1" applyFont="1" applyFill="1" applyBorder="1" applyAlignment="1">
      <alignment horizontal="right" wrapText="1"/>
    </xf>
    <xf numFmtId="4" fontId="48" fillId="30" borderId="37" xfId="80" applyNumberFormat="1" applyFill="1" applyBorder="1" applyAlignment="1">
      <alignment horizontal="right"/>
    </xf>
    <xf numFmtId="10" fontId="6" fillId="30" borderId="23" xfId="78" applyNumberFormat="1" applyFont="1" applyFill="1" applyBorder="1" applyAlignment="1">
      <alignment horizontal="right"/>
    </xf>
    <xf numFmtId="4" fontId="0" fillId="30" borderId="23" xfId="0" applyNumberFormat="1" applyFill="1" applyBorder="1" applyAlignment="1">
      <alignment horizontal="right" shrinkToFit="1"/>
    </xf>
    <xf numFmtId="4" fontId="6" fillId="30" borderId="23" xfId="0" applyNumberFormat="1" applyFont="1" applyFill="1" applyBorder="1" applyAlignment="1">
      <alignment horizontal="right"/>
    </xf>
    <xf numFmtId="10" fontId="6" fillId="30" borderId="31" xfId="78" applyNumberFormat="1" applyFont="1" applyFill="1" applyBorder="1" applyAlignment="1">
      <alignment horizontal="right"/>
    </xf>
    <xf numFmtId="164" fontId="16" fillId="30" borderId="29" xfId="0" applyNumberFormat="1" applyFont="1" applyFill="1" applyBorder="1" applyAlignment="1">
      <alignment horizontal="left" wrapText="1"/>
    </xf>
    <xf numFmtId="4" fontId="10" fillId="30" borderId="23" xfId="0" applyNumberFormat="1" applyFont="1" applyFill="1" applyBorder="1"/>
    <xf numFmtId="10" fontId="6" fillId="30" borderId="23" xfId="0" applyNumberFormat="1" applyFont="1" applyFill="1" applyBorder="1" applyAlignment="1">
      <alignment horizontal="right"/>
    </xf>
    <xf numFmtId="10" fontId="6" fillId="30" borderId="31" xfId="0" applyNumberFormat="1" applyFont="1" applyFill="1" applyBorder="1" applyAlignment="1">
      <alignment horizontal="right"/>
    </xf>
    <xf numFmtId="4" fontId="0" fillId="0" borderId="34" xfId="0" applyNumberFormat="1" applyFill="1" applyBorder="1" applyAlignment="1">
      <alignment horizontal="right"/>
    </xf>
    <xf numFmtId="10" fontId="1" fillId="0" borderId="40" xfId="78" applyNumberFormat="1" applyFont="1" applyFill="1" applyBorder="1"/>
    <xf numFmtId="4" fontId="0" fillId="0" borderId="35" xfId="0" applyNumberFormat="1" applyFill="1" applyBorder="1" applyAlignment="1">
      <alignment horizontal="right"/>
    </xf>
    <xf numFmtId="164" fontId="8" fillId="30" borderId="29" xfId="0" applyNumberFormat="1" applyFont="1" applyFill="1" applyBorder="1" applyAlignment="1">
      <alignment horizontal="right" wrapText="1"/>
    </xf>
    <xf numFmtId="4" fontId="0" fillId="30" borderId="37" xfId="0" applyNumberFormat="1" applyFill="1" applyBorder="1" applyAlignment="1">
      <alignment horizontal="right"/>
    </xf>
    <xf numFmtId="10" fontId="10" fillId="30" borderId="23" xfId="78" applyNumberFormat="1" applyFont="1" applyFill="1" applyBorder="1"/>
    <xf numFmtId="4" fontId="48" fillId="29" borderId="34" xfId="79" applyNumberFormat="1" applyFill="1" applyBorder="1" applyAlignment="1">
      <alignment horizontal="right"/>
    </xf>
    <xf numFmtId="4" fontId="48" fillId="29" borderId="34" xfId="79" applyNumberFormat="1" applyFill="1" applyBorder="1" applyAlignment="1"/>
    <xf numFmtId="10" fontId="5" fillId="0" borderId="15" xfId="78" applyNumberFormat="1" applyFont="1" applyFill="1" applyBorder="1" applyAlignment="1"/>
    <xf numFmtId="10" fontId="5" fillId="0" borderId="14" xfId="78" applyNumberFormat="1" applyFont="1" applyFill="1" applyBorder="1" applyAlignment="1"/>
    <xf numFmtId="4" fontId="0" fillId="0" borderId="14" xfId="0" applyNumberFormat="1" applyBorder="1" applyAlignment="1">
      <alignment shrinkToFit="1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0" fontId="19" fillId="0" borderId="14" xfId="0" applyNumberFormat="1" applyFont="1" applyFill="1" applyBorder="1" applyAlignment="1">
      <alignment horizontal="left" vertical="center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5" fillId="39" borderId="41" xfId="88" applyNumberFormat="1" applyFill="1" applyBorder="1" applyAlignment="1">
      <alignment horizontal="right"/>
    </xf>
    <xf numFmtId="4" fontId="66" fillId="39" borderId="41" xfId="88" applyNumberFormat="1" applyFont="1" applyFill="1" applyBorder="1" applyAlignment="1">
      <alignment horizontal="right"/>
    </xf>
    <xf numFmtId="10" fontId="21" fillId="0" borderId="14" xfId="78" applyNumberFormat="1" applyFont="1" applyFill="1" applyBorder="1"/>
    <xf numFmtId="0" fontId="21" fillId="0" borderId="14" xfId="0" applyNumberFormat="1" applyFont="1" applyFill="1" applyBorder="1" applyAlignment="1">
      <alignment horizontal="left"/>
    </xf>
    <xf numFmtId="10" fontId="23" fillId="0" borderId="14" xfId="0" applyNumberFormat="1" applyFont="1" applyFill="1" applyBorder="1" applyAlignment="1">
      <alignment horizontal="right"/>
    </xf>
    <xf numFmtId="10" fontId="23" fillId="0" borderId="14" xfId="78" applyNumberFormat="1" applyFont="1" applyFill="1" applyBorder="1" applyAlignment="1">
      <alignment horizontal="right"/>
    </xf>
    <xf numFmtId="4" fontId="24" fillId="0" borderId="14" xfId="0" applyNumberFormat="1" applyFont="1" applyFill="1" applyBorder="1" applyAlignment="1">
      <alignment horizontal="right"/>
    </xf>
    <xf numFmtId="0" fontId="21" fillId="0" borderId="0" xfId="0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Alignment="1">
      <alignment wrapText="1"/>
    </xf>
    <xf numFmtId="4" fontId="0" fillId="0" borderId="14" xfId="0" applyNumberFormat="1" applyBorder="1" applyAlignment="1">
      <alignment horizontal="right" wrapText="1" shrinkToFit="1"/>
    </xf>
    <xf numFmtId="10" fontId="1" fillId="0" borderId="14" xfId="78" applyNumberFormat="1" applyFont="1" applyFill="1" applyBorder="1" applyAlignment="1">
      <alignment wrapText="1"/>
    </xf>
    <xf numFmtId="10" fontId="5" fillId="0" borderId="14" xfId="0" applyNumberFormat="1" applyFont="1" applyFill="1" applyBorder="1" applyAlignment="1">
      <alignment horizontal="right" wrapText="1"/>
    </xf>
    <xf numFmtId="10" fontId="5" fillId="0" borderId="14" xfId="78" applyNumberFormat="1" applyFont="1" applyFill="1" applyBorder="1" applyAlignment="1">
      <alignment horizontal="right" wrapText="1"/>
    </xf>
    <xf numFmtId="4" fontId="0" fillId="28" borderId="14" xfId="0" applyNumberFormat="1" applyFill="1" applyBorder="1" applyAlignment="1">
      <alignment horizontal="right" wrapText="1" shrinkToFit="1"/>
    </xf>
    <xf numFmtId="10" fontId="1" fillId="28" borderId="14" xfId="78" applyNumberFormat="1" applyFont="1" applyFill="1" applyBorder="1" applyAlignment="1">
      <alignment wrapText="1"/>
    </xf>
    <xf numFmtId="10" fontId="5" fillId="28" borderId="14" xfId="0" applyNumberFormat="1" applyFont="1" applyFill="1" applyBorder="1" applyAlignment="1">
      <alignment horizontal="right" wrapText="1"/>
    </xf>
    <xf numFmtId="10" fontId="5" fillId="28" borderId="14" xfId="78" applyNumberFormat="1" applyFont="1" applyFill="1" applyBorder="1" applyAlignment="1">
      <alignment horizontal="right" wrapText="1"/>
    </xf>
    <xf numFmtId="0" fontId="6" fillId="0" borderId="0" xfId="0" applyFont="1" applyAlignment="1">
      <alignment horizontal="right" wrapText="1"/>
    </xf>
    <xf numFmtId="0" fontId="17" fillId="0" borderId="14" xfId="0" applyNumberFormat="1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4" fontId="0" fillId="0" borderId="14" xfId="0" applyNumberFormat="1" applyFill="1" applyBorder="1" applyAlignment="1">
      <alignment horizontal="right" wrapText="1" shrinkToFit="1"/>
    </xf>
    <xf numFmtId="10" fontId="6" fillId="28" borderId="14" xfId="78" applyNumberFormat="1" applyFont="1" applyFill="1" applyBorder="1" applyAlignment="1">
      <alignment horizontal="right" wrapText="1"/>
    </xf>
    <xf numFmtId="10" fontId="6" fillId="28" borderId="14" xfId="0" applyNumberFormat="1" applyFont="1" applyFill="1" applyBorder="1" applyAlignment="1">
      <alignment horizontal="right" wrapText="1"/>
    </xf>
    <xf numFmtId="4" fontId="0" fillId="0" borderId="21" xfId="0" applyNumberFormat="1" applyFill="1" applyBorder="1" applyAlignment="1">
      <alignment horizontal="right" wrapText="1" shrinkToFit="1"/>
    </xf>
    <xf numFmtId="4" fontId="0" fillId="0" borderId="18" xfId="0" applyNumberFormat="1" applyFill="1" applyBorder="1" applyAlignment="1">
      <alignment horizontal="right" wrapText="1" shrinkToFit="1"/>
    </xf>
    <xf numFmtId="10" fontId="5" fillId="0" borderId="15" xfId="78" applyNumberFormat="1" applyFont="1" applyFill="1" applyBorder="1" applyAlignment="1">
      <alignment horizontal="right" wrapText="1"/>
    </xf>
    <xf numFmtId="10" fontId="5" fillId="0" borderId="15" xfId="0" applyNumberFormat="1" applyFont="1" applyFill="1" applyBorder="1" applyAlignment="1">
      <alignment horizontal="right" wrapText="1"/>
    </xf>
    <xf numFmtId="4" fontId="0" fillId="0" borderId="19" xfId="0" applyNumberFormat="1" applyFill="1" applyBorder="1" applyAlignment="1">
      <alignment horizontal="right" wrapText="1" shrinkToFit="1"/>
    </xf>
    <xf numFmtId="4" fontId="0" fillId="0" borderId="20" xfId="0" applyNumberFormat="1" applyFill="1" applyBorder="1" applyAlignment="1">
      <alignment horizontal="right" wrapText="1" shrinkToFit="1"/>
    </xf>
    <xf numFmtId="10" fontId="1" fillId="0" borderId="14" xfId="78" applyNumberFormat="1" applyFont="1" applyFill="1" applyBorder="1" applyAlignment="1">
      <alignment horizontal="right" wrapText="1"/>
    </xf>
    <xf numFmtId="0" fontId="0" fillId="0" borderId="0" xfId="0" applyFill="1" applyBorder="1" applyAlignment="1">
      <alignment wrapText="1"/>
    </xf>
    <xf numFmtId="10" fontId="1" fillId="0" borderId="0" xfId="78" applyNumberFormat="1" applyFont="1" applyFill="1" applyBorder="1" applyAlignment="1">
      <alignment wrapText="1"/>
    </xf>
    <xf numFmtId="10" fontId="5" fillId="0" borderId="0" xfId="78" applyNumberFormat="1" applyFont="1" applyFill="1" applyBorder="1" applyAlignment="1">
      <alignment horizontal="right" wrapText="1"/>
    </xf>
    <xf numFmtId="4" fontId="0" fillId="0" borderId="0" xfId="0" applyNumberFormat="1" applyFill="1" applyAlignment="1">
      <alignment wrapText="1"/>
    </xf>
    <xf numFmtId="4" fontId="0" fillId="0" borderId="0" xfId="0" applyNumberFormat="1" applyFill="1" applyBorder="1" applyAlignment="1">
      <alignment wrapText="1"/>
    </xf>
    <xf numFmtId="10" fontId="6" fillId="0" borderId="14" xfId="78" applyNumberFormat="1" applyFont="1" applyFill="1" applyBorder="1" applyAlignment="1">
      <alignment horizontal="right" wrapText="1"/>
    </xf>
    <xf numFmtId="4" fontId="6" fillId="0" borderId="0" xfId="0" applyNumberFormat="1" applyFont="1" applyAlignment="1">
      <alignment horizontal="right" wrapText="1"/>
    </xf>
    <xf numFmtId="4" fontId="10" fillId="0" borderId="0" xfId="0" applyNumberFormat="1" applyFont="1" applyFill="1" applyBorder="1" applyAlignment="1">
      <alignment wrapText="1"/>
    </xf>
    <xf numFmtId="0" fontId="6" fillId="0" borderId="0" xfId="0" applyFont="1" applyFill="1" applyBorder="1" applyAlignment="1">
      <alignment horizontal="right" wrapText="1"/>
    </xf>
    <xf numFmtId="164" fontId="0" fillId="0" borderId="0" xfId="0" applyNumberFormat="1" applyAlignment="1">
      <alignment wrapText="1"/>
    </xf>
    <xf numFmtId="0" fontId="0" fillId="0" borderId="14" xfId="0" applyNumberFormat="1" applyBorder="1" applyAlignment="1">
      <alignment horizontal="left" wrapText="1"/>
    </xf>
    <xf numFmtId="0" fontId="0" fillId="0" borderId="0" xfId="0" applyNumberFormat="1" applyBorder="1" applyAlignment="1">
      <alignment horizontal="left" wrapText="1"/>
    </xf>
    <xf numFmtId="0" fontId="0" fillId="0" borderId="14" xfId="0" applyBorder="1" applyAlignment="1">
      <alignment wrapText="1"/>
    </xf>
    <xf numFmtId="4" fontId="0" fillId="0" borderId="14" xfId="0" applyNumberFormat="1" applyBorder="1" applyAlignment="1">
      <alignment wrapText="1"/>
    </xf>
    <xf numFmtId="10" fontId="6" fillId="0" borderId="14" xfId="0" applyNumberFormat="1" applyFont="1" applyFill="1" applyBorder="1" applyAlignment="1">
      <alignment horizontal="right" wrapText="1"/>
    </xf>
    <xf numFmtId="4" fontId="0" fillId="0" borderId="22" xfId="0" applyNumberFormat="1" applyBorder="1" applyAlignment="1">
      <alignment horizontal="right" wrapText="1" shrinkToFit="1"/>
    </xf>
    <xf numFmtId="4" fontId="0" fillId="0" borderId="23" xfId="0" applyNumberFormat="1" applyBorder="1" applyAlignment="1">
      <alignment horizontal="right" wrapText="1" shrinkToFit="1"/>
    </xf>
    <xf numFmtId="4" fontId="0" fillId="0" borderId="0" xfId="0" applyNumberFormat="1" applyAlignment="1">
      <alignment wrapText="1"/>
    </xf>
    <xf numFmtId="4" fontId="0" fillId="0" borderId="0" xfId="0" applyNumberFormat="1" applyBorder="1" applyAlignment="1">
      <alignment wrapText="1"/>
    </xf>
    <xf numFmtId="164" fontId="67" fillId="0" borderId="0" xfId="0" applyNumberFormat="1" applyFont="1" applyFill="1" applyBorder="1" applyAlignment="1">
      <alignment vertical="center" wrapText="1"/>
    </xf>
    <xf numFmtId="0" fontId="67" fillId="0" borderId="0" xfId="0" applyFont="1" applyFill="1" applyBorder="1" applyAlignment="1">
      <alignment vertical="center" wrapText="1"/>
    </xf>
    <xf numFmtId="0" fontId="67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Fill="1" applyBorder="1" applyAlignment="1">
      <alignment wrapText="1"/>
    </xf>
    <xf numFmtId="4" fontId="5" fillId="0" borderId="14" xfId="0" applyNumberFormat="1" applyFont="1" applyBorder="1" applyAlignment="1">
      <alignment horizontal="right" wrapText="1" shrinkToFit="1"/>
    </xf>
    <xf numFmtId="10" fontId="5" fillId="0" borderId="14" xfId="78" applyNumberFormat="1" applyFont="1" applyFill="1" applyBorder="1" applyAlignment="1">
      <alignment wrapText="1"/>
    </xf>
    <xf numFmtId="4" fontId="68" fillId="39" borderId="41" xfId="88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wrapText="1"/>
    </xf>
    <xf numFmtId="4" fontId="6" fillId="0" borderId="14" xfId="0" applyNumberFormat="1" applyFont="1" applyBorder="1" applyAlignment="1">
      <alignment horizontal="right" wrapText="1" shrinkToFit="1"/>
    </xf>
    <xf numFmtId="4" fontId="69" fillId="39" borderId="41" xfId="88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14" xfId="0" applyNumberFormat="1" applyFont="1" applyBorder="1" applyAlignment="1">
      <alignment horizontal="left" wrapText="1"/>
    </xf>
    <xf numFmtId="0" fontId="5" fillId="0" borderId="0" xfId="0" applyNumberFormat="1" applyFont="1" applyBorder="1" applyAlignment="1">
      <alignment horizontal="left" wrapText="1"/>
    </xf>
    <xf numFmtId="0" fontId="5" fillId="0" borderId="0" xfId="0" applyFont="1" applyBorder="1" applyAlignment="1">
      <alignment wrapText="1"/>
    </xf>
    <xf numFmtId="0" fontId="5" fillId="0" borderId="14" xfId="0" applyFont="1" applyBorder="1" applyAlignment="1">
      <alignment wrapText="1"/>
    </xf>
    <xf numFmtId="4" fontId="5" fillId="0" borderId="14" xfId="0" applyNumberFormat="1" applyFont="1" applyBorder="1" applyAlignment="1">
      <alignment wrapText="1"/>
    </xf>
    <xf numFmtId="4" fontId="5" fillId="0" borderId="22" xfId="0" applyNumberFormat="1" applyFont="1" applyBorder="1" applyAlignment="1">
      <alignment horizontal="right" wrapText="1" shrinkToFit="1"/>
    </xf>
    <xf numFmtId="4" fontId="5" fillId="0" borderId="23" xfId="0" applyNumberFormat="1" applyFont="1" applyBorder="1" applyAlignment="1">
      <alignment horizontal="right" wrapText="1" shrinkToFit="1"/>
    </xf>
    <xf numFmtId="10" fontId="5" fillId="0" borderId="0" xfId="78" applyNumberFormat="1" applyFont="1" applyFill="1" applyBorder="1" applyAlignment="1">
      <alignment wrapText="1"/>
    </xf>
    <xf numFmtId="0" fontId="6" fillId="0" borderId="0" xfId="0" applyFont="1" applyAlignment="1">
      <alignment wrapText="1"/>
    </xf>
    <xf numFmtId="4" fontId="5" fillId="0" borderId="0" xfId="0" applyNumberFormat="1" applyFont="1" applyAlignment="1">
      <alignment wrapText="1"/>
    </xf>
    <xf numFmtId="4" fontId="5" fillId="0" borderId="0" xfId="0" applyNumberFormat="1" applyFont="1" applyBorder="1" applyAlignment="1">
      <alignment wrapText="1"/>
    </xf>
    <xf numFmtId="164" fontId="3" fillId="0" borderId="14" xfId="0" applyNumberFormat="1" applyFont="1" applyFill="1" applyBorder="1" applyAlignment="1">
      <alignment horizontal="center" vertical="center"/>
    </xf>
    <xf numFmtId="164" fontId="4" fillId="0" borderId="14" xfId="0" applyNumberFormat="1" applyFont="1" applyFill="1" applyBorder="1"/>
    <xf numFmtId="0" fontId="14" fillId="0" borderId="0" xfId="0" applyFont="1" applyFill="1" applyBorder="1" applyAlignment="1">
      <alignment horizontal="left" vertical="center"/>
    </xf>
    <xf numFmtId="164" fontId="3" fillId="0" borderId="14" xfId="0" applyNumberFormat="1" applyFont="1" applyFill="1" applyBorder="1" applyAlignment="1">
      <alignment horizontal="left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164" fontId="4" fillId="0" borderId="26" xfId="0" applyNumberFormat="1" applyFont="1" applyFill="1" applyBorder="1"/>
    <xf numFmtId="164" fontId="3" fillId="0" borderId="14" xfId="85" applyNumberFormat="1" applyFont="1" applyFill="1" applyBorder="1" applyAlignment="1" applyProtection="1">
      <alignment horizontal="center" vertical="center" wrapText="1"/>
    </xf>
    <xf numFmtId="164" fontId="4" fillId="0" borderId="18" xfId="0" applyNumberFormat="1" applyFont="1" applyFill="1" applyBorder="1"/>
    <xf numFmtId="164" fontId="4" fillId="0" borderId="14" xfId="0" applyNumberFormat="1" applyFont="1" applyFill="1" applyBorder="1" applyAlignment="1">
      <alignment wrapText="1"/>
    </xf>
    <xf numFmtId="0" fontId="14" fillId="0" borderId="0" xfId="0" applyFont="1" applyFill="1" applyBorder="1" applyAlignment="1">
      <alignment horizontal="left" vertical="center" wrapText="1"/>
    </xf>
    <xf numFmtId="164" fontId="16" fillId="0" borderId="14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wrapText="1"/>
    </xf>
    <xf numFmtId="0" fontId="67" fillId="0" borderId="0" xfId="0" applyFont="1" applyFill="1" applyBorder="1" applyAlignment="1">
      <alignment horizontal="left" vertical="center" wrapText="1"/>
    </xf>
    <xf numFmtId="164" fontId="16" fillId="0" borderId="14" xfId="0" applyNumberFormat="1" applyFont="1" applyFill="1" applyBorder="1" applyAlignment="1">
      <alignment horizontal="left" vertical="center" wrapText="1"/>
    </xf>
    <xf numFmtId="164" fontId="16" fillId="0" borderId="14" xfId="85" applyNumberFormat="1" applyFont="1" applyFill="1" applyBorder="1" applyAlignment="1" applyProtection="1">
      <alignment horizontal="center" vertical="center" wrapText="1"/>
    </xf>
    <xf numFmtId="164" fontId="16" fillId="0" borderId="14" xfId="0" applyNumberFormat="1" applyFont="1" applyFill="1" applyBorder="1" applyAlignment="1">
      <alignment wrapText="1"/>
    </xf>
    <xf numFmtId="164" fontId="16" fillId="0" borderId="14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/>
    <xf numFmtId="0" fontId="16" fillId="0" borderId="0" xfId="0" applyFont="1" applyFill="1" applyBorder="1" applyAlignment="1">
      <alignment horizontal="left" vertical="center"/>
    </xf>
    <xf numFmtId="164" fontId="17" fillId="0" borderId="26" xfId="0" applyNumberFormat="1" applyFont="1" applyFill="1" applyBorder="1"/>
    <xf numFmtId="164" fontId="6" fillId="0" borderId="14" xfId="0" applyNumberFormat="1" applyFont="1" applyFill="1" applyBorder="1" applyAlignment="1">
      <alignment horizontal="center" vertical="center"/>
    </xf>
    <xf numFmtId="164" fontId="5" fillId="0" borderId="14" xfId="0" applyNumberFormat="1" applyFont="1" applyFill="1" applyBorder="1"/>
    <xf numFmtId="0" fontId="6" fillId="0" borderId="0" xfId="0" applyFont="1" applyFill="1" applyBorder="1" applyAlignment="1">
      <alignment horizontal="left" vertical="center"/>
    </xf>
    <xf numFmtId="164" fontId="6" fillId="0" borderId="14" xfId="0" applyNumberFormat="1" applyFont="1" applyFill="1" applyBorder="1" applyAlignment="1">
      <alignment horizontal="left" vertical="center" wrapText="1"/>
    </xf>
    <xf numFmtId="164" fontId="6" fillId="0" borderId="14" xfId="0" applyNumberFormat="1" applyFont="1" applyFill="1" applyBorder="1" applyAlignment="1">
      <alignment horizontal="center" vertical="center" wrapText="1"/>
    </xf>
    <xf numFmtId="164" fontId="5" fillId="0" borderId="26" xfId="0" applyNumberFormat="1" applyFont="1" applyFill="1" applyBorder="1"/>
    <xf numFmtId="164" fontId="6" fillId="0" borderId="14" xfId="85" applyNumberFormat="1" applyFont="1" applyFill="1" applyBorder="1" applyAlignment="1" applyProtection="1">
      <alignment horizontal="center" vertical="center" wrapText="1"/>
    </xf>
    <xf numFmtId="164" fontId="5" fillId="0" borderId="18" xfId="0" applyNumberFormat="1" applyFont="1" applyFill="1" applyBorder="1"/>
    <xf numFmtId="0" fontId="67" fillId="0" borderId="42" xfId="0" applyFont="1" applyFill="1" applyBorder="1" applyAlignment="1">
      <alignment horizontal="left" vertical="center" wrapText="1"/>
    </xf>
    <xf numFmtId="4" fontId="0" fillId="39" borderId="41" xfId="0" applyNumberFormat="1" applyFill="1" applyBorder="1" applyAlignment="1">
      <alignment horizontal="right"/>
    </xf>
  </cellXfs>
  <cellStyles count="9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2" xfId="8" builtinId="34" customBuiltin="1"/>
    <cellStyle name="20% - Акцент3" xfId="9" builtinId="38" customBuiltin="1"/>
    <cellStyle name="20% - Акцент4" xfId="10" builtinId="42" customBuiltin="1"/>
    <cellStyle name="20% - Акцент5" xfId="11" builtinId="46" customBuiltin="1"/>
    <cellStyle name="20% - Акцент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 builtinId="31" customBuiltin="1"/>
    <cellStyle name="40% - Акцент2" xfId="20" builtinId="35" customBuiltin="1"/>
    <cellStyle name="40% - Акцент3" xfId="21" builtinId="39" customBuiltin="1"/>
    <cellStyle name="40% - Акцент4" xfId="22" builtinId="43" customBuiltin="1"/>
    <cellStyle name="40% - Акцент5" xfId="23" builtinId="47" customBuiltin="1"/>
    <cellStyle name="40% - Акцент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 builtinId="32" customBuiltin="1"/>
    <cellStyle name="60% - Акцент2" xfId="32" builtinId="36" customBuiltin="1"/>
    <cellStyle name="60% - Акцент3" xfId="33" builtinId="40" customBuiltin="1"/>
    <cellStyle name="60% - Акцент4" xfId="34" builtinId="44" customBuiltin="1"/>
    <cellStyle name="60% - Акцент5" xfId="35" builtinId="48" customBuiltin="1"/>
    <cellStyle name="60% - Акцент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Акцент1" xfId="60" builtinId="29" customBuiltin="1"/>
    <cellStyle name="Акцент2" xfId="61" builtinId="33" customBuiltin="1"/>
    <cellStyle name="Акцент3" xfId="62" builtinId="37" customBuiltin="1"/>
    <cellStyle name="Акцент4" xfId="63" builtinId="41" customBuiltin="1"/>
    <cellStyle name="Акцент5" xfId="64" builtinId="45" customBuiltin="1"/>
    <cellStyle name="Акцент6" xfId="65" builtinId="49" customBuiltin="1"/>
    <cellStyle name="Ввод " xfId="66" builtinId="20" customBuiltin="1"/>
    <cellStyle name="Вывод" xfId="67" builtinId="21" customBuiltin="1"/>
    <cellStyle name="Вычисление" xfId="68" builtinId="22" customBuiltin="1"/>
    <cellStyle name="Заголовок 1" xfId="69" builtinId="16" customBuiltin="1"/>
    <cellStyle name="Заголовок 2" xfId="70" builtinId="17" customBuiltin="1"/>
    <cellStyle name="Заголовок 3" xfId="71" builtinId="18" customBuiltin="1"/>
    <cellStyle name="Заголовок 4" xfId="72" builtinId="19" customBuiltin="1"/>
    <cellStyle name="Итог" xfId="73" builtinId="25" customBuiltin="1"/>
    <cellStyle name="Контрольная ячейка" xfId="74" builtinId="23" customBuiltin="1"/>
    <cellStyle name="Название" xfId="75" builtinId="15" customBuiltin="1"/>
    <cellStyle name="Нейтральный" xfId="76" builtinId="28" customBuiltin="1"/>
    <cellStyle name="Обычный" xfId="0" builtinId="0"/>
    <cellStyle name="Обычный 2" xfId="88"/>
    <cellStyle name="Обычный 3" xfId="89"/>
    <cellStyle name="Обычный_Декабрь" xfId="77"/>
    <cellStyle name="Обычный_на 1 января" xfId="78"/>
    <cellStyle name="Обычный_февраль" xfId="79"/>
    <cellStyle name="Обычный_январь" xfId="80"/>
    <cellStyle name="Плохой" xfId="81" builtinId="27" customBuiltin="1"/>
    <cellStyle name="Пояснение" xfId="82" builtinId="53" customBuiltin="1"/>
    <cellStyle name="Примечание" xfId="83" builtinId="10" customBuiltin="1"/>
    <cellStyle name="Связанная ячейка" xfId="84" builtinId="24" customBuiltin="1"/>
    <cellStyle name="ТЕКСТ" xfId="85"/>
    <cellStyle name="Текст предупреждения" xfId="86" builtinId="11" customBuiltin="1"/>
    <cellStyle name="Хороший" xfId="8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enableFormatConditionsCalculation="0">
    <tabColor indexed="33"/>
  </sheetPr>
  <dimension ref="A2:CE47"/>
  <sheetViews>
    <sheetView zoomScale="75" workbookViewId="0">
      <pane xSplit="1" topLeftCell="B1" activePane="topRight" state="frozen"/>
      <selection pane="topRight" activeCell="A30" sqref="A30:XFD30"/>
    </sheetView>
  </sheetViews>
  <sheetFormatPr defaultRowHeight="13.2" x14ac:dyDescent="0.25"/>
  <cols>
    <col min="1" max="1" width="58.6640625" customWidth="1"/>
    <col min="2" max="2" width="18" customWidth="1"/>
    <col min="3" max="3" width="16.88671875" customWidth="1"/>
    <col min="4" max="4" width="11.6640625" customWidth="1"/>
    <col min="5" max="5" width="17.88671875" customWidth="1"/>
    <col min="6" max="6" width="17.5546875" customWidth="1"/>
    <col min="7" max="7" width="9.33203125" bestFit="1" customWidth="1"/>
    <col min="8" max="8" width="21" customWidth="1"/>
    <col min="9" max="9" width="16.6640625" customWidth="1"/>
    <col min="10" max="10" width="9.33203125" bestFit="1" customWidth="1"/>
    <col min="11" max="11" width="21.44140625" customWidth="1"/>
    <col min="12" max="12" width="18.88671875" customWidth="1"/>
    <col min="13" max="13" width="10.109375" customWidth="1"/>
    <col min="14" max="14" width="17.88671875" customWidth="1"/>
    <col min="15" max="15" width="17.5546875" customWidth="1"/>
    <col min="17" max="17" width="19.44140625" customWidth="1"/>
    <col min="18" max="18" width="18.5546875" customWidth="1"/>
    <col min="20" max="20" width="21.109375" customWidth="1"/>
    <col min="21" max="21" width="19.88671875" customWidth="1"/>
    <col min="23" max="23" width="19.44140625" customWidth="1"/>
    <col min="24" max="24" width="17.88671875" customWidth="1"/>
    <col min="25" max="25" width="9.6640625" customWidth="1"/>
    <col min="26" max="26" width="21.5546875" customWidth="1"/>
    <col min="27" max="27" width="18.6640625" customWidth="1"/>
    <col min="29" max="29" width="18.44140625" customWidth="1"/>
    <col min="30" max="30" width="18.6640625" customWidth="1"/>
    <col min="32" max="32" width="19.109375" customWidth="1"/>
    <col min="33" max="33" width="17.109375" customWidth="1"/>
    <col min="34" max="34" width="9.6640625" customWidth="1"/>
    <col min="35" max="35" width="21.33203125" customWidth="1"/>
    <col min="36" max="36" width="18.44140625" customWidth="1"/>
    <col min="37" max="37" width="12.44140625" customWidth="1"/>
    <col min="38" max="38" width="20.88671875" customWidth="1"/>
    <col min="39" max="39" width="18.5546875" customWidth="1"/>
    <col min="41" max="41" width="18" customWidth="1"/>
    <col min="42" max="42" width="17.6640625" customWidth="1"/>
    <col min="44" max="44" width="17.88671875" customWidth="1"/>
    <col min="45" max="45" width="17.44140625" customWidth="1"/>
    <col min="47" max="47" width="18.6640625" customWidth="1"/>
    <col min="48" max="48" width="16.88671875" customWidth="1"/>
    <col min="50" max="50" width="18.33203125" customWidth="1"/>
    <col min="51" max="51" width="18" customWidth="1"/>
    <col min="53" max="53" width="19.109375" customWidth="1"/>
    <col min="54" max="54" width="17.44140625" customWidth="1"/>
    <col min="56" max="56" width="18.5546875" customWidth="1"/>
    <col min="57" max="57" width="17.6640625" customWidth="1"/>
    <col min="59" max="59" width="18.88671875" customWidth="1"/>
    <col min="60" max="60" width="17.109375" customWidth="1"/>
    <col min="62" max="62" width="18.6640625" customWidth="1"/>
    <col min="63" max="63" width="17.109375" customWidth="1"/>
    <col min="65" max="65" width="18.109375" customWidth="1"/>
    <col min="66" max="66" width="17.109375" customWidth="1"/>
    <col min="68" max="68" width="19.5546875" customWidth="1"/>
    <col min="69" max="69" width="19.109375" customWidth="1"/>
    <col min="71" max="71" width="18.5546875" customWidth="1"/>
    <col min="72" max="72" width="17.44140625" customWidth="1"/>
    <col min="74" max="74" width="20.44140625" customWidth="1"/>
    <col min="75" max="75" width="20.5546875" customWidth="1"/>
    <col min="77" max="77" width="18.88671875" customWidth="1"/>
    <col min="78" max="78" width="17.44140625" customWidth="1"/>
    <col min="79" max="79" width="11" customWidth="1"/>
    <col min="80" max="80" width="18.109375" customWidth="1"/>
    <col min="81" max="81" width="17.88671875" customWidth="1"/>
    <col min="83" max="83" width="17.44140625" bestFit="1" customWidth="1"/>
  </cols>
  <sheetData>
    <row r="2" spans="1:83" s="117" customFormat="1" ht="21" x14ac:dyDescent="0.4">
      <c r="A2" s="10"/>
      <c r="B2" s="414" t="s">
        <v>73</v>
      </c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 t="s">
        <v>0</v>
      </c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</row>
    <row r="3" spans="1:83" s="108" customFormat="1" ht="15.6" x14ac:dyDescent="0.3">
      <c r="A3" s="415"/>
      <c r="B3" s="412" t="s">
        <v>1</v>
      </c>
      <c r="C3" s="413"/>
      <c r="D3" s="413"/>
      <c r="E3" s="412" t="s">
        <v>2</v>
      </c>
      <c r="F3" s="413"/>
      <c r="G3" s="413"/>
      <c r="H3" s="412" t="s">
        <v>3</v>
      </c>
      <c r="I3" s="413"/>
      <c r="J3" s="413"/>
      <c r="K3" s="412" t="s">
        <v>4</v>
      </c>
      <c r="L3" s="413"/>
      <c r="M3" s="413"/>
      <c r="N3" s="412" t="s">
        <v>5</v>
      </c>
      <c r="O3" s="413"/>
      <c r="P3" s="413"/>
      <c r="Q3" s="412" t="s">
        <v>6</v>
      </c>
      <c r="R3" s="413"/>
      <c r="S3" s="413"/>
      <c r="T3" s="412" t="s">
        <v>7</v>
      </c>
      <c r="U3" s="413"/>
      <c r="V3" s="413"/>
      <c r="W3" s="412" t="s">
        <v>8</v>
      </c>
      <c r="X3" s="413"/>
      <c r="Y3" s="413"/>
      <c r="Z3" s="412" t="s">
        <v>50</v>
      </c>
      <c r="AA3" s="413"/>
      <c r="AB3" s="413"/>
      <c r="AC3" s="412" t="s">
        <v>9</v>
      </c>
      <c r="AD3" s="413"/>
      <c r="AE3" s="413"/>
      <c r="AF3" s="412" t="s">
        <v>10</v>
      </c>
      <c r="AG3" s="413"/>
      <c r="AH3" s="413"/>
      <c r="AI3" s="412" t="s">
        <v>52</v>
      </c>
      <c r="AJ3" s="413"/>
      <c r="AK3" s="413"/>
      <c r="AL3" s="412" t="s">
        <v>11</v>
      </c>
      <c r="AM3" s="413"/>
      <c r="AN3" s="413"/>
      <c r="AO3" s="412" t="s">
        <v>12</v>
      </c>
      <c r="AP3" s="413"/>
      <c r="AQ3" s="413"/>
      <c r="AR3" s="412" t="s">
        <v>13</v>
      </c>
      <c r="AS3" s="413"/>
      <c r="AT3" s="413"/>
      <c r="AU3" s="412" t="s">
        <v>14</v>
      </c>
      <c r="AV3" s="413"/>
      <c r="AW3" s="413"/>
      <c r="AX3" s="412" t="s">
        <v>15</v>
      </c>
      <c r="AY3" s="413"/>
      <c r="AZ3" s="413"/>
      <c r="BA3" s="412" t="s">
        <v>16</v>
      </c>
      <c r="BB3" s="413"/>
      <c r="BC3" s="413"/>
      <c r="BD3" s="412" t="s">
        <v>17</v>
      </c>
      <c r="BE3" s="413"/>
      <c r="BF3" s="413"/>
      <c r="BG3" s="412" t="s">
        <v>18</v>
      </c>
      <c r="BH3" s="413"/>
      <c r="BI3" s="413"/>
      <c r="BJ3" s="412" t="s">
        <v>19</v>
      </c>
      <c r="BK3" s="413"/>
      <c r="BL3" s="413"/>
      <c r="BM3" s="412" t="s">
        <v>20</v>
      </c>
      <c r="BN3" s="413"/>
      <c r="BO3" s="413"/>
      <c r="BP3" s="412" t="s">
        <v>21</v>
      </c>
      <c r="BQ3" s="413"/>
      <c r="BR3" s="413"/>
      <c r="BS3" s="412" t="s">
        <v>22</v>
      </c>
      <c r="BT3" s="413"/>
      <c r="BU3" s="413"/>
      <c r="BV3" s="412" t="s">
        <v>23</v>
      </c>
      <c r="BW3" s="413"/>
      <c r="BX3" s="413"/>
      <c r="BY3" s="412" t="s">
        <v>24</v>
      </c>
      <c r="BZ3" s="413"/>
      <c r="CA3" s="413"/>
      <c r="CB3" s="412" t="s">
        <v>25</v>
      </c>
      <c r="CC3" s="413"/>
      <c r="CD3" s="413"/>
    </row>
    <row r="4" spans="1:83" s="108" customFormat="1" ht="12.75" customHeight="1" x14ac:dyDescent="0.25">
      <c r="A4" s="413"/>
      <c r="B4" s="416" t="s">
        <v>26</v>
      </c>
      <c r="C4" s="416" t="s">
        <v>59</v>
      </c>
      <c r="D4" s="418" t="s">
        <v>27</v>
      </c>
      <c r="E4" s="416" t="s">
        <v>26</v>
      </c>
      <c r="F4" s="416" t="s">
        <v>59</v>
      </c>
      <c r="G4" s="418" t="s">
        <v>27</v>
      </c>
      <c r="H4" s="416" t="s">
        <v>26</v>
      </c>
      <c r="I4" s="416" t="s">
        <v>59</v>
      </c>
      <c r="J4" s="418" t="s">
        <v>27</v>
      </c>
      <c r="K4" s="416" t="s">
        <v>26</v>
      </c>
      <c r="L4" s="416" t="s">
        <v>59</v>
      </c>
      <c r="M4" s="418" t="s">
        <v>27</v>
      </c>
      <c r="N4" s="416" t="s">
        <v>26</v>
      </c>
      <c r="O4" s="416" t="s">
        <v>59</v>
      </c>
      <c r="P4" s="418" t="s">
        <v>27</v>
      </c>
      <c r="Q4" s="416" t="s">
        <v>26</v>
      </c>
      <c r="R4" s="416" t="s">
        <v>59</v>
      </c>
      <c r="S4" s="418" t="s">
        <v>27</v>
      </c>
      <c r="T4" s="416" t="s">
        <v>26</v>
      </c>
      <c r="U4" s="416" t="s">
        <v>59</v>
      </c>
      <c r="V4" s="418" t="s">
        <v>27</v>
      </c>
      <c r="W4" s="416" t="s">
        <v>26</v>
      </c>
      <c r="X4" s="416" t="s">
        <v>59</v>
      </c>
      <c r="Y4" s="418" t="s">
        <v>27</v>
      </c>
      <c r="Z4" s="416" t="s">
        <v>26</v>
      </c>
      <c r="AA4" s="416" t="s">
        <v>59</v>
      </c>
      <c r="AB4" s="418" t="s">
        <v>27</v>
      </c>
      <c r="AC4" s="416" t="s">
        <v>26</v>
      </c>
      <c r="AD4" s="416" t="s">
        <v>59</v>
      </c>
      <c r="AE4" s="418" t="s">
        <v>27</v>
      </c>
      <c r="AF4" s="416" t="s">
        <v>26</v>
      </c>
      <c r="AG4" s="416" t="s">
        <v>59</v>
      </c>
      <c r="AH4" s="418" t="s">
        <v>27</v>
      </c>
      <c r="AI4" s="416" t="s">
        <v>26</v>
      </c>
      <c r="AJ4" s="416" t="s">
        <v>59</v>
      </c>
      <c r="AK4" s="418" t="s">
        <v>27</v>
      </c>
      <c r="AL4" s="416" t="s">
        <v>26</v>
      </c>
      <c r="AM4" s="416" t="s">
        <v>59</v>
      </c>
      <c r="AN4" s="418" t="s">
        <v>27</v>
      </c>
      <c r="AO4" s="416" t="s">
        <v>26</v>
      </c>
      <c r="AP4" s="416" t="s">
        <v>59</v>
      </c>
      <c r="AQ4" s="418" t="s">
        <v>27</v>
      </c>
      <c r="AR4" s="416" t="s">
        <v>26</v>
      </c>
      <c r="AS4" s="416" t="s">
        <v>59</v>
      </c>
      <c r="AT4" s="418" t="s">
        <v>27</v>
      </c>
      <c r="AU4" s="416" t="s">
        <v>26</v>
      </c>
      <c r="AV4" s="416" t="s">
        <v>59</v>
      </c>
      <c r="AW4" s="418" t="s">
        <v>27</v>
      </c>
      <c r="AX4" s="416" t="s">
        <v>26</v>
      </c>
      <c r="AY4" s="416" t="s">
        <v>59</v>
      </c>
      <c r="AZ4" s="418" t="s">
        <v>27</v>
      </c>
      <c r="BA4" s="416" t="s">
        <v>26</v>
      </c>
      <c r="BB4" s="416" t="s">
        <v>59</v>
      </c>
      <c r="BC4" s="418" t="s">
        <v>27</v>
      </c>
      <c r="BD4" s="416" t="s">
        <v>26</v>
      </c>
      <c r="BE4" s="416" t="s">
        <v>59</v>
      </c>
      <c r="BF4" s="418" t="s">
        <v>27</v>
      </c>
      <c r="BG4" s="416" t="s">
        <v>26</v>
      </c>
      <c r="BH4" s="416" t="s">
        <v>59</v>
      </c>
      <c r="BI4" s="418" t="s">
        <v>27</v>
      </c>
      <c r="BJ4" s="416" t="s">
        <v>26</v>
      </c>
      <c r="BK4" s="416" t="s">
        <v>59</v>
      </c>
      <c r="BL4" s="418" t="s">
        <v>27</v>
      </c>
      <c r="BM4" s="416" t="s">
        <v>26</v>
      </c>
      <c r="BN4" s="416" t="s">
        <v>59</v>
      </c>
      <c r="BO4" s="418" t="s">
        <v>27</v>
      </c>
      <c r="BP4" s="416" t="s">
        <v>26</v>
      </c>
      <c r="BQ4" s="416" t="s">
        <v>59</v>
      </c>
      <c r="BR4" s="418" t="s">
        <v>27</v>
      </c>
      <c r="BS4" s="416" t="s">
        <v>26</v>
      </c>
      <c r="BT4" s="416" t="s">
        <v>59</v>
      </c>
      <c r="BU4" s="418" t="s">
        <v>27</v>
      </c>
      <c r="BV4" s="416" t="s">
        <v>26</v>
      </c>
      <c r="BW4" s="416" t="s">
        <v>59</v>
      </c>
      <c r="BX4" s="418" t="s">
        <v>27</v>
      </c>
      <c r="BY4" s="416" t="s">
        <v>26</v>
      </c>
      <c r="BZ4" s="416" t="s">
        <v>59</v>
      </c>
      <c r="CA4" s="418" t="s">
        <v>27</v>
      </c>
      <c r="CB4" s="416" t="s">
        <v>26</v>
      </c>
      <c r="CC4" s="416" t="s">
        <v>59</v>
      </c>
      <c r="CD4" s="418" t="s">
        <v>27</v>
      </c>
    </row>
    <row r="5" spans="1:83" s="108" customFormat="1" ht="20.25" customHeight="1" thickBot="1" x14ac:dyDescent="0.3">
      <c r="A5" s="413"/>
      <c r="B5" s="417"/>
      <c r="C5" s="417"/>
      <c r="D5" s="417"/>
      <c r="E5" s="417"/>
      <c r="F5" s="417"/>
      <c r="G5" s="413"/>
      <c r="H5" s="413"/>
      <c r="I5" s="417"/>
      <c r="J5" s="413"/>
      <c r="K5" s="413"/>
      <c r="L5" s="417"/>
      <c r="M5" s="413"/>
      <c r="N5" s="413"/>
      <c r="O5" s="417"/>
      <c r="P5" s="413"/>
      <c r="Q5" s="413"/>
      <c r="R5" s="417"/>
      <c r="S5" s="413"/>
      <c r="T5" s="413"/>
      <c r="U5" s="417"/>
      <c r="V5" s="413"/>
      <c r="W5" s="413"/>
      <c r="X5" s="417"/>
      <c r="Y5" s="413"/>
      <c r="Z5" s="413"/>
      <c r="AA5" s="417"/>
      <c r="AB5" s="413"/>
      <c r="AC5" s="413"/>
      <c r="AD5" s="417"/>
      <c r="AE5" s="413"/>
      <c r="AF5" s="413"/>
      <c r="AG5" s="417"/>
      <c r="AH5" s="413"/>
      <c r="AI5" s="413"/>
      <c r="AJ5" s="417"/>
      <c r="AK5" s="413"/>
      <c r="AL5" s="413"/>
      <c r="AM5" s="417"/>
      <c r="AN5" s="413"/>
      <c r="AO5" s="413"/>
      <c r="AP5" s="417"/>
      <c r="AQ5" s="413"/>
      <c r="AR5" s="413"/>
      <c r="AS5" s="417"/>
      <c r="AT5" s="413"/>
      <c r="AU5" s="413"/>
      <c r="AV5" s="417"/>
      <c r="AW5" s="413"/>
      <c r="AX5" s="413"/>
      <c r="AY5" s="417"/>
      <c r="AZ5" s="413"/>
      <c r="BA5" s="413"/>
      <c r="BB5" s="417"/>
      <c r="BC5" s="413"/>
      <c r="BD5" s="413"/>
      <c r="BE5" s="417"/>
      <c r="BF5" s="413"/>
      <c r="BG5" s="413"/>
      <c r="BH5" s="417"/>
      <c r="BI5" s="413"/>
      <c r="BJ5" s="413"/>
      <c r="BK5" s="417"/>
      <c r="BL5" s="413"/>
      <c r="BM5" s="413"/>
      <c r="BN5" s="417"/>
      <c r="BO5" s="413"/>
      <c r="BP5" s="413"/>
      <c r="BQ5" s="417"/>
      <c r="BR5" s="413"/>
      <c r="BS5" s="413"/>
      <c r="BT5" s="417"/>
      <c r="BU5" s="413"/>
      <c r="BV5" s="413"/>
      <c r="BW5" s="417"/>
      <c r="BX5" s="413"/>
      <c r="BY5" s="413"/>
      <c r="BZ5" s="417"/>
      <c r="CA5" s="419"/>
      <c r="CB5" s="419"/>
      <c r="CC5" s="417"/>
      <c r="CD5" s="419"/>
    </row>
    <row r="6" spans="1:83" s="108" customFormat="1" ht="24" customHeight="1" x14ac:dyDescent="0.25">
      <c r="A6" s="8" t="s">
        <v>28</v>
      </c>
      <c r="B6" s="255">
        <v>189507467</v>
      </c>
      <c r="C6" s="255">
        <v>13822753.289999999</v>
      </c>
      <c r="D6" s="1">
        <f>SUM(C6/B6)</f>
        <v>7.2940415007499412E-2</v>
      </c>
      <c r="E6" s="255">
        <v>57949012</v>
      </c>
      <c r="F6" s="255">
        <v>2868187.95</v>
      </c>
      <c r="G6" s="1">
        <f t="shared" ref="G6:G17" si="0">SUM(F6/E6)</f>
        <v>4.949502762877131E-2</v>
      </c>
      <c r="H6" s="255">
        <v>987603796</v>
      </c>
      <c r="I6" s="255">
        <v>56598070.119999997</v>
      </c>
      <c r="J6" s="1">
        <f t="shared" ref="J6:J25" si="1">SUM(I6/H6)</f>
        <v>5.7308477700504908E-2</v>
      </c>
      <c r="K6" s="255">
        <v>468309139</v>
      </c>
      <c r="L6" s="255">
        <v>37292639.340000004</v>
      </c>
      <c r="M6" s="1">
        <f>SUM(L6/K6)</f>
        <v>7.9632525258064635E-2</v>
      </c>
      <c r="N6" s="255">
        <v>158881961</v>
      </c>
      <c r="O6" s="255">
        <v>7998476.71</v>
      </c>
      <c r="P6" s="1">
        <f t="shared" ref="P6:P25" si="2">SUM(O6/N6)</f>
        <v>5.0342258237862508E-2</v>
      </c>
      <c r="Q6" s="255">
        <v>92396380</v>
      </c>
      <c r="R6" s="255">
        <v>4536441.12</v>
      </c>
      <c r="S6" s="1">
        <f t="shared" ref="S6:S11" si="3">SUM(R6/Q6)</f>
        <v>4.9097606637835814E-2</v>
      </c>
      <c r="T6" s="255">
        <v>580017342</v>
      </c>
      <c r="U6" s="255">
        <v>32118425.530000001</v>
      </c>
      <c r="V6" s="1">
        <f t="shared" ref="V6:V25" si="4">SUM(U6/T6)</f>
        <v>5.5374940030672393E-2</v>
      </c>
      <c r="W6" s="255">
        <v>75391448</v>
      </c>
      <c r="X6" s="255">
        <v>3220887.01</v>
      </c>
      <c r="Y6" s="1">
        <f t="shared" ref="Y6:Y17" si="5">SUM(X6/W6)</f>
        <v>4.2722179974577487E-2</v>
      </c>
      <c r="Z6" s="255">
        <v>369579265</v>
      </c>
      <c r="AA6" s="255">
        <v>20219033.09</v>
      </c>
      <c r="AB6" s="1">
        <f>SUM(AA6/Z6)</f>
        <v>5.4708245306997944E-2</v>
      </c>
      <c r="AC6" s="255">
        <v>301659541</v>
      </c>
      <c r="AD6" s="255">
        <v>20203419.489999998</v>
      </c>
      <c r="AE6" s="1">
        <f>SUM(AD6/AC6)</f>
        <v>6.6974243291048424E-2</v>
      </c>
      <c r="AF6" s="255">
        <v>62738788</v>
      </c>
      <c r="AG6" s="255">
        <v>3123069.91</v>
      </c>
      <c r="AH6" s="1">
        <f>SUM(AG6/AF6)</f>
        <v>4.9778932771222806E-2</v>
      </c>
      <c r="AI6" s="255">
        <v>378816780.60000002</v>
      </c>
      <c r="AJ6" s="255">
        <v>27982262.010000002</v>
      </c>
      <c r="AK6" s="2">
        <f t="shared" ref="AK6:AK25" si="6">SUM(AJ6/AI6)</f>
        <v>7.3867535555524971E-2</v>
      </c>
      <c r="AL6" s="255">
        <v>538971261</v>
      </c>
      <c r="AM6" s="255">
        <v>35995774.560000002</v>
      </c>
      <c r="AN6" s="3">
        <f t="shared" ref="AN6:AN25" si="7">SUM(AM6/AL6)</f>
        <v>6.6786074072324245E-2</v>
      </c>
      <c r="AO6" s="255">
        <v>165428689.61000001</v>
      </c>
      <c r="AP6" s="255">
        <v>11895809.5</v>
      </c>
      <c r="AQ6" s="3">
        <f t="shared" ref="AQ6:AQ11" si="8">SUM(AP6/AO6)</f>
        <v>7.1908987056867241E-2</v>
      </c>
      <c r="AR6" s="255">
        <v>97627447</v>
      </c>
      <c r="AS6" s="255">
        <v>6644157.4100000001</v>
      </c>
      <c r="AT6" s="3">
        <f t="shared" ref="AT6:AT25" si="9">SUM(AS6/AR6)</f>
        <v>6.8056244572287136E-2</v>
      </c>
      <c r="AU6" s="255">
        <v>96459820</v>
      </c>
      <c r="AV6" s="255">
        <v>6449008.8799999999</v>
      </c>
      <c r="AW6" s="3">
        <f t="shared" ref="AW6:AW25" si="10">SUM(AV6/AU6)</f>
        <v>6.6856944995335885E-2</v>
      </c>
      <c r="AX6" s="255">
        <v>114977925</v>
      </c>
      <c r="AY6" s="255">
        <v>7811463.4000000004</v>
      </c>
      <c r="AZ6" s="3">
        <f t="shared" ref="AZ6:AZ25" si="11">SUM(AY6/AX6)</f>
        <v>6.793880999330959E-2</v>
      </c>
      <c r="BA6" s="255">
        <v>59730015</v>
      </c>
      <c r="BB6" s="255">
        <v>4672193.74</v>
      </c>
      <c r="BC6" s="3">
        <f>SUM(BB6/BA6)</f>
        <v>7.8221874546657993E-2</v>
      </c>
      <c r="BD6" s="255">
        <v>248921091</v>
      </c>
      <c r="BE6" s="255">
        <v>15870672.99</v>
      </c>
      <c r="BF6" s="3">
        <f t="shared" ref="BF6:BF25" si="12">SUM(BE6/BD6)</f>
        <v>6.37578476224821E-2</v>
      </c>
      <c r="BG6" s="255">
        <v>221092893</v>
      </c>
      <c r="BH6" s="255">
        <v>10740774.130000001</v>
      </c>
      <c r="BI6" s="3">
        <f t="shared" ref="BI6:BI25" si="13">SUM(BH6/BG6)</f>
        <v>4.8580368117033958E-2</v>
      </c>
      <c r="BJ6" s="255">
        <v>58661092</v>
      </c>
      <c r="BK6" s="255">
        <v>2533447.33</v>
      </c>
      <c r="BL6" s="3">
        <f t="shared" ref="BL6:BL24" si="14">SUM(BK6/BJ6)</f>
        <v>4.3187865135548446E-2</v>
      </c>
      <c r="BM6" s="255">
        <v>218315455</v>
      </c>
      <c r="BN6" s="255">
        <v>11886456.619999999</v>
      </c>
      <c r="BO6" s="3">
        <f t="shared" ref="BO6:BO11" si="15">SUM(BN6/BM6)</f>
        <v>5.4446244403539817E-2</v>
      </c>
      <c r="BP6" s="255">
        <v>83611943.879999995</v>
      </c>
      <c r="BQ6" s="255">
        <v>5865942.5700000003</v>
      </c>
      <c r="BR6" s="3">
        <f t="shared" ref="BR6:BR25" si="16">SUM(BQ6/BP6)</f>
        <v>7.0156753901318342E-2</v>
      </c>
      <c r="BS6" s="255">
        <v>133146396.84999999</v>
      </c>
      <c r="BT6" s="255">
        <v>8438358.7400000002</v>
      </c>
      <c r="BU6" s="3">
        <f t="shared" ref="BU6:BU11" si="17">SUM(BT6/BS6)</f>
        <v>6.3376545964713427E-2</v>
      </c>
      <c r="BV6" s="255">
        <v>1788816000</v>
      </c>
      <c r="BW6" s="255">
        <v>214970824.38</v>
      </c>
      <c r="BX6" s="1">
        <f>SUM(BW6/BV6)</f>
        <v>0.12017492261920734</v>
      </c>
      <c r="BY6" s="119"/>
      <c r="BZ6" s="119"/>
      <c r="CA6" s="16" t="e">
        <f>SUM(BZ6/BY6)</f>
        <v>#DIV/0!</v>
      </c>
      <c r="CB6" s="33">
        <f t="shared" ref="CB6:CB11" si="18">B6+E6+H6+K6+N6+Q6+T6+W6+Z6+AC6+AF6+AI6+AL6+AO6+AR6+AU6+AX6+BA6+BD6+BG6+BJ6+BM6+BP6+BS6+BV6+BY6</f>
        <v>7548610948.9400005</v>
      </c>
      <c r="CC6" s="33">
        <f t="shared" ref="CC6:CC15" si="19">BZ6+BW6+BT6+BQ6+BN6+BK6+BH6+BE6+BB6+AY6+AV6+AS6+AP6+AM6+AJ6+AG6+AD6+AA6+X6+U6+R6+O6+L6+I6+F6+C6</f>
        <v>573758549.81999993</v>
      </c>
      <c r="CD6" s="15">
        <f t="shared" ref="CD6:CD25" si="20">SUM(CC6/CB6)</f>
        <v>7.6008493973393723E-2</v>
      </c>
    </row>
    <row r="7" spans="1:83" s="108" customFormat="1" ht="33" customHeight="1" x14ac:dyDescent="0.25">
      <c r="A7" s="8" t="s">
        <v>29</v>
      </c>
      <c r="B7" s="255">
        <v>8987606</v>
      </c>
      <c r="C7" s="255">
        <v>0</v>
      </c>
      <c r="D7" s="1">
        <f>SUM(C7/B7)</f>
        <v>0</v>
      </c>
      <c r="E7" s="255">
        <v>30471700</v>
      </c>
      <c r="F7" s="255"/>
      <c r="G7" s="1">
        <f t="shared" si="0"/>
        <v>0</v>
      </c>
      <c r="H7" s="255"/>
      <c r="I7" s="255"/>
      <c r="J7" s="1"/>
      <c r="K7" s="255">
        <v>13988647</v>
      </c>
      <c r="L7" s="255"/>
      <c r="M7" s="1">
        <f>SUM(L7/K7)</f>
        <v>0</v>
      </c>
      <c r="N7" s="255">
        <v>8719761</v>
      </c>
      <c r="O7" s="255"/>
      <c r="P7" s="1">
        <f t="shared" si="2"/>
        <v>0</v>
      </c>
      <c r="Q7" s="255">
        <v>51245751</v>
      </c>
      <c r="R7" s="255"/>
      <c r="S7" s="1">
        <f t="shared" si="3"/>
        <v>0</v>
      </c>
      <c r="T7" s="255">
        <v>15459664</v>
      </c>
      <c r="U7" s="255"/>
      <c r="V7" s="1">
        <f t="shared" si="4"/>
        <v>0</v>
      </c>
      <c r="W7" s="255">
        <v>21970788</v>
      </c>
      <c r="X7" s="255">
        <v>4625000</v>
      </c>
      <c r="Y7" s="1">
        <f t="shared" si="5"/>
        <v>0.21050678746706764</v>
      </c>
      <c r="Z7" s="255">
        <v>13161399</v>
      </c>
      <c r="AA7" s="255"/>
      <c r="AB7" s="1">
        <f>SUM(AA7/Z7)</f>
        <v>0</v>
      </c>
      <c r="AC7" s="255">
        <v>15735080</v>
      </c>
      <c r="AD7" s="255"/>
      <c r="AE7" s="1">
        <f>SUM(AD7/AC7)</f>
        <v>0</v>
      </c>
      <c r="AF7" s="255">
        <v>52949754</v>
      </c>
      <c r="AG7" s="255"/>
      <c r="AH7" s="1">
        <f>SUM(AG7/AF7)</f>
        <v>0</v>
      </c>
      <c r="AI7" s="255">
        <v>15507031</v>
      </c>
      <c r="AJ7" s="255"/>
      <c r="AK7" s="2">
        <f t="shared" si="6"/>
        <v>0</v>
      </c>
      <c r="AL7" s="255">
        <v>12011295</v>
      </c>
      <c r="AM7" s="255"/>
      <c r="AN7" s="3"/>
      <c r="AO7" s="255">
        <v>5626679</v>
      </c>
      <c r="AP7" s="255"/>
      <c r="AQ7" s="3">
        <f t="shared" si="8"/>
        <v>0</v>
      </c>
      <c r="AR7" s="255">
        <v>58664606</v>
      </c>
      <c r="AS7" s="255">
        <v>4800000</v>
      </c>
      <c r="AT7" s="3">
        <f t="shared" si="9"/>
        <v>8.1821055782766189E-2</v>
      </c>
      <c r="AU7" s="255">
        <v>60952074</v>
      </c>
      <c r="AV7" s="255">
        <v>8500000</v>
      </c>
      <c r="AW7" s="3">
        <f t="shared" si="10"/>
        <v>0.13945382728075831</v>
      </c>
      <c r="AX7" s="255">
        <v>40644054</v>
      </c>
      <c r="AY7" s="255"/>
      <c r="AZ7" s="3">
        <f t="shared" si="11"/>
        <v>0</v>
      </c>
      <c r="BA7" s="255">
        <v>39288570</v>
      </c>
      <c r="BB7" s="255"/>
      <c r="BC7" s="3">
        <f>SUM(BB7/BA7)</f>
        <v>0</v>
      </c>
      <c r="BD7" s="255">
        <v>14300658</v>
      </c>
      <c r="BE7" s="255"/>
      <c r="BF7" s="3">
        <f t="shared" si="12"/>
        <v>0</v>
      </c>
      <c r="BG7" s="255">
        <v>7126593</v>
      </c>
      <c r="BH7" s="255"/>
      <c r="BI7" s="1">
        <f t="shared" si="13"/>
        <v>0</v>
      </c>
      <c r="BJ7" s="255">
        <v>37273994</v>
      </c>
      <c r="BK7" s="255"/>
      <c r="BL7" s="3">
        <f t="shared" si="14"/>
        <v>0</v>
      </c>
      <c r="BM7" s="255">
        <v>22712334</v>
      </c>
      <c r="BN7" s="255"/>
      <c r="BO7" s="1">
        <f t="shared" si="15"/>
        <v>0</v>
      </c>
      <c r="BP7" s="255">
        <v>49119919</v>
      </c>
      <c r="BQ7" s="255"/>
      <c r="BR7" s="3">
        <f t="shared" si="16"/>
        <v>0</v>
      </c>
      <c r="BS7" s="255">
        <v>9376933</v>
      </c>
      <c r="BT7" s="255"/>
      <c r="BU7" s="3">
        <f t="shared" si="17"/>
        <v>0</v>
      </c>
      <c r="BV7" s="255"/>
      <c r="BW7" s="255"/>
      <c r="BX7" s="1"/>
      <c r="BY7" s="120"/>
      <c r="BZ7" s="120"/>
      <c r="CA7" s="16"/>
      <c r="CB7" s="34">
        <f t="shared" si="18"/>
        <v>605294890</v>
      </c>
      <c r="CC7" s="34">
        <f t="shared" si="19"/>
        <v>17925000</v>
      </c>
      <c r="CD7" s="2">
        <f t="shared" si="20"/>
        <v>2.9613664836985489E-2</v>
      </c>
    </row>
    <row r="8" spans="1:83" s="108" customFormat="1" ht="39" customHeight="1" x14ac:dyDescent="0.25">
      <c r="A8" s="8" t="s">
        <v>30</v>
      </c>
      <c r="B8" s="255">
        <v>1644281.9</v>
      </c>
      <c r="C8" s="255">
        <v>588234.9</v>
      </c>
      <c r="D8" s="1">
        <f>SUM(C8/B8)</f>
        <v>0.35774577339810165</v>
      </c>
      <c r="E8" s="255">
        <v>3013324</v>
      </c>
      <c r="F8" s="255">
        <v>2690014</v>
      </c>
      <c r="G8" s="1">
        <f t="shared" si="0"/>
        <v>0.89270652608216039</v>
      </c>
      <c r="H8" s="255">
        <v>6774194</v>
      </c>
      <c r="I8" s="255">
        <v>4073839</v>
      </c>
      <c r="J8" s="1">
        <f t="shared" si="1"/>
        <v>0.60137619324158709</v>
      </c>
      <c r="K8" s="255">
        <v>46838109.719999999</v>
      </c>
      <c r="L8" s="255">
        <v>44195532.719999999</v>
      </c>
      <c r="M8" s="1">
        <f>SUM(L8/K8)</f>
        <v>0.94358062236504792</v>
      </c>
      <c r="N8" s="255">
        <v>1624206.06</v>
      </c>
      <c r="O8" s="255">
        <v>888024.06</v>
      </c>
      <c r="P8" s="1">
        <f t="shared" si="2"/>
        <v>0.54674347169964388</v>
      </c>
      <c r="Q8" s="255">
        <v>574281</v>
      </c>
      <c r="R8" s="255"/>
      <c r="S8" s="1">
        <f t="shared" si="3"/>
        <v>0</v>
      </c>
      <c r="T8" s="255">
        <v>9716429.25</v>
      </c>
      <c r="U8" s="255">
        <v>7302186.25</v>
      </c>
      <c r="V8" s="1">
        <f t="shared" si="4"/>
        <v>0.7515298122507299</v>
      </c>
      <c r="W8" s="255">
        <v>336104</v>
      </c>
      <c r="X8" s="255"/>
      <c r="Y8" s="1">
        <f t="shared" si="5"/>
        <v>0</v>
      </c>
      <c r="Z8" s="255">
        <v>18588494.75</v>
      </c>
      <c r="AA8" s="255">
        <v>16414888.75</v>
      </c>
      <c r="AB8" s="1">
        <f>SUM(AA8/Z8)</f>
        <v>0.8830671321571103</v>
      </c>
      <c r="AC8" s="255">
        <v>7442161</v>
      </c>
      <c r="AD8" s="255">
        <v>4165821</v>
      </c>
      <c r="AE8" s="1">
        <f>SUM(AD8/AC8)</f>
        <v>0.55975959133375375</v>
      </c>
      <c r="AF8" s="255">
        <v>369567</v>
      </c>
      <c r="AG8" s="255"/>
      <c r="AH8" s="1">
        <f>SUM(AG8/AF8)</f>
        <v>0</v>
      </c>
      <c r="AI8" s="255">
        <v>2235118</v>
      </c>
      <c r="AJ8" s="255"/>
      <c r="AK8" s="2">
        <f t="shared" si="6"/>
        <v>0</v>
      </c>
      <c r="AL8" s="255">
        <v>86543344.040000007</v>
      </c>
      <c r="AM8" s="255">
        <v>83685719.040000007</v>
      </c>
      <c r="AN8" s="3">
        <f t="shared" si="7"/>
        <v>0.96698041852092964</v>
      </c>
      <c r="AO8" s="255">
        <v>6937782</v>
      </c>
      <c r="AP8" s="255">
        <v>6361533</v>
      </c>
      <c r="AQ8" s="3">
        <f t="shared" si="8"/>
        <v>0.91694045733924756</v>
      </c>
      <c r="AR8" s="255">
        <v>1642177</v>
      </c>
      <c r="AS8" s="255">
        <v>986700</v>
      </c>
      <c r="AT8" s="3">
        <f t="shared" si="9"/>
        <v>0.60084875138307259</v>
      </c>
      <c r="AU8" s="255">
        <v>1020425</v>
      </c>
      <c r="AV8" s="255">
        <v>584916</v>
      </c>
      <c r="AW8" s="3">
        <f t="shared" si="10"/>
        <v>0.57320822206433597</v>
      </c>
      <c r="AX8" s="255">
        <v>6786435.4500000002</v>
      </c>
      <c r="AY8" s="255">
        <v>5743539.4500000002</v>
      </c>
      <c r="AZ8" s="3">
        <f t="shared" si="11"/>
        <v>0.84632639510333807</v>
      </c>
      <c r="BA8" s="255">
        <v>27217393.18</v>
      </c>
      <c r="BB8" s="255">
        <v>26874891.18</v>
      </c>
      <c r="BC8" s="3">
        <f>SUM(BB8/BA8)</f>
        <v>0.98741606157008166</v>
      </c>
      <c r="BD8" s="255">
        <v>96041151.939999998</v>
      </c>
      <c r="BE8" s="255">
        <v>83822752.939999998</v>
      </c>
      <c r="BF8" s="3">
        <f t="shared" si="12"/>
        <v>0.87277954550531389</v>
      </c>
      <c r="BG8" s="255">
        <v>2076663</v>
      </c>
      <c r="BH8" s="255">
        <v>1347863</v>
      </c>
      <c r="BI8" s="1">
        <f t="shared" si="13"/>
        <v>0.64905234985166105</v>
      </c>
      <c r="BJ8" s="255">
        <v>1474931</v>
      </c>
      <c r="BK8" s="255">
        <v>1040407</v>
      </c>
      <c r="BL8" s="3">
        <f t="shared" si="14"/>
        <v>0.70539367604315051</v>
      </c>
      <c r="BM8" s="255">
        <v>2057972</v>
      </c>
      <c r="BN8" s="255">
        <v>1231736</v>
      </c>
      <c r="BO8" s="3">
        <f t="shared" si="15"/>
        <v>0.59851931901891764</v>
      </c>
      <c r="BP8" s="255">
        <v>563455</v>
      </c>
      <c r="BQ8" s="255"/>
      <c r="BR8" s="3">
        <f t="shared" si="16"/>
        <v>0</v>
      </c>
      <c r="BS8" s="255">
        <v>1482201</v>
      </c>
      <c r="BT8" s="255">
        <v>877902</v>
      </c>
      <c r="BU8" s="3">
        <f t="shared" si="17"/>
        <v>0.59229618654959748</v>
      </c>
      <c r="BV8" s="255">
        <v>1804567</v>
      </c>
      <c r="BW8" s="255"/>
      <c r="BX8" s="1">
        <f>SUM(BW8/BV8)</f>
        <v>0</v>
      </c>
      <c r="BY8" s="120"/>
      <c r="BZ8" s="120"/>
      <c r="CA8" s="16" t="e">
        <f t="shared" ref="CA8:CA25" si="21">SUM(BZ8/BY8)</f>
        <v>#DIV/0!</v>
      </c>
      <c r="CB8" s="34">
        <f t="shared" si="18"/>
        <v>334804768.29000002</v>
      </c>
      <c r="CC8" s="34">
        <f t="shared" si="19"/>
        <v>292876500.28999996</v>
      </c>
      <c r="CD8" s="2">
        <f t="shared" si="20"/>
        <v>0.87476800819132072</v>
      </c>
    </row>
    <row r="9" spans="1:83" s="108" customFormat="1" ht="32.25" customHeight="1" x14ac:dyDescent="0.25">
      <c r="A9" s="8" t="s">
        <v>31</v>
      </c>
      <c r="B9" s="255">
        <v>434617936</v>
      </c>
      <c r="C9" s="255">
        <v>25743558</v>
      </c>
      <c r="D9" s="1">
        <f>SUM(C9/B9)</f>
        <v>5.923261758806015E-2</v>
      </c>
      <c r="E9" s="255">
        <v>129655062</v>
      </c>
      <c r="F9" s="255">
        <v>6509300</v>
      </c>
      <c r="G9" s="1">
        <f t="shared" si="0"/>
        <v>5.0204750200960144E-2</v>
      </c>
      <c r="H9" s="255">
        <v>844688107</v>
      </c>
      <c r="I9" s="255">
        <v>60604030.920000002</v>
      </c>
      <c r="J9" s="1">
        <f t="shared" si="1"/>
        <v>7.1747228850234074E-2</v>
      </c>
      <c r="K9" s="255">
        <v>751190059</v>
      </c>
      <c r="L9" s="255">
        <v>58221413</v>
      </c>
      <c r="M9" s="1">
        <f>SUM(L9/K9)</f>
        <v>7.7505569066642827E-2</v>
      </c>
      <c r="N9" s="255">
        <v>281422140</v>
      </c>
      <c r="O9" s="255">
        <v>22358882</v>
      </c>
      <c r="P9" s="1">
        <f t="shared" si="2"/>
        <v>7.9449619706537661E-2</v>
      </c>
      <c r="Q9" s="255">
        <v>211517771</v>
      </c>
      <c r="R9" s="255">
        <v>15104418.52</v>
      </c>
      <c r="S9" s="1">
        <f t="shared" si="3"/>
        <v>7.1409690299733722E-2</v>
      </c>
      <c r="T9" s="255">
        <v>646182851</v>
      </c>
      <c r="U9" s="255">
        <v>57405455</v>
      </c>
      <c r="V9" s="1">
        <f t="shared" si="4"/>
        <v>8.8837787804430607E-2</v>
      </c>
      <c r="W9" s="255">
        <v>129569881</v>
      </c>
      <c r="X9" s="255">
        <v>9914281</v>
      </c>
      <c r="Y9" s="1">
        <f t="shared" si="5"/>
        <v>7.651686428576715E-2</v>
      </c>
      <c r="Z9" s="255">
        <v>672241180</v>
      </c>
      <c r="AA9" s="255">
        <v>47709420</v>
      </c>
      <c r="AB9" s="1">
        <f>SUM(AA9/Z9)</f>
        <v>7.0970689418342392E-2</v>
      </c>
      <c r="AC9" s="255">
        <v>631171144</v>
      </c>
      <c r="AD9" s="255">
        <v>51103949</v>
      </c>
      <c r="AE9" s="1">
        <f>SUM(AD9/AC9)</f>
        <v>8.096686530396896E-2</v>
      </c>
      <c r="AF9" s="255">
        <v>185839964</v>
      </c>
      <c r="AG9" s="255">
        <v>14943525</v>
      </c>
      <c r="AH9" s="1">
        <f>SUM(AG9/AF9)</f>
        <v>8.0410718331822326E-2</v>
      </c>
      <c r="AI9" s="255">
        <v>680502887</v>
      </c>
      <c r="AJ9" s="255">
        <v>54128404.520000003</v>
      </c>
      <c r="AK9" s="2">
        <f t="shared" si="6"/>
        <v>7.954177058472936E-2</v>
      </c>
      <c r="AL9" s="255">
        <v>890079799</v>
      </c>
      <c r="AM9" s="255">
        <v>53899586</v>
      </c>
      <c r="AN9" s="3">
        <f t="shared" si="7"/>
        <v>6.0555903033139166E-2</v>
      </c>
      <c r="AO9" s="255">
        <v>205203427</v>
      </c>
      <c r="AP9" s="255">
        <v>16772871.32</v>
      </c>
      <c r="AQ9" s="3">
        <f t="shared" si="8"/>
        <v>8.1737773901797456E-2</v>
      </c>
      <c r="AR9" s="255">
        <v>203576187</v>
      </c>
      <c r="AS9" s="255">
        <v>14591992</v>
      </c>
      <c r="AT9" s="3">
        <f t="shared" si="9"/>
        <v>7.1678285240699594E-2</v>
      </c>
      <c r="AU9" s="255">
        <v>167381039</v>
      </c>
      <c r="AV9" s="255">
        <v>12416933</v>
      </c>
      <c r="AW9" s="3">
        <f t="shared" si="10"/>
        <v>7.4183629604545595E-2</v>
      </c>
      <c r="AX9" s="255">
        <v>240399038</v>
      </c>
      <c r="AY9" s="255">
        <v>22191069</v>
      </c>
      <c r="AZ9" s="3">
        <f t="shared" si="11"/>
        <v>9.2309308658714354E-2</v>
      </c>
      <c r="BA9" s="255">
        <v>126691784</v>
      </c>
      <c r="BB9" s="255">
        <v>9795757</v>
      </c>
      <c r="BC9" s="3">
        <f>SUM(BB9/BA9)</f>
        <v>7.7319591616138258E-2</v>
      </c>
      <c r="BD9" s="255">
        <v>383986991</v>
      </c>
      <c r="BE9" s="255">
        <v>24420982</v>
      </c>
      <c r="BF9" s="3">
        <f t="shared" si="12"/>
        <v>6.3598461855183003E-2</v>
      </c>
      <c r="BG9" s="255">
        <v>234614732</v>
      </c>
      <c r="BH9" s="255">
        <v>19572909</v>
      </c>
      <c r="BI9" s="1">
        <f t="shared" si="13"/>
        <v>8.3425745830828735E-2</v>
      </c>
      <c r="BJ9" s="255">
        <v>161546969</v>
      </c>
      <c r="BK9" s="255">
        <v>12564570.4</v>
      </c>
      <c r="BL9" s="3">
        <f t="shared" si="14"/>
        <v>7.7776577782774747E-2</v>
      </c>
      <c r="BM9" s="255">
        <v>318301465</v>
      </c>
      <c r="BN9" s="255">
        <v>25771022</v>
      </c>
      <c r="BO9" s="3">
        <f t="shared" si="15"/>
        <v>8.0964195373715922E-2</v>
      </c>
      <c r="BP9" s="255">
        <v>228260830</v>
      </c>
      <c r="BQ9" s="255">
        <v>16670310</v>
      </c>
      <c r="BR9" s="3">
        <f t="shared" si="16"/>
        <v>7.3031846944567755E-2</v>
      </c>
      <c r="BS9" s="255">
        <v>220401331</v>
      </c>
      <c r="BT9" s="255">
        <v>17646688</v>
      </c>
      <c r="BU9" s="3">
        <f t="shared" si="17"/>
        <v>8.0066158947107266E-2</v>
      </c>
      <c r="BV9" s="255">
        <v>1390377148</v>
      </c>
      <c r="BW9" s="255">
        <v>159565627</v>
      </c>
      <c r="BX9" s="1">
        <f>SUM(BW9/BV9)</f>
        <v>0.11476427617465416</v>
      </c>
      <c r="BY9" s="120"/>
      <c r="BZ9" s="120"/>
      <c r="CA9" s="16" t="e">
        <f t="shared" si="21"/>
        <v>#DIV/0!</v>
      </c>
      <c r="CB9" s="34">
        <f t="shared" si="18"/>
        <v>10369419722</v>
      </c>
      <c r="CC9" s="34">
        <f t="shared" si="19"/>
        <v>829626953.67999995</v>
      </c>
      <c r="CD9" s="2">
        <f t="shared" si="20"/>
        <v>8.0007076183814252E-2</v>
      </c>
    </row>
    <row r="10" spans="1:83" s="108" customFormat="1" ht="30" customHeight="1" x14ac:dyDescent="0.25">
      <c r="A10" s="8" t="s">
        <v>51</v>
      </c>
      <c r="B10" s="255">
        <v>578090</v>
      </c>
      <c r="C10" s="255">
        <v>0</v>
      </c>
      <c r="D10" s="1">
        <f>SUM(C10/B10)</f>
        <v>0</v>
      </c>
      <c r="E10" s="255">
        <v>484340</v>
      </c>
      <c r="F10" s="255"/>
      <c r="G10" s="1">
        <f t="shared" si="0"/>
        <v>0</v>
      </c>
      <c r="H10" s="255">
        <v>1361780</v>
      </c>
      <c r="I10" s="255"/>
      <c r="J10" s="1">
        <f t="shared" si="1"/>
        <v>0</v>
      </c>
      <c r="K10" s="255"/>
      <c r="L10" s="255"/>
      <c r="M10" s="1"/>
      <c r="N10" s="255">
        <v>437470</v>
      </c>
      <c r="O10" s="255"/>
      <c r="P10" s="1"/>
      <c r="Q10" s="255">
        <v>640580</v>
      </c>
      <c r="R10" s="255"/>
      <c r="S10" s="1">
        <f t="shared" si="3"/>
        <v>0</v>
      </c>
      <c r="T10" s="255"/>
      <c r="U10" s="255"/>
      <c r="V10" s="1"/>
      <c r="W10" s="255">
        <v>3428100</v>
      </c>
      <c r="X10" s="255"/>
      <c r="Y10" s="1">
        <f t="shared" si="5"/>
        <v>0</v>
      </c>
      <c r="Z10" s="255">
        <v>621830</v>
      </c>
      <c r="AA10" s="255"/>
      <c r="AB10" s="1">
        <f>SUM(AA10/Z10)</f>
        <v>0</v>
      </c>
      <c r="AC10" s="255">
        <v>1531150</v>
      </c>
      <c r="AD10" s="255"/>
      <c r="AE10" s="1">
        <f>SUM(AD10/AC10)</f>
        <v>0</v>
      </c>
      <c r="AF10" s="255">
        <v>437470</v>
      </c>
      <c r="AG10" s="255"/>
      <c r="AH10" s="1"/>
      <c r="AI10" s="255">
        <v>4909951.76</v>
      </c>
      <c r="AJ10" s="255"/>
      <c r="AK10" s="1"/>
      <c r="AL10" s="255">
        <v>1046810</v>
      </c>
      <c r="AM10" s="255"/>
      <c r="AN10" s="3">
        <f t="shared" si="7"/>
        <v>0</v>
      </c>
      <c r="AO10" s="255">
        <v>593710</v>
      </c>
      <c r="AP10" s="255"/>
      <c r="AQ10" s="3">
        <f t="shared" si="8"/>
        <v>0</v>
      </c>
      <c r="AR10" s="255">
        <v>593710</v>
      </c>
      <c r="AS10" s="255"/>
      <c r="AT10" s="1">
        <f t="shared" si="9"/>
        <v>0</v>
      </c>
      <c r="AU10" s="255">
        <v>2696906.5</v>
      </c>
      <c r="AV10" s="255"/>
      <c r="AW10" s="3">
        <f t="shared" si="10"/>
        <v>0</v>
      </c>
      <c r="AX10" s="255">
        <v>437470</v>
      </c>
      <c r="AY10" s="255"/>
      <c r="AZ10" s="3">
        <f t="shared" si="11"/>
        <v>0</v>
      </c>
      <c r="BA10" s="255">
        <v>521990</v>
      </c>
      <c r="BB10" s="255"/>
      <c r="BC10" s="3">
        <f>SUM(BB10/BA10)</f>
        <v>0</v>
      </c>
      <c r="BD10" s="255">
        <v>1046810</v>
      </c>
      <c r="BE10" s="255"/>
      <c r="BF10" s="1">
        <f t="shared" si="12"/>
        <v>0</v>
      </c>
      <c r="BG10" s="255">
        <v>859320</v>
      </c>
      <c r="BH10" s="255"/>
      <c r="BI10" s="1">
        <f t="shared" si="13"/>
        <v>0</v>
      </c>
      <c r="BJ10" s="255">
        <v>484340</v>
      </c>
      <c r="BK10" s="255"/>
      <c r="BL10" s="3">
        <f t="shared" si="14"/>
        <v>0</v>
      </c>
      <c r="BM10" s="255">
        <v>578090</v>
      </c>
      <c r="BN10" s="255"/>
      <c r="BO10" s="3">
        <f t="shared" si="15"/>
        <v>0</v>
      </c>
      <c r="BP10" s="255">
        <v>437470</v>
      </c>
      <c r="BQ10" s="255"/>
      <c r="BR10" s="3">
        <f t="shared" si="16"/>
        <v>0</v>
      </c>
      <c r="BS10" s="255"/>
      <c r="BT10" s="255"/>
      <c r="BU10" s="3" t="e">
        <f t="shared" si="17"/>
        <v>#DIV/0!</v>
      </c>
      <c r="BV10" s="255">
        <v>54113600</v>
      </c>
      <c r="BW10" s="255"/>
      <c r="BX10" s="1">
        <f>SUM(BW10/BV10)</f>
        <v>0</v>
      </c>
      <c r="BY10" s="120"/>
      <c r="BZ10" s="120"/>
      <c r="CA10" s="16" t="e">
        <f t="shared" si="21"/>
        <v>#DIV/0!</v>
      </c>
      <c r="CB10" s="34">
        <f t="shared" si="18"/>
        <v>77840988.25999999</v>
      </c>
      <c r="CC10" s="34">
        <f t="shared" si="19"/>
        <v>0</v>
      </c>
      <c r="CD10" s="2">
        <f t="shared" si="20"/>
        <v>0</v>
      </c>
    </row>
    <row r="11" spans="1:83" s="108" customFormat="1" ht="36.75" customHeight="1" thickBot="1" x14ac:dyDescent="0.3">
      <c r="A11" s="256" t="s">
        <v>32</v>
      </c>
      <c r="B11" s="257"/>
      <c r="C11" s="257"/>
      <c r="D11" s="258"/>
      <c r="E11" s="257"/>
      <c r="F11" s="257"/>
      <c r="G11" s="258"/>
      <c r="H11" s="257">
        <v>100000</v>
      </c>
      <c r="I11" s="257"/>
      <c r="J11" s="258">
        <f t="shared" si="1"/>
        <v>0</v>
      </c>
      <c r="K11" s="257"/>
      <c r="L11" s="257"/>
      <c r="M11" s="258"/>
      <c r="N11" s="257">
        <v>14600000</v>
      </c>
      <c r="O11" s="257"/>
      <c r="P11" s="258">
        <f t="shared" si="2"/>
        <v>0</v>
      </c>
      <c r="Q11" s="257">
        <v>4300000</v>
      </c>
      <c r="R11" s="257"/>
      <c r="S11" s="258">
        <f t="shared" si="3"/>
        <v>0</v>
      </c>
      <c r="T11" s="257">
        <v>6196000</v>
      </c>
      <c r="U11" s="257"/>
      <c r="V11" s="258">
        <f t="shared" si="4"/>
        <v>0</v>
      </c>
      <c r="W11" s="257">
        <v>8702624.2300000004</v>
      </c>
      <c r="X11" s="257"/>
      <c r="Y11" s="258">
        <f t="shared" si="5"/>
        <v>0</v>
      </c>
      <c r="Z11" s="257"/>
      <c r="AA11" s="257"/>
      <c r="AB11" s="258"/>
      <c r="AC11" s="257"/>
      <c r="AD11" s="257"/>
      <c r="AE11" s="258"/>
      <c r="AF11" s="257">
        <v>806500</v>
      </c>
      <c r="AG11" s="257">
        <v>54320.39</v>
      </c>
      <c r="AH11" s="258">
        <f>SUM(AG11/AF11)</f>
        <v>6.7353242405455677E-2</v>
      </c>
      <c r="AI11" s="257">
        <v>400000</v>
      </c>
      <c r="AJ11" s="257"/>
      <c r="AK11" s="174">
        <f t="shared" si="6"/>
        <v>0</v>
      </c>
      <c r="AL11" s="257">
        <v>26964204.120000001</v>
      </c>
      <c r="AM11" s="257"/>
      <c r="AN11" s="175">
        <f t="shared" si="7"/>
        <v>0</v>
      </c>
      <c r="AO11" s="257">
        <v>4460000</v>
      </c>
      <c r="AP11" s="257">
        <v>1250</v>
      </c>
      <c r="AQ11" s="175">
        <f t="shared" si="8"/>
        <v>2.8026905829596412E-4</v>
      </c>
      <c r="AR11" s="257"/>
      <c r="AS11" s="257"/>
      <c r="AT11" s="258"/>
      <c r="AU11" s="257">
        <v>15455538.5</v>
      </c>
      <c r="AV11" s="257"/>
      <c r="AW11" s="175">
        <f t="shared" si="10"/>
        <v>0</v>
      </c>
      <c r="AX11" s="257"/>
      <c r="AY11" s="257"/>
      <c r="AZ11" s="175"/>
      <c r="BA11" s="257">
        <v>1300000</v>
      </c>
      <c r="BB11" s="257">
        <v>100</v>
      </c>
      <c r="BC11" s="175"/>
      <c r="BD11" s="257">
        <v>6900000</v>
      </c>
      <c r="BE11" s="257">
        <v>78982.39</v>
      </c>
      <c r="BF11" s="175">
        <f t="shared" si="12"/>
        <v>1.1446723188405797E-2</v>
      </c>
      <c r="BG11" s="257"/>
      <c r="BH11" s="257"/>
      <c r="BI11" s="175"/>
      <c r="BJ11" s="257">
        <v>566400</v>
      </c>
      <c r="BK11" s="257"/>
      <c r="BL11" s="258">
        <f t="shared" si="14"/>
        <v>0</v>
      </c>
      <c r="BM11" s="257">
        <v>500000</v>
      </c>
      <c r="BN11" s="257">
        <v>510000</v>
      </c>
      <c r="BO11" s="175">
        <f t="shared" si="15"/>
        <v>1.02</v>
      </c>
      <c r="BP11" s="257"/>
      <c r="BQ11" s="257"/>
      <c r="BR11" s="258"/>
      <c r="BS11" s="257">
        <v>2011711.31</v>
      </c>
      <c r="BT11" s="257">
        <v>5913</v>
      </c>
      <c r="BU11" s="175">
        <f t="shared" si="17"/>
        <v>2.9392885403621855E-3</v>
      </c>
      <c r="BV11" s="257"/>
      <c r="BW11" s="257"/>
      <c r="BX11" s="258"/>
      <c r="BY11" s="148"/>
      <c r="BZ11" s="148"/>
      <c r="CA11" s="259" t="e">
        <f t="shared" si="21"/>
        <v>#DIV/0!</v>
      </c>
      <c r="CB11" s="176">
        <f t="shared" si="18"/>
        <v>93262978.160000011</v>
      </c>
      <c r="CC11" s="176">
        <f t="shared" si="19"/>
        <v>650565.78</v>
      </c>
      <c r="CD11" s="174">
        <f t="shared" si="20"/>
        <v>6.9756058924464433E-3</v>
      </c>
    </row>
    <row r="12" spans="1:83" s="48" customFormat="1" ht="24.75" customHeight="1" thickBot="1" x14ac:dyDescent="0.35">
      <c r="A12" s="264" t="s">
        <v>33</v>
      </c>
      <c r="B12" s="265">
        <v>605976461.91999996</v>
      </c>
      <c r="C12" s="265">
        <v>10795627.210000001</v>
      </c>
      <c r="D12" s="266">
        <f t="shared" ref="D12:D17" si="22">SUM(C12/B12)</f>
        <v>1.7815258328342829E-2</v>
      </c>
      <c r="E12" s="265">
        <v>221573438</v>
      </c>
      <c r="F12" s="265">
        <v>11504027.970000001</v>
      </c>
      <c r="G12" s="266">
        <f t="shared" si="0"/>
        <v>5.1919706955127001E-2</v>
      </c>
      <c r="H12" s="265">
        <v>1836881017.4100001</v>
      </c>
      <c r="I12" s="265">
        <v>91482052.239999995</v>
      </c>
      <c r="J12" s="266">
        <f t="shared" si="1"/>
        <v>4.9802927556510751E-2</v>
      </c>
      <c r="K12" s="265">
        <v>1273384430.1099999</v>
      </c>
      <c r="L12" s="265">
        <v>132768060.45</v>
      </c>
      <c r="M12" s="266">
        <f t="shared" ref="M12:M25" si="23">SUM(L12/K12)</f>
        <v>0.10426392636081704</v>
      </c>
      <c r="N12" s="265">
        <v>464377329.77999997</v>
      </c>
      <c r="O12" s="265">
        <v>29937174.489999998</v>
      </c>
      <c r="P12" s="266">
        <f t="shared" si="2"/>
        <v>6.4467347069209466E-2</v>
      </c>
      <c r="Q12" s="265">
        <v>358370471</v>
      </c>
      <c r="R12" s="265">
        <v>17336567.640000001</v>
      </c>
      <c r="S12" s="266">
        <f t="shared" ref="S12:S25" si="24">SUM(R12/Q12)</f>
        <v>4.8376105295795981E-2</v>
      </c>
      <c r="T12" s="265">
        <v>1257572286.25</v>
      </c>
      <c r="U12" s="265">
        <v>56886906.390000001</v>
      </c>
      <c r="V12" s="266">
        <f t="shared" si="4"/>
        <v>4.5235496211222269E-2</v>
      </c>
      <c r="W12" s="265">
        <v>235565461</v>
      </c>
      <c r="X12" s="265">
        <v>13783718.779999999</v>
      </c>
      <c r="Y12" s="266">
        <f t="shared" si="5"/>
        <v>5.8513326705395066E-2</v>
      </c>
      <c r="Z12" s="265">
        <v>1074192168.75</v>
      </c>
      <c r="AA12" s="265">
        <v>-14589972.43</v>
      </c>
      <c r="AB12" s="266">
        <f t="shared" ref="AB12:AB25" si="25">SUM(AA12/Z12)</f>
        <v>-1.3582274060867379E-2</v>
      </c>
      <c r="AC12" s="265">
        <v>957539076</v>
      </c>
      <c r="AD12" s="265">
        <v>48621759.520000003</v>
      </c>
      <c r="AE12" s="266">
        <f t="shared" ref="AE12:AE25" si="26">SUM(AD12/AC12)</f>
        <v>5.0777833238003549E-2</v>
      </c>
      <c r="AF12" s="265">
        <v>303142043</v>
      </c>
      <c r="AG12" s="265">
        <v>16043673.99</v>
      </c>
      <c r="AH12" s="266">
        <f t="shared" ref="AH12:AH25" si="27">SUM(AG12/AF12)</f>
        <v>5.2924608646251023E-2</v>
      </c>
      <c r="AI12" s="265">
        <v>1082371768.3599999</v>
      </c>
      <c r="AJ12" s="265">
        <v>62073783.920000002</v>
      </c>
      <c r="AK12" s="266">
        <f t="shared" si="6"/>
        <v>5.7349781040624929E-2</v>
      </c>
      <c r="AL12" s="265">
        <v>1528752509.04</v>
      </c>
      <c r="AM12" s="265">
        <v>146716875.47999999</v>
      </c>
      <c r="AN12" s="266">
        <f t="shared" si="7"/>
        <v>9.5971633480512006E-2</v>
      </c>
      <c r="AO12" s="265">
        <v>388250287.61000001</v>
      </c>
      <c r="AP12" s="265">
        <v>33044008.390000001</v>
      </c>
      <c r="AQ12" s="266">
        <f t="shared" ref="AQ12:AQ24" si="28">SUM(AP12/AO12)</f>
        <v>8.5110068027027266E-2</v>
      </c>
      <c r="AR12" s="265">
        <v>362104127</v>
      </c>
      <c r="AS12" s="265">
        <v>19836874.5</v>
      </c>
      <c r="AT12" s="266">
        <f t="shared" si="9"/>
        <v>5.4782238093629899E-2</v>
      </c>
      <c r="AU12" s="265">
        <v>343965803</v>
      </c>
      <c r="AV12" s="265">
        <v>13403215.82</v>
      </c>
      <c r="AW12" s="266">
        <f t="shared" si="10"/>
        <v>3.8966710362192604E-2</v>
      </c>
      <c r="AX12" s="265">
        <v>403244922.44999999</v>
      </c>
      <c r="AY12" s="265">
        <v>7925055.3300000001</v>
      </c>
      <c r="AZ12" s="266">
        <f t="shared" si="11"/>
        <v>1.965320550560103E-2</v>
      </c>
      <c r="BA12" s="265">
        <v>249615834.09999999</v>
      </c>
      <c r="BB12" s="265">
        <v>36209023.840000004</v>
      </c>
      <c r="BC12" s="266">
        <f t="shared" ref="BC12:BC25" si="29">SUM(BB12/BA12)</f>
        <v>0.14505900224860777</v>
      </c>
      <c r="BD12" s="265">
        <v>724757688.63999999</v>
      </c>
      <c r="BE12" s="265">
        <v>97754377.019999996</v>
      </c>
      <c r="BF12" s="266">
        <f t="shared" si="12"/>
        <v>0.13487870298200635</v>
      </c>
      <c r="BG12" s="265">
        <v>465770201</v>
      </c>
      <c r="BH12" s="265">
        <v>29584598.260000002</v>
      </c>
      <c r="BI12" s="266">
        <f t="shared" si="13"/>
        <v>6.3517584844376945E-2</v>
      </c>
      <c r="BJ12" s="265">
        <v>260007726</v>
      </c>
      <c r="BK12" s="265">
        <v>11071196.289999999</v>
      </c>
      <c r="BL12" s="266">
        <f t="shared" si="14"/>
        <v>4.2580258903537345E-2</v>
      </c>
      <c r="BM12" s="265">
        <v>562465316</v>
      </c>
      <c r="BN12" s="265">
        <v>35426782.759999998</v>
      </c>
      <c r="BO12" s="266">
        <f t="shared" ref="BO12:BO17" si="30">SUM(BN12/BM12)</f>
        <v>6.298483080154936E-2</v>
      </c>
      <c r="BP12" s="265">
        <v>361963309.11000001</v>
      </c>
      <c r="BQ12" s="265">
        <v>22505943.800000001</v>
      </c>
      <c r="BR12" s="266">
        <f t="shared" si="16"/>
        <v>6.2177417527035823E-2</v>
      </c>
      <c r="BS12" s="265">
        <v>363850373.91000003</v>
      </c>
      <c r="BT12" s="265">
        <v>24400662.489999998</v>
      </c>
      <c r="BU12" s="266">
        <f t="shared" ref="BU12:BU25" si="31">SUM(BT12/BS12)</f>
        <v>6.7062353757634474E-2</v>
      </c>
      <c r="BV12" s="265">
        <v>3235111315</v>
      </c>
      <c r="BW12" s="265">
        <v>346456869.13</v>
      </c>
      <c r="BX12" s="266">
        <f>SUM(BW12/BV12)</f>
        <v>0.10709271966117803</v>
      </c>
      <c r="BY12" s="267"/>
      <c r="BZ12" s="267"/>
      <c r="CA12" s="266" t="e">
        <f t="shared" si="21"/>
        <v>#DIV/0!</v>
      </c>
      <c r="CB12" s="268">
        <f>BY12+BV12+BS12+BP12+BM12+BJ12+BG12+BD12+BA12+AX12+AU12+AR12+AO12+AL12+AI12+AF12+AC12+Z12+W12+T12+Q12+N12+K12+H12+E12+B12</f>
        <v>18920805364.440002</v>
      </c>
      <c r="CC12" s="268">
        <f>BZ12+BW12+BT12+BQ12+BN12+BK12+BH12+BE12+BB12+AY12+AV12+AS12+AP12+AM12+AJ12+AG12+AD12+AA12+X12+U12+R12+O12+L12+I12+F12+C12</f>
        <v>1300978863.2800002</v>
      </c>
      <c r="CD12" s="269">
        <f t="shared" si="20"/>
        <v>6.875916950792571E-2</v>
      </c>
      <c r="CE12" s="109"/>
    </row>
    <row r="13" spans="1:83" s="108" customFormat="1" ht="32.25" customHeight="1" x14ac:dyDescent="0.25">
      <c r="A13" s="37" t="s">
        <v>34</v>
      </c>
      <c r="B13" s="235">
        <v>62728707</v>
      </c>
      <c r="C13" s="235">
        <v>3251019.5</v>
      </c>
      <c r="D13" s="5">
        <f t="shared" si="22"/>
        <v>5.1826662073554297E-2</v>
      </c>
      <c r="E13" s="233">
        <v>33880425</v>
      </c>
      <c r="F13" s="233">
        <v>479787.28</v>
      </c>
      <c r="G13" s="5">
        <f t="shared" si="0"/>
        <v>1.41611942589268E-2</v>
      </c>
      <c r="H13" s="233">
        <v>383474515.06999999</v>
      </c>
      <c r="I13" s="233">
        <v>10461301.640000001</v>
      </c>
      <c r="J13" s="5">
        <f t="shared" si="1"/>
        <v>2.7280304763121949E-2</v>
      </c>
      <c r="K13" s="233">
        <v>106795135</v>
      </c>
      <c r="L13" s="233">
        <v>4901786.8099999996</v>
      </c>
      <c r="M13" s="5">
        <f t="shared" si="23"/>
        <v>4.5898971053316237E-2</v>
      </c>
      <c r="N13" s="233">
        <v>46490505.270000003</v>
      </c>
      <c r="O13" s="233">
        <v>2252188.5499999998</v>
      </c>
      <c r="P13" s="5">
        <f t="shared" si="2"/>
        <v>4.8444054047597572E-2</v>
      </c>
      <c r="Q13" s="233">
        <v>43282328</v>
      </c>
      <c r="R13" s="233">
        <v>2271862.35</v>
      </c>
      <c r="S13" s="5">
        <f t="shared" si="24"/>
        <v>5.2489375109398002E-2</v>
      </c>
      <c r="T13" s="233">
        <v>156297844</v>
      </c>
      <c r="U13" s="233">
        <v>5536043.9000000004</v>
      </c>
      <c r="V13" s="5">
        <f t="shared" si="4"/>
        <v>3.5419835349744175E-2</v>
      </c>
      <c r="W13" s="233">
        <v>37117852</v>
      </c>
      <c r="X13" s="233">
        <v>1391085.23</v>
      </c>
      <c r="Y13" s="5">
        <f t="shared" si="5"/>
        <v>3.7477525100320999E-2</v>
      </c>
      <c r="Z13" s="233">
        <v>84187055</v>
      </c>
      <c r="AA13" s="233">
        <v>5684341.0899999999</v>
      </c>
      <c r="AB13" s="5">
        <f t="shared" si="25"/>
        <v>6.7520369847834674E-2</v>
      </c>
      <c r="AC13" s="233">
        <v>101700078.16</v>
      </c>
      <c r="AD13" s="233">
        <v>6160912.6500000004</v>
      </c>
      <c r="AE13" s="5">
        <f t="shared" si="26"/>
        <v>6.0579232203807391E-2</v>
      </c>
      <c r="AF13" s="233">
        <v>30400327</v>
      </c>
      <c r="AG13" s="233">
        <v>798446.52</v>
      </c>
      <c r="AH13" s="5">
        <f t="shared" si="27"/>
        <v>2.6264405642741937E-2</v>
      </c>
      <c r="AI13" s="233">
        <v>90534258.609999999</v>
      </c>
      <c r="AJ13" s="233">
        <v>3683970.92</v>
      </c>
      <c r="AK13" s="15">
        <f t="shared" si="6"/>
        <v>4.0691457317496446E-2</v>
      </c>
      <c r="AL13" s="233">
        <v>138060436</v>
      </c>
      <c r="AM13" s="233">
        <v>11021703.210000001</v>
      </c>
      <c r="AN13" s="16">
        <f t="shared" si="7"/>
        <v>7.9832452578956076E-2</v>
      </c>
      <c r="AO13" s="233">
        <v>61098107.270000003</v>
      </c>
      <c r="AP13" s="233">
        <v>1588163.88</v>
      </c>
      <c r="AQ13" s="16">
        <f t="shared" si="28"/>
        <v>2.599366741397912E-2</v>
      </c>
      <c r="AR13" s="233">
        <v>54979931</v>
      </c>
      <c r="AS13" s="233">
        <v>1004261.36</v>
      </c>
      <c r="AT13" s="16">
        <f t="shared" si="9"/>
        <v>1.8265962538221447E-2</v>
      </c>
      <c r="AU13" s="233">
        <v>51756396</v>
      </c>
      <c r="AV13" s="233">
        <v>1132086.75</v>
      </c>
      <c r="AW13" s="16">
        <f t="shared" si="10"/>
        <v>2.1873369042156646E-2</v>
      </c>
      <c r="AX13" s="233">
        <v>52582055</v>
      </c>
      <c r="AY13" s="233">
        <v>1584115.18</v>
      </c>
      <c r="AZ13" s="16">
        <f t="shared" si="11"/>
        <v>3.0126536134808729E-2</v>
      </c>
      <c r="BA13" s="233">
        <v>31697974</v>
      </c>
      <c r="BB13" s="233">
        <v>2604697.12</v>
      </c>
      <c r="BC13" s="16">
        <f t="shared" si="29"/>
        <v>8.2172353349775601E-2</v>
      </c>
      <c r="BD13" s="233">
        <v>69847170.560000002</v>
      </c>
      <c r="BE13" s="233">
        <v>4146105.07</v>
      </c>
      <c r="BF13" s="16">
        <f t="shared" si="12"/>
        <v>5.9359671075558021E-2</v>
      </c>
      <c r="BG13" s="233">
        <v>64598247</v>
      </c>
      <c r="BH13" s="233">
        <v>2771588.99</v>
      </c>
      <c r="BI13" s="16">
        <f t="shared" si="13"/>
        <v>4.2905018614514422E-2</v>
      </c>
      <c r="BJ13" s="233">
        <v>41264786</v>
      </c>
      <c r="BK13" s="233">
        <v>856569.99</v>
      </c>
      <c r="BL13" s="16">
        <f t="shared" si="14"/>
        <v>2.0757892455809657E-2</v>
      </c>
      <c r="BM13" s="233">
        <v>79723040</v>
      </c>
      <c r="BN13" s="233">
        <v>3307383.9</v>
      </c>
      <c r="BO13" s="16">
        <f t="shared" si="30"/>
        <v>4.1485923015479591E-2</v>
      </c>
      <c r="BP13" s="233">
        <v>47594822</v>
      </c>
      <c r="BQ13" s="233">
        <v>631637.81999999995</v>
      </c>
      <c r="BR13" s="16">
        <f t="shared" si="16"/>
        <v>1.3271145756149691E-2</v>
      </c>
      <c r="BS13" s="233">
        <v>47414920.530000001</v>
      </c>
      <c r="BT13" s="233">
        <v>2207257.77</v>
      </c>
      <c r="BU13" s="16">
        <f t="shared" si="31"/>
        <v>4.6551966033633672E-2</v>
      </c>
      <c r="BV13" s="233">
        <v>291318978</v>
      </c>
      <c r="BW13" s="233">
        <v>14097949.27</v>
      </c>
      <c r="BX13" s="5">
        <f>SUM(BW13/BV13)</f>
        <v>4.8393514788452947E-2</v>
      </c>
      <c r="BY13" s="233">
        <v>762295631</v>
      </c>
      <c r="BZ13" s="233">
        <v>33831844.539999999</v>
      </c>
      <c r="CA13" s="16">
        <f t="shared" si="21"/>
        <v>4.4381527538887335E-2</v>
      </c>
      <c r="CB13" s="33">
        <f t="shared" ref="CB13:CB25" si="32">BY13+BV13+BS13+BP13+BM13+BJ13+BG13+BD13+BA13+AX13+AU13+AR13+AO13+AL13+AI13+AF13+AC13+Z13+W13+T13+Q13+N13+K13+H13+E13+B13</f>
        <v>2971121524.4700003</v>
      </c>
      <c r="CC13" s="33">
        <f t="shared" si="19"/>
        <v>127658111.29000001</v>
      </c>
      <c r="CD13" s="15">
        <f t="shared" si="20"/>
        <v>4.2966304218327839E-2</v>
      </c>
    </row>
    <row r="14" spans="1:83" s="108" customFormat="1" ht="21" customHeight="1" x14ac:dyDescent="0.25">
      <c r="A14" s="38" t="s">
        <v>35</v>
      </c>
      <c r="B14" s="233">
        <v>1289934</v>
      </c>
      <c r="C14" s="233"/>
      <c r="D14" s="5">
        <f t="shared" si="22"/>
        <v>0</v>
      </c>
      <c r="E14" s="233">
        <v>503491</v>
      </c>
      <c r="F14" s="233"/>
      <c r="G14" s="5">
        <f t="shared" si="0"/>
        <v>0</v>
      </c>
      <c r="H14" s="233">
        <v>2787117</v>
      </c>
      <c r="I14" s="233"/>
      <c r="J14" s="5">
        <f t="shared" si="1"/>
        <v>0</v>
      </c>
      <c r="K14" s="233">
        <v>2730500</v>
      </c>
      <c r="L14" s="233">
        <v>78988</v>
      </c>
      <c r="M14" s="5">
        <f t="shared" si="23"/>
        <v>2.8928035158395898E-2</v>
      </c>
      <c r="N14" s="233">
        <v>804753</v>
      </c>
      <c r="O14" s="233"/>
      <c r="P14" s="5">
        <f t="shared" si="2"/>
        <v>0</v>
      </c>
      <c r="Q14" s="233">
        <v>642470</v>
      </c>
      <c r="R14" s="233"/>
      <c r="S14" s="5">
        <f t="shared" si="24"/>
        <v>0</v>
      </c>
      <c r="T14" s="233">
        <v>2488741</v>
      </c>
      <c r="U14" s="233">
        <v>23980.35</v>
      </c>
      <c r="V14" s="5">
        <f t="shared" si="4"/>
        <v>9.6355345935957171E-3</v>
      </c>
      <c r="W14" s="233">
        <v>554256</v>
      </c>
      <c r="X14" s="233"/>
      <c r="Y14" s="5">
        <f t="shared" si="5"/>
        <v>0</v>
      </c>
      <c r="Z14" s="233">
        <v>786028</v>
      </c>
      <c r="AA14" s="233"/>
      <c r="AB14" s="5">
        <f t="shared" si="25"/>
        <v>0</v>
      </c>
      <c r="AC14" s="233">
        <v>1549169</v>
      </c>
      <c r="AD14" s="233"/>
      <c r="AE14" s="5">
        <f t="shared" si="26"/>
        <v>0</v>
      </c>
      <c r="AF14" s="233">
        <v>556752</v>
      </c>
      <c r="AG14" s="233">
        <v>15993</v>
      </c>
      <c r="AH14" s="1">
        <f t="shared" si="27"/>
        <v>2.8725536684196914E-2</v>
      </c>
      <c r="AI14" s="233">
        <v>336215</v>
      </c>
      <c r="AJ14" s="233"/>
      <c r="AK14" s="15">
        <f t="shared" si="6"/>
        <v>0</v>
      </c>
      <c r="AL14" s="233">
        <v>1619492</v>
      </c>
      <c r="AM14" s="233"/>
      <c r="AN14" s="16">
        <f t="shared" si="7"/>
        <v>0</v>
      </c>
      <c r="AO14" s="233">
        <v>442739</v>
      </c>
      <c r="AP14" s="233"/>
      <c r="AQ14" s="16">
        <f t="shared" si="28"/>
        <v>0</v>
      </c>
      <c r="AR14" s="233">
        <v>769799</v>
      </c>
      <c r="AS14" s="233"/>
      <c r="AT14" s="16">
        <f t="shared" si="9"/>
        <v>0</v>
      </c>
      <c r="AU14" s="233">
        <v>720187</v>
      </c>
      <c r="AV14" s="233"/>
      <c r="AW14" s="16">
        <f t="shared" si="10"/>
        <v>0</v>
      </c>
      <c r="AX14" s="233">
        <v>1009062</v>
      </c>
      <c r="AY14" s="233"/>
      <c r="AZ14" s="16">
        <f t="shared" si="11"/>
        <v>0</v>
      </c>
      <c r="BA14" s="233">
        <v>585880</v>
      </c>
      <c r="BB14" s="233"/>
      <c r="BC14" s="16">
        <f t="shared" si="29"/>
        <v>0</v>
      </c>
      <c r="BD14" s="233">
        <v>676175</v>
      </c>
      <c r="BE14" s="233"/>
      <c r="BF14" s="16">
        <f t="shared" si="12"/>
        <v>0</v>
      </c>
      <c r="BG14" s="233">
        <v>430255</v>
      </c>
      <c r="BH14" s="233"/>
      <c r="BI14" s="3">
        <f t="shared" si="13"/>
        <v>0</v>
      </c>
      <c r="BJ14" s="233">
        <v>533866</v>
      </c>
      <c r="BK14" s="233"/>
      <c r="BL14" s="16">
        <f t="shared" si="14"/>
        <v>0</v>
      </c>
      <c r="BM14" s="233">
        <v>1169263</v>
      </c>
      <c r="BN14" s="233">
        <v>44000</v>
      </c>
      <c r="BO14" s="16">
        <f t="shared" si="30"/>
        <v>3.7630541631780021E-2</v>
      </c>
      <c r="BP14" s="233">
        <v>669934</v>
      </c>
      <c r="BQ14" s="233"/>
      <c r="BR14" s="16">
        <f t="shared" si="16"/>
        <v>0</v>
      </c>
      <c r="BS14" s="233">
        <v>520551</v>
      </c>
      <c r="BT14" s="233"/>
      <c r="BU14" s="16">
        <f t="shared" si="31"/>
        <v>0</v>
      </c>
      <c r="BV14" s="233"/>
      <c r="BW14" s="233"/>
      <c r="BX14" s="1"/>
      <c r="BY14" s="233"/>
      <c r="BZ14" s="233"/>
      <c r="CA14" s="16"/>
      <c r="CB14" s="34">
        <f t="shared" si="32"/>
        <v>24176629</v>
      </c>
      <c r="CC14" s="34">
        <f t="shared" si="19"/>
        <v>162961.35</v>
      </c>
      <c r="CD14" s="2">
        <f t="shared" si="20"/>
        <v>6.7404496300952467E-3</v>
      </c>
    </row>
    <row r="15" spans="1:83" s="108" customFormat="1" ht="39" customHeight="1" x14ac:dyDescent="0.25">
      <c r="A15" s="38" t="s">
        <v>36</v>
      </c>
      <c r="B15" s="233">
        <v>3235802</v>
      </c>
      <c r="C15" s="233">
        <v>39818.379999999997</v>
      </c>
      <c r="D15" s="5">
        <f t="shared" si="22"/>
        <v>1.2305567522363852E-2</v>
      </c>
      <c r="E15" s="233">
        <v>3544714</v>
      </c>
      <c r="F15" s="233"/>
      <c r="G15" s="1">
        <f t="shared" si="0"/>
        <v>0</v>
      </c>
      <c r="H15" s="233">
        <v>12320080.720000001</v>
      </c>
      <c r="I15" s="233">
        <v>385010.47</v>
      </c>
      <c r="J15" s="1">
        <f t="shared" si="1"/>
        <v>3.1250645085059148E-2</v>
      </c>
      <c r="K15" s="233">
        <v>8415560</v>
      </c>
      <c r="L15" s="233">
        <v>150649</v>
      </c>
      <c r="M15" s="1">
        <f t="shared" si="23"/>
        <v>1.7901244836944899E-2</v>
      </c>
      <c r="N15" s="233">
        <v>4422149</v>
      </c>
      <c r="O15" s="233">
        <v>107000</v>
      </c>
      <c r="P15" s="1">
        <f t="shared" si="2"/>
        <v>2.4196380538059663E-2</v>
      </c>
      <c r="Q15" s="233">
        <v>4225419</v>
      </c>
      <c r="R15" s="233">
        <v>147232.93</v>
      </c>
      <c r="S15" s="1">
        <f t="shared" si="24"/>
        <v>3.4844575177041613E-2</v>
      </c>
      <c r="T15" s="233">
        <v>11820161</v>
      </c>
      <c r="U15" s="233">
        <v>420394.98</v>
      </c>
      <c r="V15" s="1">
        <f t="shared" si="4"/>
        <v>3.5565926724686746E-2</v>
      </c>
      <c r="W15" s="233">
        <v>3186525</v>
      </c>
      <c r="X15" s="233">
        <v>66535</v>
      </c>
      <c r="Y15" s="1">
        <f t="shared" si="5"/>
        <v>2.0880112348090788E-2</v>
      </c>
      <c r="Z15" s="233">
        <v>5762200</v>
      </c>
      <c r="AA15" s="233">
        <v>346346.6</v>
      </c>
      <c r="AB15" s="1">
        <f t="shared" si="25"/>
        <v>6.0106660650446009E-2</v>
      </c>
      <c r="AC15" s="233">
        <v>5707284.4400000004</v>
      </c>
      <c r="AD15" s="233">
        <v>149690.85999999999</v>
      </c>
      <c r="AE15" s="1">
        <f t="shared" si="26"/>
        <v>2.6228035692575358E-2</v>
      </c>
      <c r="AF15" s="233">
        <v>5491400</v>
      </c>
      <c r="AG15" s="233">
        <v>68610</v>
      </c>
      <c r="AH15" s="1">
        <f t="shared" si="27"/>
        <v>1.2494081654951378E-2</v>
      </c>
      <c r="AI15" s="233">
        <v>8451200</v>
      </c>
      <c r="AJ15" s="233">
        <v>99158.37</v>
      </c>
      <c r="AK15" s="2">
        <f t="shared" si="6"/>
        <v>1.1733052110942823E-2</v>
      </c>
      <c r="AL15" s="233">
        <v>5154500</v>
      </c>
      <c r="AM15" s="233">
        <v>200498.48</v>
      </c>
      <c r="AN15" s="3">
        <f t="shared" si="7"/>
        <v>3.8897755359394708E-2</v>
      </c>
      <c r="AO15" s="233">
        <v>4270100</v>
      </c>
      <c r="AP15" s="233">
        <v>40000</v>
      </c>
      <c r="AQ15" s="16">
        <f t="shared" si="28"/>
        <v>9.3674621203250503E-3</v>
      </c>
      <c r="AR15" s="233">
        <v>3841300</v>
      </c>
      <c r="AS15" s="233">
        <v>26306.03</v>
      </c>
      <c r="AT15" s="3">
        <f t="shared" si="9"/>
        <v>6.848210241324551E-3</v>
      </c>
      <c r="AU15" s="233">
        <v>6457460</v>
      </c>
      <c r="AV15" s="233">
        <v>24000</v>
      </c>
      <c r="AW15" s="3">
        <f t="shared" si="10"/>
        <v>3.7166316167657251E-3</v>
      </c>
      <c r="AX15" s="233">
        <v>7289342</v>
      </c>
      <c r="AY15" s="233">
        <v>110320.75</v>
      </c>
      <c r="AZ15" s="3">
        <f t="shared" si="11"/>
        <v>1.5134527917609024E-2</v>
      </c>
      <c r="BA15" s="233">
        <v>1193536</v>
      </c>
      <c r="BB15" s="233">
        <v>46000</v>
      </c>
      <c r="BC15" s="3">
        <f t="shared" si="29"/>
        <v>3.8540940533004449E-2</v>
      </c>
      <c r="BD15" s="233">
        <v>6450000</v>
      </c>
      <c r="BE15" s="233">
        <v>128650.83</v>
      </c>
      <c r="BF15" s="3">
        <f t="shared" si="12"/>
        <v>1.994586511627907E-2</v>
      </c>
      <c r="BG15" s="233">
        <v>4952580</v>
      </c>
      <c r="BH15" s="233">
        <v>123733.19</v>
      </c>
      <c r="BI15" s="3">
        <f t="shared" si="13"/>
        <v>2.4983582294480857E-2</v>
      </c>
      <c r="BJ15" s="233">
        <v>2441594</v>
      </c>
      <c r="BK15" s="233">
        <v>26000</v>
      </c>
      <c r="BL15" s="3">
        <f t="shared" si="14"/>
        <v>1.0648781083177629E-2</v>
      </c>
      <c r="BM15" s="233">
        <v>6023514.6200000001</v>
      </c>
      <c r="BN15" s="233">
        <v>109496.61</v>
      </c>
      <c r="BO15" s="3">
        <f t="shared" si="30"/>
        <v>1.8178192784065992E-2</v>
      </c>
      <c r="BP15" s="233">
        <v>3105964</v>
      </c>
      <c r="BQ15" s="233">
        <v>5000</v>
      </c>
      <c r="BR15" s="3">
        <f t="shared" si="16"/>
        <v>1.609806166459109E-3</v>
      </c>
      <c r="BS15" s="233">
        <v>2794821</v>
      </c>
      <c r="BT15" s="233">
        <v>67461.289999999994</v>
      </c>
      <c r="BU15" s="3">
        <f t="shared" si="31"/>
        <v>2.4137964470712075E-2</v>
      </c>
      <c r="BV15" s="233">
        <v>23349681</v>
      </c>
      <c r="BW15" s="233">
        <v>530682.59</v>
      </c>
      <c r="BX15" s="1">
        <f t="shared" ref="BX15:BX25" si="33">SUM(BW15/BV15)</f>
        <v>2.2727616278783423E-2</v>
      </c>
      <c r="BY15" s="233">
        <v>40041600</v>
      </c>
      <c r="BZ15" s="233">
        <v>609495.78</v>
      </c>
      <c r="CA15" s="3">
        <f t="shared" si="21"/>
        <v>1.5221564073363702E-2</v>
      </c>
      <c r="CB15" s="34">
        <f t="shared" si="32"/>
        <v>193948487.78</v>
      </c>
      <c r="CC15" s="34">
        <f t="shared" si="19"/>
        <v>4028092.1400000006</v>
      </c>
      <c r="CD15" s="2">
        <f t="shared" si="20"/>
        <v>2.0768876241866619E-2</v>
      </c>
    </row>
    <row r="16" spans="1:83" s="108" customFormat="1" ht="33" customHeight="1" x14ac:dyDescent="0.25">
      <c r="A16" s="38" t="s">
        <v>37</v>
      </c>
      <c r="B16" s="233">
        <v>24886522</v>
      </c>
      <c r="C16" s="233">
        <v>599390.03</v>
      </c>
      <c r="D16" s="5">
        <f t="shared" si="22"/>
        <v>2.408492556734123E-2</v>
      </c>
      <c r="E16" s="233">
        <v>11581164</v>
      </c>
      <c r="F16" s="233"/>
      <c r="G16" s="1">
        <f t="shared" si="0"/>
        <v>0</v>
      </c>
      <c r="H16" s="233">
        <v>89952119.840000004</v>
      </c>
      <c r="I16" s="233">
        <v>1131381.8500000001</v>
      </c>
      <c r="J16" s="1">
        <f t="shared" si="1"/>
        <v>1.2577600750403839E-2</v>
      </c>
      <c r="K16" s="233">
        <v>59317556</v>
      </c>
      <c r="L16" s="233">
        <v>1436027.4</v>
      </c>
      <c r="M16" s="1">
        <f t="shared" si="23"/>
        <v>2.4209146445615524E-2</v>
      </c>
      <c r="N16" s="233">
        <v>23247472.890000001</v>
      </c>
      <c r="O16" s="233">
        <v>502454.05</v>
      </c>
      <c r="P16" s="1">
        <f t="shared" si="2"/>
        <v>2.1613276091447028E-2</v>
      </c>
      <c r="Q16" s="233">
        <v>22850136</v>
      </c>
      <c r="R16" s="233">
        <v>1083201.82</v>
      </c>
      <c r="S16" s="1">
        <f t="shared" si="24"/>
        <v>4.7404611508657983E-2</v>
      </c>
      <c r="T16" s="233">
        <v>58873401</v>
      </c>
      <c r="U16" s="233">
        <v>786128.55</v>
      </c>
      <c r="V16" s="1">
        <f t="shared" si="4"/>
        <v>1.3352864564423585E-2</v>
      </c>
      <c r="W16" s="233">
        <v>14868890</v>
      </c>
      <c r="X16" s="233">
        <v>218223</v>
      </c>
      <c r="Y16" s="1">
        <f t="shared" si="5"/>
        <v>1.4676482239091149E-2</v>
      </c>
      <c r="Z16" s="233">
        <v>42481777</v>
      </c>
      <c r="AA16" s="233">
        <v>1670068.03</v>
      </c>
      <c r="AB16" s="1">
        <f t="shared" si="25"/>
        <v>3.9312574659953609E-2</v>
      </c>
      <c r="AC16" s="233">
        <v>35521166.560000002</v>
      </c>
      <c r="AD16" s="233">
        <v>187768.56</v>
      </c>
      <c r="AE16" s="1">
        <f t="shared" si="26"/>
        <v>5.2861034190088826E-3</v>
      </c>
      <c r="AF16" s="233">
        <v>19318812</v>
      </c>
      <c r="AG16" s="233">
        <v>419884.32</v>
      </c>
      <c r="AH16" s="1">
        <f t="shared" si="27"/>
        <v>2.1734479325126205E-2</v>
      </c>
      <c r="AI16" s="233">
        <v>26584973</v>
      </c>
      <c r="AJ16" s="233">
        <v>1525761.5</v>
      </c>
      <c r="AK16" s="2">
        <f t="shared" si="6"/>
        <v>5.7391876982534458E-2</v>
      </c>
      <c r="AL16" s="233">
        <v>54037880</v>
      </c>
      <c r="AM16" s="233">
        <v>386676.92</v>
      </c>
      <c r="AN16" s="3">
        <f t="shared" si="7"/>
        <v>7.1556641378233195E-3</v>
      </c>
      <c r="AO16" s="233">
        <v>25015963.620000001</v>
      </c>
      <c r="AP16" s="233">
        <v>579300.31000000006</v>
      </c>
      <c r="AQ16" s="16">
        <f t="shared" si="28"/>
        <v>2.3157225474091093E-2</v>
      </c>
      <c r="AR16" s="233">
        <v>27488696</v>
      </c>
      <c r="AS16" s="233"/>
      <c r="AT16" s="3">
        <f t="shared" si="9"/>
        <v>0</v>
      </c>
      <c r="AU16" s="233">
        <v>26115545.52</v>
      </c>
      <c r="AV16" s="233">
        <v>38567.51</v>
      </c>
      <c r="AW16" s="3">
        <f t="shared" si="10"/>
        <v>1.4768027713786009E-3</v>
      </c>
      <c r="AX16" s="233">
        <v>19368289</v>
      </c>
      <c r="AY16" s="233">
        <v>144904.1</v>
      </c>
      <c r="AZ16" s="3">
        <f t="shared" si="11"/>
        <v>7.4815126932482271E-3</v>
      </c>
      <c r="BA16" s="233">
        <v>13677515</v>
      </c>
      <c r="BB16" s="233">
        <v>395274.36</v>
      </c>
      <c r="BC16" s="3">
        <f t="shared" si="29"/>
        <v>2.8899574228213237E-2</v>
      </c>
      <c r="BD16" s="233">
        <v>47724949</v>
      </c>
      <c r="BE16" s="233">
        <v>1581510.39</v>
      </c>
      <c r="BF16" s="3">
        <f t="shared" si="12"/>
        <v>3.3138021582799382E-2</v>
      </c>
      <c r="BG16" s="233">
        <v>25492185</v>
      </c>
      <c r="BH16" s="233">
        <v>234116.6</v>
      </c>
      <c r="BI16" s="3">
        <f t="shared" si="13"/>
        <v>9.1838577195324771E-3</v>
      </c>
      <c r="BJ16" s="233">
        <v>14865912</v>
      </c>
      <c r="BK16" s="233">
        <v>532871.51</v>
      </c>
      <c r="BL16" s="3">
        <f t="shared" si="14"/>
        <v>3.5845194697775688E-2</v>
      </c>
      <c r="BM16" s="233">
        <v>32071030.18</v>
      </c>
      <c r="BN16" s="233">
        <v>466285.23</v>
      </c>
      <c r="BO16" s="3">
        <f t="shared" si="30"/>
        <v>1.4539141006165209E-2</v>
      </c>
      <c r="BP16" s="233">
        <v>21947590</v>
      </c>
      <c r="BQ16" s="233"/>
      <c r="BR16" s="3">
        <f t="shared" si="16"/>
        <v>0</v>
      </c>
      <c r="BS16" s="233">
        <v>18397941</v>
      </c>
      <c r="BT16" s="233">
        <v>385252.41</v>
      </c>
      <c r="BU16" s="3">
        <f t="shared" si="31"/>
        <v>2.0939974206896302E-2</v>
      </c>
      <c r="BV16" s="233">
        <v>113300000</v>
      </c>
      <c r="BW16" s="233">
        <v>18999.54</v>
      </c>
      <c r="BX16" s="1">
        <f t="shared" si="33"/>
        <v>1.6769232127096206E-4</v>
      </c>
      <c r="BY16" s="233">
        <v>1277105100</v>
      </c>
      <c r="BZ16" s="233">
        <v>25349890.66</v>
      </c>
      <c r="CA16" s="3">
        <f t="shared" si="21"/>
        <v>1.9849494501274798E-2</v>
      </c>
      <c r="CB16" s="34">
        <f t="shared" si="32"/>
        <v>2146092586.6099999</v>
      </c>
      <c r="CC16" s="34">
        <f t="shared" ref="CC16:CC26" si="34">BZ16+BW16+BT16+BQ16+BN16+BK16+BH16+BE16+BB16+AY16+AV16+AS16+AP16+AM16+AJ16+AG16+AD16+AA16+X16+U16+R16+O16+L16+I16+F16+C16</f>
        <v>39673938.649999999</v>
      </c>
      <c r="CD16" s="2">
        <f t="shared" si="20"/>
        <v>1.8486592282893791E-2</v>
      </c>
    </row>
    <row r="17" spans="1:83" s="108" customFormat="1" ht="26.25" customHeight="1" x14ac:dyDescent="0.25">
      <c r="A17" s="38" t="s">
        <v>38</v>
      </c>
      <c r="B17" s="233">
        <v>37418312.899999999</v>
      </c>
      <c r="C17" s="233">
        <v>2407654.77</v>
      </c>
      <c r="D17" s="5">
        <f t="shared" si="22"/>
        <v>6.4344289824996362E-2</v>
      </c>
      <c r="E17" s="233">
        <v>9371624</v>
      </c>
      <c r="F17" s="233">
        <v>429676.27</v>
      </c>
      <c r="G17" s="1">
        <f t="shared" si="0"/>
        <v>4.5848645869701984E-2</v>
      </c>
      <c r="H17" s="233">
        <v>252297810.78999999</v>
      </c>
      <c r="I17" s="233">
        <v>7928165.54</v>
      </c>
      <c r="J17" s="1">
        <f t="shared" si="1"/>
        <v>3.1423838023703687E-2</v>
      </c>
      <c r="K17" s="233">
        <v>151058019</v>
      </c>
      <c r="L17" s="233">
        <v>3519740.69</v>
      </c>
      <c r="M17" s="1">
        <f t="shared" si="23"/>
        <v>2.3300588166722879E-2</v>
      </c>
      <c r="N17" s="233">
        <v>34967429.810000002</v>
      </c>
      <c r="O17" s="233">
        <v>1667230.63</v>
      </c>
      <c r="P17" s="1">
        <f t="shared" si="2"/>
        <v>4.7679530324622382E-2</v>
      </c>
      <c r="Q17" s="233">
        <v>9805051</v>
      </c>
      <c r="R17" s="233">
        <v>926448.6</v>
      </c>
      <c r="S17" s="1">
        <f t="shared" si="24"/>
        <v>9.4486872123357643E-2</v>
      </c>
      <c r="T17" s="233">
        <v>130019378.25</v>
      </c>
      <c r="U17" s="233">
        <v>7913241.5599999996</v>
      </c>
      <c r="V17" s="1">
        <f t="shared" si="4"/>
        <v>6.0862016620203303E-2</v>
      </c>
      <c r="W17" s="233">
        <v>19769569.699999999</v>
      </c>
      <c r="X17" s="233">
        <v>4705089.18</v>
      </c>
      <c r="Y17" s="1">
        <f t="shared" si="5"/>
        <v>0.23799653970212614</v>
      </c>
      <c r="Z17" s="233">
        <v>98610864.349999994</v>
      </c>
      <c r="AA17" s="233">
        <v>17215303.32</v>
      </c>
      <c r="AB17" s="1">
        <f t="shared" si="25"/>
        <v>0.17457816066693874</v>
      </c>
      <c r="AC17" s="233">
        <v>54743578</v>
      </c>
      <c r="AD17" s="233">
        <v>1470961.77</v>
      </c>
      <c r="AE17" s="1">
        <f t="shared" si="26"/>
        <v>2.6870033412868994E-2</v>
      </c>
      <c r="AF17" s="233">
        <v>21026200</v>
      </c>
      <c r="AG17" s="233">
        <v>734764</v>
      </c>
      <c r="AH17" s="1">
        <f t="shared" si="27"/>
        <v>3.49451636529663E-2</v>
      </c>
      <c r="AI17" s="233">
        <v>75520814.760000005</v>
      </c>
      <c r="AJ17" s="233">
        <v>1262156.28</v>
      </c>
      <c r="AK17" s="2">
        <f t="shared" si="6"/>
        <v>1.6712694162676164E-2</v>
      </c>
      <c r="AL17" s="233">
        <v>182291313.75</v>
      </c>
      <c r="AM17" s="233">
        <v>2054117.12</v>
      </c>
      <c r="AN17" s="3">
        <f t="shared" si="7"/>
        <v>1.1268321445184604E-2</v>
      </c>
      <c r="AO17" s="233">
        <v>25122479.760000002</v>
      </c>
      <c r="AP17" s="233">
        <v>565728.81000000006</v>
      </c>
      <c r="AQ17" s="3">
        <f t="shared" si="28"/>
        <v>2.2518828372219576E-2</v>
      </c>
      <c r="AR17" s="233">
        <v>24135426</v>
      </c>
      <c r="AS17" s="233">
        <v>665513.23</v>
      </c>
      <c r="AT17" s="3">
        <f t="shared" si="9"/>
        <v>2.7574124028305943E-2</v>
      </c>
      <c r="AU17" s="233">
        <v>21528612.52</v>
      </c>
      <c r="AV17" s="233">
        <v>311401.23</v>
      </c>
      <c r="AW17" s="3">
        <f t="shared" si="10"/>
        <v>1.4464528529681577E-2</v>
      </c>
      <c r="AX17" s="233">
        <v>19528064.449999999</v>
      </c>
      <c r="AY17" s="233">
        <v>86078.720000000001</v>
      </c>
      <c r="AZ17" s="3">
        <f t="shared" si="11"/>
        <v>4.4079494012526166E-3</v>
      </c>
      <c r="BA17" s="233">
        <v>32591468.18</v>
      </c>
      <c r="BB17" s="233">
        <v>863034.48</v>
      </c>
      <c r="BC17" s="3">
        <f t="shared" si="29"/>
        <v>2.6480380547250326E-2</v>
      </c>
      <c r="BD17" s="233">
        <v>131490395.38</v>
      </c>
      <c r="BE17" s="233">
        <v>1614351.94</v>
      </c>
      <c r="BF17" s="3">
        <f t="shared" si="12"/>
        <v>1.2277337332012819E-2</v>
      </c>
      <c r="BG17" s="233">
        <v>60245213</v>
      </c>
      <c r="BH17" s="233">
        <v>1006649.16</v>
      </c>
      <c r="BI17" s="3">
        <f t="shared" si="13"/>
        <v>1.6709197459389844E-2</v>
      </c>
      <c r="BJ17" s="233">
        <v>14143720</v>
      </c>
      <c r="BK17" s="233">
        <v>306139.5</v>
      </c>
      <c r="BL17" s="3">
        <f t="shared" si="14"/>
        <v>2.1644906714782249E-2</v>
      </c>
      <c r="BM17" s="233">
        <v>46531115.68</v>
      </c>
      <c r="BN17" s="233">
        <v>1059638.27</v>
      </c>
      <c r="BO17" s="3">
        <f t="shared" si="30"/>
        <v>2.2772681344828655E-2</v>
      </c>
      <c r="BP17" s="233">
        <v>15388029</v>
      </c>
      <c r="BQ17" s="233">
        <v>64348</v>
      </c>
      <c r="BR17" s="3">
        <f t="shared" si="16"/>
        <v>4.1816921452383542E-3</v>
      </c>
      <c r="BS17" s="233">
        <v>30117017.48</v>
      </c>
      <c r="BT17" s="233">
        <v>2022201.92</v>
      </c>
      <c r="BU17" s="3">
        <f t="shared" si="31"/>
        <v>6.7144826719408607E-2</v>
      </c>
      <c r="BV17" s="233">
        <v>544873600</v>
      </c>
      <c r="BW17" s="233">
        <v>5800000</v>
      </c>
      <c r="BX17" s="1">
        <f t="shared" si="33"/>
        <v>1.0644670617185343E-2</v>
      </c>
      <c r="BY17" s="233">
        <v>955842158.41999996</v>
      </c>
      <c r="BZ17" s="233">
        <v>20496345.640000001</v>
      </c>
      <c r="CA17" s="3">
        <f t="shared" si="21"/>
        <v>2.1443232503868953E-2</v>
      </c>
      <c r="CB17" s="34">
        <f t="shared" si="32"/>
        <v>2998437266.1799998</v>
      </c>
      <c r="CC17" s="34">
        <f>BZ17+BW17+BT17+BQ17+BN17+BK17+BH17+BE17+BB17+AY17+AV17+AS17+AP17+AM17+AJ17+AG17+AD17+AA17+X17+U17+R17+O17+L17+I17+F17+C17</f>
        <v>87095980.62999998</v>
      </c>
      <c r="CD17" s="2">
        <f t="shared" si="20"/>
        <v>2.9047124517952647E-2</v>
      </c>
    </row>
    <row r="18" spans="1:83" s="108" customFormat="1" ht="22.5" customHeight="1" x14ac:dyDescent="0.25">
      <c r="A18" s="38" t="s">
        <v>39</v>
      </c>
      <c r="B18" s="233"/>
      <c r="C18" s="233"/>
      <c r="D18" s="5"/>
      <c r="E18" s="233"/>
      <c r="F18" s="233"/>
      <c r="G18" s="1"/>
      <c r="H18" s="233">
        <v>1522500</v>
      </c>
      <c r="I18" s="233">
        <v>67012.679999999993</v>
      </c>
      <c r="J18" s="1">
        <f t="shared" si="1"/>
        <v>4.4014896551724136E-2</v>
      </c>
      <c r="K18" s="233">
        <v>2445000</v>
      </c>
      <c r="L18" s="233"/>
      <c r="M18" s="1">
        <f t="shared" si="23"/>
        <v>0</v>
      </c>
      <c r="N18" s="233"/>
      <c r="O18" s="233"/>
      <c r="P18" s="1"/>
      <c r="Q18" s="233"/>
      <c r="R18" s="233"/>
      <c r="S18" s="1"/>
      <c r="T18" s="233">
        <v>200000</v>
      </c>
      <c r="U18" s="233"/>
      <c r="V18" s="1">
        <f t="shared" si="4"/>
        <v>0</v>
      </c>
      <c r="W18" s="233"/>
      <c r="X18" s="233"/>
      <c r="Y18" s="1"/>
      <c r="Z18" s="233">
        <v>120000</v>
      </c>
      <c r="AA18" s="233"/>
      <c r="AB18" s="1">
        <f t="shared" si="25"/>
        <v>0</v>
      </c>
      <c r="AC18" s="233">
        <v>1800000</v>
      </c>
      <c r="AD18" s="233"/>
      <c r="AE18" s="1">
        <f t="shared" si="26"/>
        <v>0</v>
      </c>
      <c r="AF18" s="233">
        <v>50000</v>
      </c>
      <c r="AG18" s="233"/>
      <c r="AH18" s="1">
        <f t="shared" si="27"/>
        <v>0</v>
      </c>
      <c r="AI18" s="233">
        <v>1823000</v>
      </c>
      <c r="AJ18" s="233">
        <v>34341.85</v>
      </c>
      <c r="AK18" s="2">
        <f t="shared" si="6"/>
        <v>1.8838096544157981E-2</v>
      </c>
      <c r="AL18" s="233"/>
      <c r="AM18" s="233"/>
      <c r="AN18" s="3"/>
      <c r="AO18" s="233">
        <v>70000</v>
      </c>
      <c r="AP18" s="233"/>
      <c r="AQ18" s="16">
        <f t="shared" si="28"/>
        <v>0</v>
      </c>
      <c r="AR18" s="233">
        <v>238000</v>
      </c>
      <c r="AS18" s="233"/>
      <c r="AT18" s="3">
        <f t="shared" si="9"/>
        <v>0</v>
      </c>
      <c r="AU18" s="233">
        <v>250000</v>
      </c>
      <c r="AV18" s="233"/>
      <c r="AW18" s="3">
        <f t="shared" si="10"/>
        <v>0</v>
      </c>
      <c r="AX18" s="233">
        <v>540000</v>
      </c>
      <c r="AY18" s="233"/>
      <c r="AZ18" s="3">
        <f t="shared" si="11"/>
        <v>0</v>
      </c>
      <c r="BA18" s="233"/>
      <c r="BB18" s="233"/>
      <c r="BC18" s="3"/>
      <c r="BD18" s="233">
        <v>801000</v>
      </c>
      <c r="BE18" s="233"/>
      <c r="BF18" s="3">
        <f t="shared" si="12"/>
        <v>0</v>
      </c>
      <c r="BG18" s="233"/>
      <c r="BH18" s="233"/>
      <c r="BI18" s="3"/>
      <c r="BJ18" s="233">
        <v>6000</v>
      </c>
      <c r="BK18" s="233"/>
      <c r="BL18" s="3">
        <f t="shared" si="14"/>
        <v>0</v>
      </c>
      <c r="BM18" s="233"/>
      <c r="BN18" s="233"/>
      <c r="BO18" s="3"/>
      <c r="BP18" s="233">
        <v>153000</v>
      </c>
      <c r="BQ18" s="233"/>
      <c r="BR18" s="3">
        <f t="shared" si="16"/>
        <v>0</v>
      </c>
      <c r="BS18" s="233"/>
      <c r="BT18" s="233"/>
      <c r="BU18" s="3"/>
      <c r="BV18" s="233">
        <v>800000</v>
      </c>
      <c r="BW18" s="233"/>
      <c r="BX18" s="1">
        <f t="shared" si="33"/>
        <v>0</v>
      </c>
      <c r="BY18" s="233">
        <v>3905100</v>
      </c>
      <c r="BZ18" s="233"/>
      <c r="CA18" s="3"/>
      <c r="CB18" s="34">
        <f t="shared" si="32"/>
        <v>14723600</v>
      </c>
      <c r="CC18" s="34">
        <f t="shared" si="34"/>
        <v>101354.53</v>
      </c>
      <c r="CD18" s="2">
        <f t="shared" si="20"/>
        <v>6.8838144203863189E-3</v>
      </c>
    </row>
    <row r="19" spans="1:83" s="108" customFormat="1" ht="27" customHeight="1" x14ac:dyDescent="0.25">
      <c r="A19" s="38" t="s">
        <v>40</v>
      </c>
      <c r="B19" s="233">
        <v>307061056</v>
      </c>
      <c r="C19" s="233">
        <v>14496083.630000001</v>
      </c>
      <c r="D19" s="1">
        <f t="shared" ref="D19:D25" si="35">SUM(C19/B19)</f>
        <v>4.720912452668697E-2</v>
      </c>
      <c r="E19" s="233">
        <v>85636435</v>
      </c>
      <c r="F19" s="233">
        <v>1706324.9</v>
      </c>
      <c r="G19" s="1">
        <f t="shared" ref="G19:G24" si="36">SUM(F19/E19)</f>
        <v>1.9925221081424044E-2</v>
      </c>
      <c r="H19" s="233">
        <v>623576873.83000004</v>
      </c>
      <c r="I19" s="233">
        <v>23737882.809999999</v>
      </c>
      <c r="J19" s="1">
        <f t="shared" si="1"/>
        <v>3.8067291790669318E-2</v>
      </c>
      <c r="K19" s="233">
        <v>606853629.39999998</v>
      </c>
      <c r="L19" s="233">
        <v>16927284.989999998</v>
      </c>
      <c r="M19" s="1">
        <f t="shared" si="23"/>
        <v>2.7893521880615779E-2</v>
      </c>
      <c r="N19" s="233">
        <v>211938016</v>
      </c>
      <c r="O19" s="233">
        <v>13739338.029999999</v>
      </c>
      <c r="P19" s="1">
        <f t="shared" si="2"/>
        <v>6.4827152246249201E-2</v>
      </c>
      <c r="Q19" s="233">
        <v>164294768</v>
      </c>
      <c r="R19" s="233">
        <v>8097630.3799999999</v>
      </c>
      <c r="S19" s="1">
        <f t="shared" si="24"/>
        <v>4.9287207855578212E-2</v>
      </c>
      <c r="T19" s="233">
        <v>549749011</v>
      </c>
      <c r="U19" s="233">
        <v>23483214.57</v>
      </c>
      <c r="V19" s="1">
        <f t="shared" si="4"/>
        <v>4.2716247051147495E-2</v>
      </c>
      <c r="W19" s="233">
        <v>89181695.299999997</v>
      </c>
      <c r="X19" s="233">
        <v>1862211.92</v>
      </c>
      <c r="Y19" s="1">
        <f t="shared" ref="Y19:Y25" si="37">SUM(X19/W19)</f>
        <v>2.088110024972804E-2</v>
      </c>
      <c r="Z19" s="233">
        <v>468950828</v>
      </c>
      <c r="AA19" s="233">
        <v>6461313.7800000003</v>
      </c>
      <c r="AB19" s="1">
        <f t="shared" si="25"/>
        <v>1.3778233013376832E-2</v>
      </c>
      <c r="AC19" s="233">
        <v>390248155</v>
      </c>
      <c r="AD19" s="233">
        <v>12135152.050000001</v>
      </c>
      <c r="AE19" s="1">
        <f t="shared" si="26"/>
        <v>3.1095988269310332E-2</v>
      </c>
      <c r="AF19" s="233">
        <v>128508114</v>
      </c>
      <c r="AG19" s="233">
        <v>6337175.5599999996</v>
      </c>
      <c r="AH19" s="1">
        <f t="shared" si="27"/>
        <v>4.9313427477427611E-2</v>
      </c>
      <c r="AI19" s="233">
        <v>515208851.38999999</v>
      </c>
      <c r="AJ19" s="233">
        <v>20268572.43</v>
      </c>
      <c r="AK19" s="2">
        <f t="shared" si="6"/>
        <v>3.9340497305736709E-2</v>
      </c>
      <c r="AL19" s="233">
        <v>733480173</v>
      </c>
      <c r="AM19" s="233">
        <v>26888184.850000001</v>
      </c>
      <c r="AN19" s="3">
        <f t="shared" si="7"/>
        <v>3.6658366292336035E-2</v>
      </c>
      <c r="AO19" s="233">
        <v>186733569.61000001</v>
      </c>
      <c r="AP19" s="233">
        <v>4863241.3499999996</v>
      </c>
      <c r="AQ19" s="3">
        <f t="shared" si="28"/>
        <v>2.604374435810904E-2</v>
      </c>
      <c r="AR19" s="233">
        <v>139539316</v>
      </c>
      <c r="AS19" s="233">
        <v>7597352.96</v>
      </c>
      <c r="AT19" s="3">
        <f t="shared" si="9"/>
        <v>5.4445966755348005E-2</v>
      </c>
      <c r="AU19" s="233">
        <v>135626023</v>
      </c>
      <c r="AV19" s="233">
        <v>6814715.1500000004</v>
      </c>
      <c r="AW19" s="3">
        <f t="shared" si="10"/>
        <v>5.0246368648588925E-2</v>
      </c>
      <c r="AX19" s="233">
        <v>178369088</v>
      </c>
      <c r="AY19" s="233">
        <v>5494526.3200000003</v>
      </c>
      <c r="AZ19" s="3">
        <f t="shared" si="11"/>
        <v>3.0804251911631685E-2</v>
      </c>
      <c r="BA19" s="233">
        <v>96227265</v>
      </c>
      <c r="BB19" s="233">
        <v>5332694.54</v>
      </c>
      <c r="BC19" s="3">
        <f t="shared" si="29"/>
        <v>5.5417708692021957E-2</v>
      </c>
      <c r="BD19" s="233">
        <v>293806710.56</v>
      </c>
      <c r="BE19" s="233">
        <v>11701900.59</v>
      </c>
      <c r="BF19" s="3">
        <f t="shared" si="12"/>
        <v>3.9828568134798563E-2</v>
      </c>
      <c r="BG19" s="233">
        <v>213651635</v>
      </c>
      <c r="BH19" s="233">
        <v>12959920.93</v>
      </c>
      <c r="BI19" s="3">
        <f t="shared" si="13"/>
        <v>6.0659123577500355E-2</v>
      </c>
      <c r="BJ19" s="233">
        <v>94139176</v>
      </c>
      <c r="BK19" s="233">
        <v>1687118.79</v>
      </c>
      <c r="BL19" s="3">
        <f t="shared" si="14"/>
        <v>1.7921537681613021E-2</v>
      </c>
      <c r="BM19" s="233">
        <v>272904305</v>
      </c>
      <c r="BN19" s="233">
        <v>9940491.1999999993</v>
      </c>
      <c r="BO19" s="3">
        <f t="shared" ref="BO19:BO25" si="38">SUM(BN19/BM19)</f>
        <v>3.6424823712473131E-2</v>
      </c>
      <c r="BP19" s="233">
        <v>156656411.02000001</v>
      </c>
      <c r="BQ19" s="233">
        <v>1990964.42</v>
      </c>
      <c r="BR19" s="3">
        <f t="shared" si="16"/>
        <v>1.2709115490625006E-2</v>
      </c>
      <c r="BS19" s="233">
        <v>181715487</v>
      </c>
      <c r="BT19" s="233">
        <v>5105247.1500000004</v>
      </c>
      <c r="BU19" s="3">
        <f t="shared" si="31"/>
        <v>2.8094727831315777E-2</v>
      </c>
      <c r="BV19" s="233">
        <v>1422268480</v>
      </c>
      <c r="BW19" s="233">
        <v>100427735.84999999</v>
      </c>
      <c r="BX19" s="1">
        <f t="shared" si="33"/>
        <v>7.0610955148215054E-2</v>
      </c>
      <c r="BY19" s="233">
        <v>3795882814</v>
      </c>
      <c r="BZ19" s="233">
        <v>219191032.38999999</v>
      </c>
      <c r="CA19" s="3">
        <f t="shared" si="21"/>
        <v>5.7744414970235164E-2</v>
      </c>
      <c r="CB19" s="34">
        <f t="shared" si="32"/>
        <v>12042207886.110001</v>
      </c>
      <c r="CC19" s="34">
        <f t="shared" si="34"/>
        <v>569247311.53999996</v>
      </c>
      <c r="CD19" s="2">
        <f t="shared" si="20"/>
        <v>4.7271008516353075E-2</v>
      </c>
    </row>
    <row r="20" spans="1:83" s="108" customFormat="1" ht="33" customHeight="1" x14ac:dyDescent="0.25">
      <c r="A20" s="110" t="s">
        <v>55</v>
      </c>
      <c r="B20" s="233">
        <v>25576000</v>
      </c>
      <c r="C20" s="233">
        <v>1193509.42</v>
      </c>
      <c r="D20" s="1">
        <f t="shared" si="35"/>
        <v>4.666521035345636E-2</v>
      </c>
      <c r="E20" s="233">
        <v>16440866</v>
      </c>
      <c r="F20" s="233"/>
      <c r="G20" s="1">
        <f t="shared" si="36"/>
        <v>0</v>
      </c>
      <c r="H20" s="233">
        <v>85023423.530000001</v>
      </c>
      <c r="I20" s="233">
        <v>2538285.61</v>
      </c>
      <c r="J20" s="1">
        <f t="shared" si="1"/>
        <v>2.98539567640955E-2</v>
      </c>
      <c r="K20" s="233">
        <v>78424200</v>
      </c>
      <c r="L20" s="233">
        <v>1790393.9</v>
      </c>
      <c r="M20" s="1">
        <f t="shared" si="23"/>
        <v>2.2829609992833844E-2</v>
      </c>
      <c r="N20" s="233">
        <v>27848514</v>
      </c>
      <c r="O20" s="233">
        <v>1680374.55</v>
      </c>
      <c r="P20" s="1">
        <f t="shared" si="2"/>
        <v>6.0339828186164624E-2</v>
      </c>
      <c r="Q20" s="233">
        <v>26376889</v>
      </c>
      <c r="R20" s="233">
        <v>1149160.1000000001</v>
      </c>
      <c r="S20" s="1">
        <f t="shared" si="24"/>
        <v>4.3566930884078106E-2</v>
      </c>
      <c r="T20" s="233">
        <v>73487916</v>
      </c>
      <c r="U20" s="233">
        <v>1973788.03</v>
      </c>
      <c r="V20" s="1">
        <f t="shared" si="4"/>
        <v>2.685867469693929E-2</v>
      </c>
      <c r="W20" s="233">
        <v>12439281</v>
      </c>
      <c r="X20" s="233">
        <v>230826.37</v>
      </c>
      <c r="Y20" s="1">
        <f t="shared" si="37"/>
        <v>1.8556246940639093E-2</v>
      </c>
      <c r="Z20" s="233">
        <v>52961000</v>
      </c>
      <c r="AA20" s="233">
        <v>1597227.51</v>
      </c>
      <c r="AB20" s="1">
        <f t="shared" si="25"/>
        <v>3.0158560261324369E-2</v>
      </c>
      <c r="AC20" s="233">
        <v>44802220</v>
      </c>
      <c r="AD20" s="233">
        <v>2477642.7000000002</v>
      </c>
      <c r="AE20" s="1">
        <f t="shared" si="26"/>
        <v>5.5301784152660294E-2</v>
      </c>
      <c r="AF20" s="233">
        <v>16409655</v>
      </c>
      <c r="AG20" s="233">
        <v>357235.37</v>
      </c>
      <c r="AH20" s="1">
        <f t="shared" si="27"/>
        <v>2.1769828189562791E-2</v>
      </c>
      <c r="AI20" s="233">
        <v>47542414</v>
      </c>
      <c r="AJ20" s="233">
        <v>2922613.12</v>
      </c>
      <c r="AK20" s="2">
        <f t="shared" si="6"/>
        <v>6.1473805684330626E-2</v>
      </c>
      <c r="AL20" s="233">
        <v>101980906</v>
      </c>
      <c r="AM20" s="233">
        <v>3529918.14</v>
      </c>
      <c r="AN20" s="3">
        <f t="shared" si="7"/>
        <v>3.4613520103459368E-2</v>
      </c>
      <c r="AO20" s="233">
        <v>24124885.350000001</v>
      </c>
      <c r="AP20" s="233">
        <v>291099.06</v>
      </c>
      <c r="AQ20" s="3">
        <f t="shared" si="28"/>
        <v>1.2066339623039907E-2</v>
      </c>
      <c r="AR20" s="233">
        <v>19428499</v>
      </c>
      <c r="AS20" s="233">
        <v>195530.71</v>
      </c>
      <c r="AT20" s="3">
        <f t="shared" si="9"/>
        <v>1.0064118180205275E-2</v>
      </c>
      <c r="AU20" s="233">
        <v>26717732</v>
      </c>
      <c r="AV20" s="233">
        <v>539070.88</v>
      </c>
      <c r="AW20" s="3">
        <f t="shared" si="10"/>
        <v>2.0176520971166265E-2</v>
      </c>
      <c r="AX20" s="233">
        <v>25788538</v>
      </c>
      <c r="AY20" s="233">
        <v>1514671.2</v>
      </c>
      <c r="AZ20" s="3">
        <f t="shared" si="11"/>
        <v>5.8734279546983237E-2</v>
      </c>
      <c r="BA20" s="233">
        <v>25249956</v>
      </c>
      <c r="BB20" s="233">
        <v>740225.65</v>
      </c>
      <c r="BC20" s="3">
        <f t="shared" si="29"/>
        <v>2.9315918411897433E-2</v>
      </c>
      <c r="BD20" s="233">
        <v>44732489.619999997</v>
      </c>
      <c r="BE20" s="233">
        <v>2810590.1</v>
      </c>
      <c r="BF20" s="3">
        <f t="shared" si="12"/>
        <v>6.2831068064304177E-2</v>
      </c>
      <c r="BG20" s="233">
        <v>31121835</v>
      </c>
      <c r="BH20" s="233">
        <v>931574.32</v>
      </c>
      <c r="BI20" s="3">
        <f t="shared" si="13"/>
        <v>2.9933142438419841E-2</v>
      </c>
      <c r="BJ20" s="233">
        <v>16861576</v>
      </c>
      <c r="BK20" s="233">
        <v>157608.87</v>
      </c>
      <c r="BL20" s="3">
        <f t="shared" si="14"/>
        <v>9.3472205682315814E-3</v>
      </c>
      <c r="BM20" s="233">
        <v>23928170</v>
      </c>
      <c r="BN20" s="233">
        <v>447562.49</v>
      </c>
      <c r="BO20" s="3">
        <f t="shared" si="38"/>
        <v>1.8704417847248661E-2</v>
      </c>
      <c r="BP20" s="233">
        <v>14460293</v>
      </c>
      <c r="BQ20" s="233">
        <v>156190.92000000001</v>
      </c>
      <c r="BR20" s="3">
        <f t="shared" si="16"/>
        <v>1.0801366196383435E-2</v>
      </c>
      <c r="BS20" s="233">
        <v>24612339</v>
      </c>
      <c r="BT20" s="233">
        <v>1006652.75</v>
      </c>
      <c r="BU20" s="3">
        <f t="shared" si="31"/>
        <v>4.0900328489705914E-2</v>
      </c>
      <c r="BV20" s="233">
        <v>176850000</v>
      </c>
      <c r="BW20" s="233">
        <v>13005931.92</v>
      </c>
      <c r="BX20" s="1">
        <f t="shared" si="33"/>
        <v>7.3542165224766753E-2</v>
      </c>
      <c r="BY20" s="233">
        <v>190862300</v>
      </c>
      <c r="BZ20" s="233">
        <v>11983678.109999999</v>
      </c>
      <c r="CA20" s="3">
        <f t="shared" si="21"/>
        <v>6.278703604640623E-2</v>
      </c>
      <c r="CB20" s="34">
        <f t="shared" si="32"/>
        <v>1254051897.5</v>
      </c>
      <c r="CC20" s="34">
        <f t="shared" si="34"/>
        <v>55221361.799999997</v>
      </c>
      <c r="CD20" s="2">
        <f t="shared" si="20"/>
        <v>4.4034351297650341E-2</v>
      </c>
    </row>
    <row r="21" spans="1:83" s="108" customFormat="1" ht="29.25" customHeight="1" x14ac:dyDescent="0.25">
      <c r="A21" s="38" t="s">
        <v>54</v>
      </c>
      <c r="B21" s="233"/>
      <c r="C21" s="233"/>
      <c r="D21" s="1"/>
      <c r="E21" s="233"/>
      <c r="F21" s="233"/>
      <c r="G21" s="1"/>
      <c r="H21" s="233">
        <v>500000</v>
      </c>
      <c r="I21" s="233"/>
      <c r="J21" s="1"/>
      <c r="K21" s="233"/>
      <c r="L21" s="233"/>
      <c r="M21" s="1"/>
      <c r="N21" s="233"/>
      <c r="O21" s="233"/>
      <c r="P21" s="1"/>
      <c r="Q21" s="233"/>
      <c r="R21" s="233"/>
      <c r="S21" s="1"/>
      <c r="T21" s="233"/>
      <c r="U21" s="233"/>
      <c r="V21" s="1"/>
      <c r="W21" s="233"/>
      <c r="X21" s="233"/>
      <c r="Y21" s="1"/>
      <c r="Z21" s="233"/>
      <c r="AA21" s="233"/>
      <c r="AB21" s="1"/>
      <c r="AC21" s="233"/>
      <c r="AD21" s="233"/>
      <c r="AE21" s="1"/>
      <c r="AF21" s="233"/>
      <c r="AG21" s="233"/>
      <c r="AH21" s="1"/>
      <c r="AI21" s="233"/>
      <c r="AJ21" s="233"/>
      <c r="AK21" s="2"/>
      <c r="AL21" s="233"/>
      <c r="AM21" s="233"/>
      <c r="AN21" s="3"/>
      <c r="AO21" s="233"/>
      <c r="AP21" s="233"/>
      <c r="AQ21" s="3"/>
      <c r="AR21" s="233"/>
      <c r="AS21" s="233"/>
      <c r="AT21" s="3"/>
      <c r="AU21" s="233"/>
      <c r="AV21" s="233"/>
      <c r="AW21" s="3"/>
      <c r="AX21" s="233"/>
      <c r="AY21" s="233"/>
      <c r="AZ21" s="3"/>
      <c r="BA21" s="233"/>
      <c r="BB21" s="233"/>
      <c r="BC21" s="3"/>
      <c r="BD21" s="233"/>
      <c r="BE21" s="233"/>
      <c r="BF21" s="3"/>
      <c r="BG21" s="233"/>
      <c r="BH21" s="233"/>
      <c r="BI21" s="3"/>
      <c r="BJ21" s="233"/>
      <c r="BK21" s="233"/>
      <c r="BL21" s="3"/>
      <c r="BM21" s="233"/>
      <c r="BN21" s="233"/>
      <c r="BO21" s="3"/>
      <c r="BP21" s="233"/>
      <c r="BQ21" s="233"/>
      <c r="BR21" s="3"/>
      <c r="BS21" s="233"/>
      <c r="BT21" s="233"/>
      <c r="BU21" s="3"/>
      <c r="BV21" s="233">
        <v>57900000</v>
      </c>
      <c r="BW21" s="233"/>
      <c r="BX21" s="1">
        <f t="shared" si="33"/>
        <v>0</v>
      </c>
      <c r="BY21" s="233"/>
      <c r="BZ21" s="233"/>
      <c r="CA21" s="3"/>
      <c r="CB21" s="34">
        <f t="shared" si="32"/>
        <v>58400000</v>
      </c>
      <c r="CC21" s="34">
        <f t="shared" si="34"/>
        <v>0</v>
      </c>
      <c r="CD21" s="2">
        <f t="shared" si="20"/>
        <v>0</v>
      </c>
      <c r="CE21" s="111"/>
    </row>
    <row r="22" spans="1:83" s="108" customFormat="1" ht="24.75" customHeight="1" x14ac:dyDescent="0.25">
      <c r="A22" s="38" t="s">
        <v>41</v>
      </c>
      <c r="B22" s="233">
        <v>177991847</v>
      </c>
      <c r="C22" s="233">
        <v>12637554.23</v>
      </c>
      <c r="D22" s="1">
        <f t="shared" si="35"/>
        <v>7.1000747747732518E-2</v>
      </c>
      <c r="E22" s="233">
        <v>53098219</v>
      </c>
      <c r="F22" s="233">
        <v>2590549.17</v>
      </c>
      <c r="G22" s="1">
        <f t="shared" si="36"/>
        <v>4.8787873092315956E-2</v>
      </c>
      <c r="H22" s="233">
        <v>363255272</v>
      </c>
      <c r="I22" s="233">
        <v>25888271.449999999</v>
      </c>
      <c r="J22" s="1">
        <f t="shared" si="1"/>
        <v>7.1267434901811963E-2</v>
      </c>
      <c r="K22" s="233">
        <v>310768744</v>
      </c>
      <c r="L22" s="233">
        <v>23872323.780000001</v>
      </c>
      <c r="M22" s="1">
        <f t="shared" si="23"/>
        <v>7.6817003771782147E-2</v>
      </c>
      <c r="N22" s="233">
        <v>118266937</v>
      </c>
      <c r="O22" s="233">
        <v>5288559.21</v>
      </c>
      <c r="P22" s="1">
        <f t="shared" si="2"/>
        <v>4.4717140260426294E-2</v>
      </c>
      <c r="Q22" s="233">
        <v>84597301</v>
      </c>
      <c r="R22" s="233">
        <v>4529503.68</v>
      </c>
      <c r="S22" s="1">
        <f t="shared" si="24"/>
        <v>5.3541940776573947E-2</v>
      </c>
      <c r="T22" s="233">
        <v>259280529</v>
      </c>
      <c r="U22" s="233">
        <v>20578708.02</v>
      </c>
      <c r="V22" s="1">
        <f t="shared" si="4"/>
        <v>7.9368505222387906E-2</v>
      </c>
      <c r="W22" s="233">
        <v>51376032</v>
      </c>
      <c r="X22" s="233">
        <v>3420797.23</v>
      </c>
      <c r="Y22" s="1">
        <f t="shared" si="37"/>
        <v>6.6583523421972338E-2</v>
      </c>
      <c r="Z22" s="233">
        <v>259226949</v>
      </c>
      <c r="AA22" s="233">
        <v>13980084.529999999</v>
      </c>
      <c r="AB22" s="1">
        <f t="shared" si="25"/>
        <v>5.3929904216864423E-2</v>
      </c>
      <c r="AC22" s="233">
        <v>324355722</v>
      </c>
      <c r="AD22" s="233">
        <v>14712134.25</v>
      </c>
      <c r="AE22" s="1">
        <f t="shared" si="26"/>
        <v>4.5358022849986905E-2</v>
      </c>
      <c r="AF22" s="233">
        <v>74030551</v>
      </c>
      <c r="AG22" s="233">
        <v>3394856.24</v>
      </c>
      <c r="AH22" s="1">
        <f t="shared" si="27"/>
        <v>4.5857503343450734E-2</v>
      </c>
      <c r="AI22" s="233">
        <v>300128985</v>
      </c>
      <c r="AJ22" s="233">
        <v>19125170.030000001</v>
      </c>
      <c r="AK22" s="2">
        <f t="shared" si="6"/>
        <v>6.3723168990159354E-2</v>
      </c>
      <c r="AL22" s="233">
        <v>325760753</v>
      </c>
      <c r="AM22" s="233">
        <v>24903631.010000002</v>
      </c>
      <c r="AN22" s="3">
        <f t="shared" si="7"/>
        <v>7.6447610034840519E-2</v>
      </c>
      <c r="AO22" s="233">
        <v>64977574</v>
      </c>
      <c r="AP22" s="233">
        <v>5478031.4800000004</v>
      </c>
      <c r="AQ22" s="3">
        <f t="shared" si="28"/>
        <v>8.4306494422214051E-2</v>
      </c>
      <c r="AR22" s="233">
        <v>82705370</v>
      </c>
      <c r="AS22" s="233">
        <v>5599936.0199999996</v>
      </c>
      <c r="AT22" s="3">
        <f t="shared" si="9"/>
        <v>6.7709460945522632E-2</v>
      </c>
      <c r="AU22" s="233">
        <v>68055557</v>
      </c>
      <c r="AV22" s="233">
        <v>2514938.52</v>
      </c>
      <c r="AW22" s="3">
        <f t="shared" si="10"/>
        <v>3.6954197876890492E-2</v>
      </c>
      <c r="AX22" s="233">
        <v>83767673</v>
      </c>
      <c r="AY22" s="233">
        <v>7128336.9100000001</v>
      </c>
      <c r="AZ22" s="3">
        <f t="shared" si="11"/>
        <v>8.5096513424695472E-2</v>
      </c>
      <c r="BA22" s="233">
        <v>52130658</v>
      </c>
      <c r="BB22" s="233">
        <v>2660975.9</v>
      </c>
      <c r="BC22" s="3">
        <f t="shared" si="29"/>
        <v>5.1044356662446118E-2</v>
      </c>
      <c r="BD22" s="233">
        <v>151858808</v>
      </c>
      <c r="BE22" s="233">
        <v>12416659.109999999</v>
      </c>
      <c r="BF22" s="3">
        <f t="shared" si="12"/>
        <v>8.1764497387599666E-2</v>
      </c>
      <c r="BG22" s="233">
        <v>86885745</v>
      </c>
      <c r="BH22" s="233">
        <v>6684884.5800000001</v>
      </c>
      <c r="BI22" s="3">
        <f t="shared" si="13"/>
        <v>7.6938795656295522E-2</v>
      </c>
      <c r="BJ22" s="233">
        <v>72477096</v>
      </c>
      <c r="BK22" s="233">
        <v>3821545.23</v>
      </c>
      <c r="BL22" s="3">
        <f t="shared" si="14"/>
        <v>5.2727626255886409E-2</v>
      </c>
      <c r="BM22" s="233">
        <v>112938668</v>
      </c>
      <c r="BN22" s="233">
        <v>9353158.9299999997</v>
      </c>
      <c r="BO22" s="3">
        <f t="shared" si="38"/>
        <v>8.2816267409847613E-2</v>
      </c>
      <c r="BP22" s="233">
        <v>95117473</v>
      </c>
      <c r="BQ22" s="233">
        <v>3530601.1</v>
      </c>
      <c r="BR22" s="3">
        <f t="shared" si="16"/>
        <v>3.7118323149732964E-2</v>
      </c>
      <c r="BS22" s="233">
        <v>77389484</v>
      </c>
      <c r="BT22" s="233">
        <v>4273439.07</v>
      </c>
      <c r="BU22" s="3">
        <f t="shared" si="31"/>
        <v>5.5219893571069684E-2</v>
      </c>
      <c r="BV22" s="233">
        <v>632816576</v>
      </c>
      <c r="BW22" s="233">
        <v>33581560.420000002</v>
      </c>
      <c r="BX22" s="1">
        <f t="shared" si="33"/>
        <v>5.3066815398969576E-2</v>
      </c>
      <c r="BY22" s="233">
        <v>1898088118</v>
      </c>
      <c r="BZ22" s="233">
        <v>112269230.98999999</v>
      </c>
      <c r="CA22" s="3">
        <f t="shared" si="21"/>
        <v>5.9148587426118643E-2</v>
      </c>
      <c r="CB22" s="34">
        <f t="shared" si="32"/>
        <v>6181346641</v>
      </c>
      <c r="CC22" s="34">
        <f t="shared" si="34"/>
        <v>384235441.09000003</v>
      </c>
      <c r="CD22" s="2">
        <f t="shared" si="20"/>
        <v>6.2160474635319846E-2</v>
      </c>
      <c r="CE22" s="111"/>
    </row>
    <row r="23" spans="1:83" s="108" customFormat="1" ht="24.75" customHeight="1" x14ac:dyDescent="0.25">
      <c r="A23" s="38" t="s">
        <v>53</v>
      </c>
      <c r="B23" s="233">
        <v>1030000</v>
      </c>
      <c r="C23" s="233">
        <v>800</v>
      </c>
      <c r="D23" s="5">
        <f t="shared" si="35"/>
        <v>7.7669902912621365E-4</v>
      </c>
      <c r="E23" s="233">
        <v>6516500</v>
      </c>
      <c r="F23" s="233"/>
      <c r="G23" s="1">
        <f t="shared" si="36"/>
        <v>0</v>
      </c>
      <c r="H23" s="233">
        <v>29749678</v>
      </c>
      <c r="I23" s="233">
        <v>1361181.86</v>
      </c>
      <c r="J23" s="1">
        <f t="shared" si="1"/>
        <v>4.5754507326096101E-2</v>
      </c>
      <c r="K23" s="233">
        <v>16687600</v>
      </c>
      <c r="L23" s="233">
        <v>347707.98</v>
      </c>
      <c r="M23" s="1">
        <f t="shared" si="23"/>
        <v>2.0836308396653801E-2</v>
      </c>
      <c r="N23" s="233">
        <v>2190600</v>
      </c>
      <c r="O23" s="233">
        <v>87214.46</v>
      </c>
      <c r="P23" s="1">
        <f t="shared" si="2"/>
        <v>3.9813046653884784E-2</v>
      </c>
      <c r="Q23" s="233">
        <v>4875000</v>
      </c>
      <c r="R23" s="233">
        <v>80744</v>
      </c>
      <c r="S23" s="1">
        <f t="shared" si="24"/>
        <v>1.6562871794871793E-2</v>
      </c>
      <c r="T23" s="233">
        <v>14005974</v>
      </c>
      <c r="U23" s="233">
        <v>255861.99</v>
      </c>
      <c r="V23" s="1">
        <f t="shared" si="4"/>
        <v>1.8268061185891107E-2</v>
      </c>
      <c r="W23" s="233">
        <v>6550160</v>
      </c>
      <c r="X23" s="233">
        <v>72711.92</v>
      </c>
      <c r="Y23" s="1">
        <f t="shared" si="37"/>
        <v>1.1100785324327955E-2</v>
      </c>
      <c r="Z23" s="233">
        <v>5148017</v>
      </c>
      <c r="AA23" s="233">
        <v>37020</v>
      </c>
      <c r="AB23" s="1">
        <f t="shared" si="25"/>
        <v>7.1911184442475622E-3</v>
      </c>
      <c r="AC23" s="233">
        <v>4640000</v>
      </c>
      <c r="AD23" s="233">
        <v>69423.55</v>
      </c>
      <c r="AE23" s="1">
        <f t="shared" si="26"/>
        <v>1.4961971982758622E-2</v>
      </c>
      <c r="AF23" s="233">
        <v>7208982</v>
      </c>
      <c r="AG23" s="233">
        <v>112952.69</v>
      </c>
      <c r="AH23" s="1">
        <f t="shared" si="27"/>
        <v>1.5668327372713651E-2</v>
      </c>
      <c r="AI23" s="233">
        <v>24431328</v>
      </c>
      <c r="AJ23" s="233">
        <v>590113.22</v>
      </c>
      <c r="AK23" s="2">
        <f t="shared" si="6"/>
        <v>2.4153955937229445E-2</v>
      </c>
      <c r="AL23" s="233">
        <v>17641900</v>
      </c>
      <c r="AM23" s="233">
        <v>592074.34</v>
      </c>
      <c r="AN23" s="3">
        <f t="shared" si="7"/>
        <v>3.3560690175094519E-2</v>
      </c>
      <c r="AO23" s="233">
        <v>4101000</v>
      </c>
      <c r="AP23" s="233">
        <v>16750</v>
      </c>
      <c r="AQ23" s="16">
        <f t="shared" si="28"/>
        <v>4.0843696659351378E-3</v>
      </c>
      <c r="AR23" s="233">
        <v>8966000</v>
      </c>
      <c r="AS23" s="233">
        <v>102373.16</v>
      </c>
      <c r="AT23" s="3">
        <f t="shared" si="9"/>
        <v>1.1417929957617668E-2</v>
      </c>
      <c r="AU23" s="233">
        <v>7392300</v>
      </c>
      <c r="AV23" s="233">
        <v>21738.79</v>
      </c>
      <c r="AW23" s="3">
        <f t="shared" si="10"/>
        <v>2.940734277559082E-3</v>
      </c>
      <c r="AX23" s="233">
        <v>14611491</v>
      </c>
      <c r="AY23" s="233">
        <v>269816.28000000003</v>
      </c>
      <c r="AZ23" s="3">
        <f t="shared" si="11"/>
        <v>1.8466033343209124E-2</v>
      </c>
      <c r="BA23" s="233">
        <v>600000</v>
      </c>
      <c r="BB23" s="233">
        <v>14600</v>
      </c>
      <c r="BC23" s="3">
        <f t="shared" si="29"/>
        <v>2.4333333333333332E-2</v>
      </c>
      <c r="BD23" s="233">
        <v>6688000</v>
      </c>
      <c r="BE23" s="233">
        <v>58850.6</v>
      </c>
      <c r="BF23" s="3">
        <f t="shared" si="12"/>
        <v>8.7994318181818174E-3</v>
      </c>
      <c r="BG23" s="233">
        <v>2600000</v>
      </c>
      <c r="BH23" s="233">
        <v>27597</v>
      </c>
      <c r="BI23" s="3">
        <f t="shared" si="13"/>
        <v>1.061423076923077E-2</v>
      </c>
      <c r="BJ23" s="233">
        <v>3320000</v>
      </c>
      <c r="BK23" s="233">
        <v>17930</v>
      </c>
      <c r="BL23" s="3">
        <f t="shared" si="14"/>
        <v>5.400602409638554E-3</v>
      </c>
      <c r="BM23" s="233">
        <v>1465700</v>
      </c>
      <c r="BN23" s="233">
        <v>75300</v>
      </c>
      <c r="BO23" s="3">
        <f t="shared" si="38"/>
        <v>5.13747697345978E-2</v>
      </c>
      <c r="BP23" s="233">
        <v>5432300</v>
      </c>
      <c r="BQ23" s="233">
        <v>32600</v>
      </c>
      <c r="BR23" s="3">
        <f t="shared" si="16"/>
        <v>6.0011413213555955E-3</v>
      </c>
      <c r="BS23" s="233">
        <v>641500</v>
      </c>
      <c r="BT23" s="233">
        <v>32857</v>
      </c>
      <c r="BU23" s="16">
        <f t="shared" si="31"/>
        <v>5.1219017926734216E-2</v>
      </c>
      <c r="BV23" s="233">
        <v>35260000</v>
      </c>
      <c r="BW23" s="233">
        <v>2605687</v>
      </c>
      <c r="BX23" s="1">
        <f t="shared" si="33"/>
        <v>7.3899234259784452E-2</v>
      </c>
      <c r="BY23" s="233">
        <v>113400100</v>
      </c>
      <c r="BZ23" s="233">
        <v>2661202.2599999998</v>
      </c>
      <c r="CA23" s="16">
        <f t="shared" si="21"/>
        <v>2.346737136916105E-2</v>
      </c>
      <c r="CB23" s="34">
        <f t="shared" si="32"/>
        <v>345154130</v>
      </c>
      <c r="CC23" s="34">
        <f t="shared" si="34"/>
        <v>9545108.0999999996</v>
      </c>
      <c r="CD23" s="2">
        <f t="shared" si="20"/>
        <v>2.765462519599577E-2</v>
      </c>
      <c r="CE23" s="111"/>
    </row>
    <row r="24" spans="1:83" s="108" customFormat="1" ht="24.75" customHeight="1" x14ac:dyDescent="0.25">
      <c r="A24" s="112" t="s">
        <v>56</v>
      </c>
      <c r="B24" s="233">
        <v>800000</v>
      </c>
      <c r="C24" s="233">
        <v>60000</v>
      </c>
      <c r="D24" s="5">
        <f t="shared" si="35"/>
        <v>7.4999999999999997E-2</v>
      </c>
      <c r="E24" s="233">
        <v>1000000</v>
      </c>
      <c r="F24" s="233">
        <v>62310</v>
      </c>
      <c r="G24" s="1">
        <f t="shared" si="36"/>
        <v>6.2309999999999997E-2</v>
      </c>
      <c r="H24" s="233">
        <v>10547819</v>
      </c>
      <c r="I24" s="233">
        <v>334264.93</v>
      </c>
      <c r="J24" s="1">
        <f t="shared" si="1"/>
        <v>3.1690430979143647E-2</v>
      </c>
      <c r="K24" s="233">
        <v>1379200</v>
      </c>
      <c r="L24" s="233">
        <v>258000</v>
      </c>
      <c r="M24" s="1">
        <f t="shared" si="23"/>
        <v>0.18706496519721577</v>
      </c>
      <c r="N24" s="233">
        <v>1000000</v>
      </c>
      <c r="O24" s="233">
        <v>83300</v>
      </c>
      <c r="P24" s="1">
        <f t="shared" si="2"/>
        <v>8.3299999999999999E-2</v>
      </c>
      <c r="Q24" s="233">
        <v>950000</v>
      </c>
      <c r="R24" s="233"/>
      <c r="S24" s="1">
        <f t="shared" si="24"/>
        <v>0</v>
      </c>
      <c r="T24" s="233">
        <v>7369898</v>
      </c>
      <c r="U24" s="233">
        <v>343150.08000000002</v>
      </c>
      <c r="V24" s="1">
        <f t="shared" si="4"/>
        <v>4.6561035173078379E-2</v>
      </c>
      <c r="W24" s="233">
        <v>1805000</v>
      </c>
      <c r="X24" s="233">
        <v>7280</v>
      </c>
      <c r="Y24" s="1">
        <f t="shared" si="37"/>
        <v>4.0332409972299171E-3</v>
      </c>
      <c r="Z24" s="233">
        <v>3200000</v>
      </c>
      <c r="AA24" s="233"/>
      <c r="AB24" s="1">
        <f t="shared" si="25"/>
        <v>0</v>
      </c>
      <c r="AC24" s="233">
        <v>2100000</v>
      </c>
      <c r="AD24" s="233">
        <v>181000</v>
      </c>
      <c r="AE24" s="1">
        <f t="shared" si="26"/>
        <v>8.6190476190476192E-2</v>
      </c>
      <c r="AF24" s="233">
        <v>1800000</v>
      </c>
      <c r="AG24" s="233">
        <v>150000</v>
      </c>
      <c r="AH24" s="1">
        <f t="shared" si="27"/>
        <v>8.3333333333333329E-2</v>
      </c>
      <c r="AI24" s="233">
        <v>2000000</v>
      </c>
      <c r="AJ24" s="233">
        <v>166000</v>
      </c>
      <c r="AK24" s="2">
        <f t="shared" si="6"/>
        <v>8.3000000000000004E-2</v>
      </c>
      <c r="AL24" s="233">
        <v>7520000</v>
      </c>
      <c r="AM24" s="233">
        <v>539562.73</v>
      </c>
      <c r="AN24" s="3">
        <f t="shared" si="7"/>
        <v>7.1750363031914885E-2</v>
      </c>
      <c r="AO24" s="233">
        <v>2448000</v>
      </c>
      <c r="AP24" s="233">
        <v>180667</v>
      </c>
      <c r="AQ24" s="16">
        <f t="shared" si="28"/>
        <v>7.3801879084967326E-2</v>
      </c>
      <c r="AR24" s="233">
        <v>1850000</v>
      </c>
      <c r="AS24" s="233"/>
      <c r="AT24" s="3">
        <f t="shared" si="9"/>
        <v>0</v>
      </c>
      <c r="AU24" s="233">
        <v>1447000</v>
      </c>
      <c r="AV24" s="233"/>
      <c r="AW24" s="3">
        <f t="shared" si="10"/>
        <v>0</v>
      </c>
      <c r="AX24" s="233">
        <v>1700000</v>
      </c>
      <c r="AY24" s="233"/>
      <c r="AZ24" s="3">
        <f t="shared" si="11"/>
        <v>0</v>
      </c>
      <c r="BA24" s="233">
        <v>1500000</v>
      </c>
      <c r="BB24" s="233">
        <v>125000</v>
      </c>
      <c r="BC24" s="3">
        <f t="shared" si="29"/>
        <v>8.3333333333333329E-2</v>
      </c>
      <c r="BD24" s="233">
        <v>3000000</v>
      </c>
      <c r="BE24" s="233">
        <v>345000</v>
      </c>
      <c r="BF24" s="3">
        <f t="shared" si="12"/>
        <v>0.115</v>
      </c>
      <c r="BG24" s="233">
        <v>2109100</v>
      </c>
      <c r="BH24" s="233">
        <v>100000</v>
      </c>
      <c r="BI24" s="3">
        <f t="shared" si="13"/>
        <v>4.7413588734531317E-2</v>
      </c>
      <c r="BJ24" s="233">
        <v>1100000</v>
      </c>
      <c r="BK24" s="233"/>
      <c r="BL24" s="3">
        <f t="shared" si="14"/>
        <v>0</v>
      </c>
      <c r="BM24" s="233">
        <v>3667800</v>
      </c>
      <c r="BN24" s="233">
        <v>400957.83</v>
      </c>
      <c r="BO24" s="3">
        <f t="shared" si="38"/>
        <v>0.1093183461475544</v>
      </c>
      <c r="BP24" s="233">
        <v>2300000</v>
      </c>
      <c r="BQ24" s="233">
        <v>204752</v>
      </c>
      <c r="BR24" s="3">
        <f t="shared" si="16"/>
        <v>8.9022608695652178E-2</v>
      </c>
      <c r="BS24" s="233">
        <v>1300000</v>
      </c>
      <c r="BT24" s="233">
        <v>50000</v>
      </c>
      <c r="BU24" s="16">
        <f t="shared" si="31"/>
        <v>3.8461538461538464E-2</v>
      </c>
      <c r="BV24" s="233">
        <v>7050000</v>
      </c>
      <c r="BW24" s="233"/>
      <c r="BX24" s="1">
        <f t="shared" si="33"/>
        <v>0</v>
      </c>
      <c r="BY24" s="233">
        <v>19724500</v>
      </c>
      <c r="BZ24" s="233">
        <v>800000</v>
      </c>
      <c r="CA24" s="16">
        <f t="shared" si="21"/>
        <v>4.0558696037922379E-2</v>
      </c>
      <c r="CB24" s="34">
        <f t="shared" si="32"/>
        <v>90668317</v>
      </c>
      <c r="CC24" s="34">
        <f t="shared" si="34"/>
        <v>4391244.57</v>
      </c>
      <c r="CD24" s="2">
        <f t="shared" si="20"/>
        <v>4.8431962953497859E-2</v>
      </c>
      <c r="CE24" s="111"/>
    </row>
    <row r="25" spans="1:83" s="42" customFormat="1" ht="24.75" customHeight="1" x14ac:dyDescent="0.25">
      <c r="A25" s="112" t="s">
        <v>57</v>
      </c>
      <c r="B25" s="233">
        <v>1150000</v>
      </c>
      <c r="C25" s="233">
        <v>76081.89</v>
      </c>
      <c r="D25" s="5">
        <f t="shared" si="35"/>
        <v>6.6158165217391304E-2</v>
      </c>
      <c r="E25" s="120"/>
      <c r="F25" s="120"/>
      <c r="G25" s="113"/>
      <c r="H25" s="233">
        <v>11925000</v>
      </c>
      <c r="I25" s="233">
        <v>421074.95</v>
      </c>
      <c r="J25" s="1">
        <f t="shared" si="1"/>
        <v>3.5310268343815517E-2</v>
      </c>
      <c r="K25" s="233">
        <v>1618040</v>
      </c>
      <c r="L25" s="233">
        <v>122440</v>
      </c>
      <c r="M25" s="1">
        <f t="shared" si="23"/>
        <v>7.5671800449927079E-2</v>
      </c>
      <c r="N25" s="233">
        <v>30000</v>
      </c>
      <c r="O25" s="233"/>
      <c r="P25" s="1">
        <f t="shared" si="2"/>
        <v>0</v>
      </c>
      <c r="Q25" s="233">
        <v>1080000</v>
      </c>
      <c r="R25" s="233">
        <v>93849.72</v>
      </c>
      <c r="S25" s="1">
        <f t="shared" si="24"/>
        <v>8.6897888888888886E-2</v>
      </c>
      <c r="T25" s="233">
        <v>1586000</v>
      </c>
      <c r="U25" s="233">
        <v>163937.07999999999</v>
      </c>
      <c r="V25" s="1">
        <f t="shared" si="4"/>
        <v>0.10336511979823454</v>
      </c>
      <c r="W25" s="233">
        <v>600000</v>
      </c>
      <c r="X25" s="233">
        <v>60162.62</v>
      </c>
      <c r="Y25" s="1">
        <f t="shared" si="37"/>
        <v>0.10027103333333334</v>
      </c>
      <c r="Z25" s="233">
        <v>3114000</v>
      </c>
      <c r="AA25" s="233">
        <v>77193</v>
      </c>
      <c r="AB25" s="1">
        <f t="shared" si="25"/>
        <v>2.4789017341040463E-2</v>
      </c>
      <c r="AC25" s="233">
        <v>7450000</v>
      </c>
      <c r="AD25" s="233">
        <v>95056.46</v>
      </c>
      <c r="AE25" s="1">
        <f t="shared" si="26"/>
        <v>1.2759256375838928E-2</v>
      </c>
      <c r="AF25" s="233">
        <v>341250</v>
      </c>
      <c r="AG25" s="233">
        <v>17521</v>
      </c>
      <c r="AH25" s="1">
        <f t="shared" si="27"/>
        <v>5.134358974358974E-2</v>
      </c>
      <c r="AI25" s="233">
        <v>1187000</v>
      </c>
      <c r="AJ25" s="233">
        <v>126751.72</v>
      </c>
      <c r="AK25" s="2">
        <f t="shared" si="6"/>
        <v>0.10678325189553496</v>
      </c>
      <c r="AL25" s="233">
        <v>5600005</v>
      </c>
      <c r="AM25" s="233">
        <v>468780.66</v>
      </c>
      <c r="AN25" s="3">
        <f t="shared" si="7"/>
        <v>8.3710757401109462E-2</v>
      </c>
      <c r="AO25" s="233">
        <v>204000</v>
      </c>
      <c r="AP25" s="233">
        <v>17521</v>
      </c>
      <c r="AQ25" s="113"/>
      <c r="AR25" s="233">
        <v>218671</v>
      </c>
      <c r="AS25" s="233">
        <v>28435</v>
      </c>
      <c r="AT25" s="3">
        <f t="shared" si="9"/>
        <v>0.13003553283242864</v>
      </c>
      <c r="AU25" s="233">
        <v>337000</v>
      </c>
      <c r="AV25" s="233">
        <v>25479</v>
      </c>
      <c r="AW25" s="3">
        <f t="shared" si="10"/>
        <v>7.56053412462908E-2</v>
      </c>
      <c r="AX25" s="233">
        <v>159668</v>
      </c>
      <c r="AY25" s="233">
        <v>1699</v>
      </c>
      <c r="AZ25" s="3">
        <f t="shared" si="11"/>
        <v>1.0640829721672471E-2</v>
      </c>
      <c r="BA25" s="233">
        <v>100000</v>
      </c>
      <c r="BB25" s="233">
        <v>10338</v>
      </c>
      <c r="BC25" s="3">
        <f t="shared" si="29"/>
        <v>0.10338</v>
      </c>
      <c r="BD25" s="233">
        <v>120000</v>
      </c>
      <c r="BE25" s="233">
        <v>10586</v>
      </c>
      <c r="BF25" s="3">
        <f t="shared" si="12"/>
        <v>8.8216666666666665E-2</v>
      </c>
      <c r="BG25" s="233">
        <v>1150000</v>
      </c>
      <c r="BH25" s="233">
        <v>117439.84</v>
      </c>
      <c r="BI25" s="3">
        <f t="shared" si="13"/>
        <v>0.10212159999999999</v>
      </c>
      <c r="BJ25" s="120"/>
      <c r="BK25" s="120"/>
      <c r="BL25" s="113"/>
      <c r="BM25" s="233">
        <v>130000</v>
      </c>
      <c r="BN25" s="233"/>
      <c r="BO25" s="3">
        <f t="shared" si="38"/>
        <v>0</v>
      </c>
      <c r="BP25" s="233">
        <v>150000</v>
      </c>
      <c r="BQ25" s="233">
        <v>11890</v>
      </c>
      <c r="BR25" s="3">
        <f t="shared" si="16"/>
        <v>7.9266666666666666E-2</v>
      </c>
      <c r="BS25" s="233">
        <v>370000</v>
      </c>
      <c r="BT25" s="233">
        <v>31961</v>
      </c>
      <c r="BU25" s="16">
        <f t="shared" si="31"/>
        <v>8.6381081081081085E-2</v>
      </c>
      <c r="BV25" s="233">
        <v>17500000</v>
      </c>
      <c r="BW25" s="233">
        <v>979428.55</v>
      </c>
      <c r="BX25" s="1">
        <f t="shared" si="33"/>
        <v>5.5967345714285716E-2</v>
      </c>
      <c r="BY25" s="233">
        <v>82000000</v>
      </c>
      <c r="BZ25" s="233">
        <v>3954818.5</v>
      </c>
      <c r="CA25" s="16">
        <f t="shared" si="21"/>
        <v>4.8229493902439025E-2</v>
      </c>
      <c r="CB25" s="34">
        <f t="shared" si="32"/>
        <v>138120634</v>
      </c>
      <c r="CC25" s="34">
        <f t="shared" si="34"/>
        <v>6912444.9899999993</v>
      </c>
      <c r="CD25" s="2">
        <f t="shared" si="20"/>
        <v>5.0046432526511565E-2</v>
      </c>
      <c r="CE25" s="114"/>
    </row>
    <row r="26" spans="1:83" s="108" customFormat="1" ht="27.75" customHeight="1" thickBot="1" x14ac:dyDescent="0.3">
      <c r="A26" s="260" t="s">
        <v>42</v>
      </c>
      <c r="B26" s="261"/>
      <c r="C26" s="261"/>
      <c r="D26" s="258"/>
      <c r="E26" s="261"/>
      <c r="F26" s="261"/>
      <c r="G26" s="258"/>
      <c r="H26" s="261"/>
      <c r="I26" s="261"/>
      <c r="J26" s="258"/>
      <c r="K26" s="261"/>
      <c r="L26" s="261"/>
      <c r="M26" s="258"/>
      <c r="N26" s="261"/>
      <c r="O26" s="261"/>
      <c r="P26" s="258"/>
      <c r="Q26" s="261"/>
      <c r="R26" s="261"/>
      <c r="S26" s="258"/>
      <c r="T26" s="261"/>
      <c r="U26" s="261"/>
      <c r="V26" s="258"/>
      <c r="W26" s="261"/>
      <c r="X26" s="261"/>
      <c r="Y26" s="258"/>
      <c r="Z26" s="261"/>
      <c r="AA26" s="261"/>
      <c r="AB26" s="258"/>
      <c r="AC26" s="261"/>
      <c r="AD26" s="261"/>
      <c r="AE26" s="258"/>
      <c r="AF26" s="261"/>
      <c r="AG26" s="261"/>
      <c r="AH26" s="258"/>
      <c r="AI26" s="261"/>
      <c r="AJ26" s="261"/>
      <c r="AK26" s="174"/>
      <c r="AL26" s="261"/>
      <c r="AM26" s="261"/>
      <c r="AN26" s="175"/>
      <c r="AO26" s="261"/>
      <c r="AP26" s="261"/>
      <c r="AQ26" s="175"/>
      <c r="AR26" s="261"/>
      <c r="AS26" s="261"/>
      <c r="AT26" s="175"/>
      <c r="AU26" s="261"/>
      <c r="AV26" s="261"/>
      <c r="AW26" s="175"/>
      <c r="AX26" s="261"/>
      <c r="AY26" s="261"/>
      <c r="AZ26" s="175"/>
      <c r="BA26" s="261"/>
      <c r="BB26" s="261"/>
      <c r="BC26" s="175"/>
      <c r="BD26" s="261"/>
      <c r="BE26" s="261"/>
      <c r="BF26" s="175"/>
      <c r="BG26" s="261"/>
      <c r="BH26" s="261"/>
      <c r="BI26" s="175"/>
      <c r="BJ26" s="261"/>
      <c r="BK26" s="261"/>
      <c r="BL26" s="175"/>
      <c r="BM26" s="261"/>
      <c r="BN26" s="261"/>
      <c r="BO26" s="175"/>
      <c r="BP26" s="261"/>
      <c r="BQ26" s="261"/>
      <c r="BR26" s="175"/>
      <c r="BS26" s="261"/>
      <c r="BT26" s="261"/>
      <c r="BU26" s="175"/>
      <c r="BV26" s="261"/>
      <c r="BW26" s="261"/>
      <c r="BX26" s="258"/>
      <c r="BY26" s="261"/>
      <c r="BZ26" s="261"/>
      <c r="CA26" s="175"/>
      <c r="CB26" s="176">
        <f>BY26+BV26+BS26+BP26+BM26+BJ26+BG26+BD26+BA26+AX26+AU26+AR26+AO26+AL26+AI26+AF26+AC26+Z26+W26+T26+Q26+N26+K26+H26+E26+B26</f>
        <v>0</v>
      </c>
      <c r="CC26" s="176">
        <f t="shared" si="34"/>
        <v>0</v>
      </c>
      <c r="CD26" s="174"/>
    </row>
    <row r="27" spans="1:83" s="48" customFormat="1" ht="29.25" customHeight="1" thickBot="1" x14ac:dyDescent="0.35">
      <c r="A27" s="270" t="s">
        <v>43</v>
      </c>
      <c r="B27" s="271">
        <f>SUM(B13:B26)</f>
        <v>643168180.89999998</v>
      </c>
      <c r="C27" s="271">
        <f>SUM(C13:C26)</f>
        <v>34761911.850000009</v>
      </c>
      <c r="D27" s="266">
        <f>SUM(C27/B27)</f>
        <v>5.4047934711814988E-2</v>
      </c>
      <c r="E27" s="271">
        <f>SUM(E13:E26)</f>
        <v>221573438</v>
      </c>
      <c r="F27" s="271">
        <f>SUM(F13:F26)</f>
        <v>5268647.62</v>
      </c>
      <c r="G27" s="266">
        <f>SUM(F27/E27)</f>
        <v>2.3778335831030433E-2</v>
      </c>
      <c r="H27" s="271">
        <f>SUM(H13:H26)</f>
        <v>1866932209.78</v>
      </c>
      <c r="I27" s="271">
        <f>SUM(I13:I26)</f>
        <v>74253833.790000007</v>
      </c>
      <c r="J27" s="266">
        <f>SUM(I27/H27)</f>
        <v>3.9773181586893351E-2</v>
      </c>
      <c r="K27" s="271">
        <f>SUM(K13:K26)</f>
        <v>1346493183.4000001</v>
      </c>
      <c r="L27" s="271">
        <f>SUM(L13:L26)</f>
        <v>53405342.54999999</v>
      </c>
      <c r="M27" s="266">
        <f>SUM(L27/K27)</f>
        <v>3.9662542082201518E-2</v>
      </c>
      <c r="N27" s="271">
        <f>SUM(N13:N26)</f>
        <v>471206376.97000003</v>
      </c>
      <c r="O27" s="271">
        <f>SUM(O13:O26)</f>
        <v>25407659.48</v>
      </c>
      <c r="P27" s="266">
        <f>SUM(O27/N27)</f>
        <v>5.3920449131819821E-2</v>
      </c>
      <c r="Q27" s="271">
        <f>SUM(Q13:Q26)</f>
        <v>362979362</v>
      </c>
      <c r="R27" s="271">
        <f>SUM(R13:R26)</f>
        <v>18379633.579999998</v>
      </c>
      <c r="S27" s="266">
        <f>SUM(R27/Q27)</f>
        <v>5.0635478223139303E-2</v>
      </c>
      <c r="T27" s="271">
        <f>SUM(T13:T26)</f>
        <v>1265178853.25</v>
      </c>
      <c r="U27" s="271">
        <f>SUM(U13:U26)</f>
        <v>61478449.109999992</v>
      </c>
      <c r="V27" s="266">
        <f>SUM(U27/T27)</f>
        <v>4.8592694188709949E-2</v>
      </c>
      <c r="W27" s="271">
        <f>SUM(W13:W26)</f>
        <v>237449261</v>
      </c>
      <c r="X27" s="271">
        <f>SUM(X13:X26)</f>
        <v>12034922.469999999</v>
      </c>
      <c r="Y27" s="266">
        <f>SUM(X27/W27)</f>
        <v>5.0684185831178473E-2</v>
      </c>
      <c r="Z27" s="271">
        <f>SUM(Z13:Z26)</f>
        <v>1024548718.35</v>
      </c>
      <c r="AA27" s="271">
        <f>SUM(AA13:AA26)</f>
        <v>47068897.859999999</v>
      </c>
      <c r="AB27" s="266">
        <f>SUM(AA27/Z27)</f>
        <v>4.594110266986895E-2</v>
      </c>
      <c r="AC27" s="271">
        <f>SUM(AC13:AC26)</f>
        <v>974617373.15999997</v>
      </c>
      <c r="AD27" s="271">
        <f>SUM(AD13:AD26)</f>
        <v>37639742.850000001</v>
      </c>
      <c r="AE27" s="266">
        <f>SUM(AD27/AC27)</f>
        <v>3.8620020416792633E-2</v>
      </c>
      <c r="AF27" s="271">
        <f>SUM(AF13:AF26)</f>
        <v>305142043</v>
      </c>
      <c r="AG27" s="271">
        <f>SUM(AG13:AG26)</f>
        <v>12407438.699999999</v>
      </c>
      <c r="AH27" s="266">
        <f>SUM(AG27/AF27)</f>
        <v>4.0661190368971867E-2</v>
      </c>
      <c r="AI27" s="271">
        <f>SUM(AI13:AI26)</f>
        <v>1093749039.76</v>
      </c>
      <c r="AJ27" s="271">
        <f>SUM(AJ13:AJ26)</f>
        <v>49804609.439999998</v>
      </c>
      <c r="AK27" s="272">
        <f>SUM(AJ27/AI27)</f>
        <v>4.5535682893882642E-2</v>
      </c>
      <c r="AL27" s="271">
        <f>SUM(AL13:AL26)</f>
        <v>1573147358.75</v>
      </c>
      <c r="AM27" s="271">
        <f>SUM(AM13:AM26)</f>
        <v>70585147.460000008</v>
      </c>
      <c r="AN27" s="266">
        <f>SUM(AM27/AL27)</f>
        <v>4.48687448555906E-2</v>
      </c>
      <c r="AO27" s="271">
        <f>SUM(AO13:AO26)</f>
        <v>398608418.61000001</v>
      </c>
      <c r="AP27" s="271">
        <f>SUM(AP13:AP26)</f>
        <v>13620502.890000001</v>
      </c>
      <c r="AQ27" s="266">
        <f>SUM(AP27/AO27)</f>
        <v>3.4170133529784659E-2</v>
      </c>
      <c r="AR27" s="271">
        <f>SUM(AR13:AR26)</f>
        <v>364161008</v>
      </c>
      <c r="AS27" s="271">
        <f>SUM(AS13:AS26)</f>
        <v>15219708.470000001</v>
      </c>
      <c r="AT27" s="266">
        <f>SUM(AS27/AR27)</f>
        <v>4.1793899224927454E-2</v>
      </c>
      <c r="AU27" s="271">
        <f>SUM(AU13:AU26)</f>
        <v>346403813.03999996</v>
      </c>
      <c r="AV27" s="271">
        <f>SUM(AV13:AV26)</f>
        <v>11421997.83</v>
      </c>
      <c r="AW27" s="266">
        <f>SUM(AV27/AU27)</f>
        <v>3.2973071889024153E-2</v>
      </c>
      <c r="AX27" s="271">
        <f>SUM(AX13:AX26)</f>
        <v>404713270.44999999</v>
      </c>
      <c r="AY27" s="271">
        <f>SUM(AY13:AY26)</f>
        <v>16334468.459999999</v>
      </c>
      <c r="AZ27" s="266">
        <f>SUM(AY27/AX27)</f>
        <v>4.0360595148851264E-2</v>
      </c>
      <c r="BA27" s="271">
        <f>SUM(BA13:BA26)</f>
        <v>255554252.18000001</v>
      </c>
      <c r="BB27" s="271">
        <f>SUM(BB13:BB26)</f>
        <v>12792840.050000001</v>
      </c>
      <c r="BC27" s="266">
        <f>SUM(BB27/BA27)</f>
        <v>5.0059194636250255E-2</v>
      </c>
      <c r="BD27" s="271">
        <f>SUM(BD13:BD26)</f>
        <v>757195698.12</v>
      </c>
      <c r="BE27" s="271">
        <f>SUM(BE13:BE26)</f>
        <v>34814204.630000003</v>
      </c>
      <c r="BF27" s="266">
        <f>SUM(BE27/BD27)</f>
        <v>4.5977816192614797E-2</v>
      </c>
      <c r="BG27" s="271">
        <f>SUM(BG13:BG26)</f>
        <v>493236795</v>
      </c>
      <c r="BH27" s="271">
        <f>SUM(BH13:BH26)</f>
        <v>24957504.610000003</v>
      </c>
      <c r="BI27" s="266">
        <f>SUM(BH27/BG27)</f>
        <v>5.0599437963666116E-2</v>
      </c>
      <c r="BJ27" s="271">
        <f>SUM(BJ13:BJ26)</f>
        <v>261153726</v>
      </c>
      <c r="BK27" s="271">
        <f>SUM(BK13:BK26)</f>
        <v>7405783.8900000006</v>
      </c>
      <c r="BL27" s="266">
        <f>SUM(BK27/BJ27)</f>
        <v>2.8357948413877888E-2</v>
      </c>
      <c r="BM27" s="271">
        <f>SUM(BM13:BM26)</f>
        <v>580552606.48000002</v>
      </c>
      <c r="BN27" s="271">
        <f>SUM(BN13:BN26)</f>
        <v>25204274.459999997</v>
      </c>
      <c r="BO27" s="266">
        <f>SUM(BN27/BM27)</f>
        <v>4.3414281804397138E-2</v>
      </c>
      <c r="BP27" s="271">
        <f>SUM(BP13:BP26)</f>
        <v>362975816.01999998</v>
      </c>
      <c r="BQ27" s="271">
        <f>SUM(BQ13:BQ26)</f>
        <v>6627984.2599999998</v>
      </c>
      <c r="BR27" s="266">
        <f>SUM(BQ27/BP27)</f>
        <v>1.8260126343058618E-2</v>
      </c>
      <c r="BS27" s="271">
        <f>SUM(BS13:BS26)</f>
        <v>385274061.00999999</v>
      </c>
      <c r="BT27" s="271">
        <f>SUM(BT13:BT26)</f>
        <v>15182330.360000001</v>
      </c>
      <c r="BU27" s="266">
        <f>SUM(BT27/BS27)</f>
        <v>3.9406572869710881E-2</v>
      </c>
      <c r="BV27" s="271">
        <f>SUM(BV13:BV26)</f>
        <v>3323287315</v>
      </c>
      <c r="BW27" s="271">
        <f>SUM(BW13:BW26)</f>
        <v>171047975.14000002</v>
      </c>
      <c r="BX27" s="266">
        <f>SUM(BW27/BV27)</f>
        <v>5.1469511639260723E-2</v>
      </c>
      <c r="BY27" s="271">
        <f>SUM(BY13:BY26)</f>
        <v>9139147421.4200001</v>
      </c>
      <c r="BZ27" s="271">
        <f>SUM(BZ13:BZ26)</f>
        <v>431147538.87</v>
      </c>
      <c r="CA27" s="266">
        <f>SUM(BZ27/BY27)</f>
        <v>4.7175903723742564E-2</v>
      </c>
      <c r="CB27" s="268">
        <f>BY27+BV27+BS27+BP27+BM27+BJ27+BG27+BD27+BA27+AX27+AU27+AR27+AO27+AL27+AI27+AF27+AC27+Z27+W27+T27+Q27+N27+K27+H27+E27+B27</f>
        <v>28458449599.650002</v>
      </c>
      <c r="CC27" s="268">
        <f>BZ27+BW27+BT27+BQ27+BN27+BK27+BH27+BE27+BB27+AY27+AV27+AS27+AP27+AM27+AJ27+AG27+AD27+AA27+X27+U27+R27+O27+L27+I27+F27+C27</f>
        <v>1288273350.6799998</v>
      </c>
      <c r="CD27" s="273">
        <f>SUM(CC27/CB27)</f>
        <v>4.5268571155606584E-2</v>
      </c>
      <c r="CE27" s="115"/>
    </row>
    <row r="28" spans="1:83" s="108" customFormat="1" ht="16.5" customHeight="1" x14ac:dyDescent="0.3">
      <c r="A28" s="262" t="s">
        <v>44</v>
      </c>
      <c r="B28" s="263">
        <f>B12-B27</f>
        <v>-37191718.980000019</v>
      </c>
      <c r="C28" s="263">
        <f t="shared" ref="C28:BN28" si="39">C12-C27</f>
        <v>-23966284.640000008</v>
      </c>
      <c r="D28" s="263"/>
      <c r="E28" s="263">
        <f t="shared" si="39"/>
        <v>0</v>
      </c>
      <c r="F28" s="263">
        <f t="shared" si="39"/>
        <v>6235380.3500000006</v>
      </c>
      <c r="G28" s="263"/>
      <c r="H28" s="263">
        <f t="shared" si="39"/>
        <v>-30051192.369999886</v>
      </c>
      <c r="I28" s="263">
        <f t="shared" si="39"/>
        <v>17228218.449999988</v>
      </c>
      <c r="J28" s="263"/>
      <c r="K28" s="263">
        <f t="shared" si="39"/>
        <v>-73108753.2900002</v>
      </c>
      <c r="L28" s="263">
        <f t="shared" si="39"/>
        <v>79362717.900000006</v>
      </c>
      <c r="M28" s="263"/>
      <c r="N28" s="263">
        <f t="shared" si="39"/>
        <v>-6829047.1900000572</v>
      </c>
      <c r="O28" s="263">
        <f t="shared" si="39"/>
        <v>4529515.0099999979</v>
      </c>
      <c r="P28" s="263"/>
      <c r="Q28" s="263">
        <f t="shared" si="39"/>
        <v>-4608891</v>
      </c>
      <c r="R28" s="263">
        <f t="shared" si="39"/>
        <v>-1043065.9399999976</v>
      </c>
      <c r="S28" s="263"/>
      <c r="T28" s="263">
        <f t="shared" si="39"/>
        <v>-7606567</v>
      </c>
      <c r="U28" s="263">
        <f t="shared" si="39"/>
        <v>-4591542.7199999914</v>
      </c>
      <c r="V28" s="263"/>
      <c r="W28" s="263">
        <f t="shared" si="39"/>
        <v>-1883800</v>
      </c>
      <c r="X28" s="263">
        <f t="shared" si="39"/>
        <v>1748796.3100000005</v>
      </c>
      <c r="Y28" s="263"/>
      <c r="Z28" s="263">
        <f t="shared" si="39"/>
        <v>49643450.399999976</v>
      </c>
      <c r="AA28" s="263">
        <f t="shared" si="39"/>
        <v>-61658870.289999999</v>
      </c>
      <c r="AB28" s="263"/>
      <c r="AC28" s="263">
        <f t="shared" si="39"/>
        <v>-17078297.159999967</v>
      </c>
      <c r="AD28" s="263">
        <f t="shared" si="39"/>
        <v>10982016.670000002</v>
      </c>
      <c r="AE28" s="263"/>
      <c r="AF28" s="263">
        <f t="shared" si="39"/>
        <v>-2000000</v>
      </c>
      <c r="AG28" s="263">
        <f t="shared" si="39"/>
        <v>3636235.290000001</v>
      </c>
      <c r="AH28" s="263"/>
      <c r="AI28" s="263">
        <f t="shared" si="39"/>
        <v>-11377271.400000095</v>
      </c>
      <c r="AJ28" s="263">
        <f t="shared" si="39"/>
        <v>12269174.480000004</v>
      </c>
      <c r="AK28" s="263"/>
      <c r="AL28" s="263">
        <f t="shared" si="39"/>
        <v>-44394849.710000038</v>
      </c>
      <c r="AM28" s="263">
        <f t="shared" si="39"/>
        <v>76131728.019999981</v>
      </c>
      <c r="AN28" s="263"/>
      <c r="AO28" s="263">
        <f t="shared" si="39"/>
        <v>-10358131</v>
      </c>
      <c r="AP28" s="263">
        <f t="shared" si="39"/>
        <v>19423505.5</v>
      </c>
      <c r="AQ28" s="263"/>
      <c r="AR28" s="263">
        <f t="shared" si="39"/>
        <v>-2056881</v>
      </c>
      <c r="AS28" s="263">
        <f t="shared" si="39"/>
        <v>4617166.0299999993</v>
      </c>
      <c r="AT28" s="263"/>
      <c r="AU28" s="263">
        <f t="shared" si="39"/>
        <v>-2438010.0399999619</v>
      </c>
      <c r="AV28" s="263">
        <f t="shared" si="39"/>
        <v>1981217.9900000002</v>
      </c>
      <c r="AW28" s="263"/>
      <c r="AX28" s="263">
        <f t="shared" si="39"/>
        <v>-1468348</v>
      </c>
      <c r="AY28" s="263">
        <f t="shared" si="39"/>
        <v>-8409413.129999999</v>
      </c>
      <c r="AZ28" s="263"/>
      <c r="BA28" s="263">
        <f t="shared" si="39"/>
        <v>-5938418.0800000131</v>
      </c>
      <c r="BB28" s="263">
        <f t="shared" si="39"/>
        <v>23416183.790000003</v>
      </c>
      <c r="BC28" s="263"/>
      <c r="BD28" s="263">
        <f t="shared" si="39"/>
        <v>-32438009.480000019</v>
      </c>
      <c r="BE28" s="263">
        <f t="shared" si="39"/>
        <v>62940172.389999993</v>
      </c>
      <c r="BF28" s="263"/>
      <c r="BG28" s="263">
        <f t="shared" si="39"/>
        <v>-27466594</v>
      </c>
      <c r="BH28" s="263">
        <f t="shared" si="39"/>
        <v>4627093.6499999985</v>
      </c>
      <c r="BI28" s="263"/>
      <c r="BJ28" s="263">
        <f t="shared" si="39"/>
        <v>-1146000</v>
      </c>
      <c r="BK28" s="263">
        <f t="shared" si="39"/>
        <v>3665412.3999999985</v>
      </c>
      <c r="BL28" s="263"/>
      <c r="BM28" s="263">
        <f t="shared" si="39"/>
        <v>-18087290.480000019</v>
      </c>
      <c r="BN28" s="263">
        <f t="shared" si="39"/>
        <v>10222508.300000001</v>
      </c>
      <c r="BO28" s="263"/>
      <c r="BP28" s="263">
        <f t="shared" ref="BP28:CC28" si="40">BP12-BP27</f>
        <v>-1012506.9099999666</v>
      </c>
      <c r="BQ28" s="263">
        <f t="shared" si="40"/>
        <v>15877959.540000001</v>
      </c>
      <c r="BR28" s="263"/>
      <c r="BS28" s="263">
        <f t="shared" si="40"/>
        <v>-21423687.099999964</v>
      </c>
      <c r="BT28" s="263">
        <f t="shared" si="40"/>
        <v>9218332.1299999971</v>
      </c>
      <c r="BU28" s="263"/>
      <c r="BV28" s="263">
        <f t="shared" si="40"/>
        <v>-88176000</v>
      </c>
      <c r="BW28" s="263">
        <f t="shared" si="40"/>
        <v>175408893.98999998</v>
      </c>
      <c r="BX28" s="263"/>
      <c r="BY28" s="263">
        <f t="shared" si="40"/>
        <v>-9139147421.4200001</v>
      </c>
      <c r="BZ28" s="263">
        <f t="shared" si="40"/>
        <v>-431147538.87</v>
      </c>
      <c r="CA28" s="263"/>
      <c r="CB28" s="263">
        <f t="shared" si="40"/>
        <v>-9537644235.2099991</v>
      </c>
      <c r="CC28" s="263">
        <f t="shared" si="40"/>
        <v>12705512.600000381</v>
      </c>
      <c r="CD28" s="263"/>
    </row>
    <row r="29" spans="1:83" s="108" customFormat="1" ht="19.5" hidden="1" customHeight="1" x14ac:dyDescent="0.3">
      <c r="A29" s="29" t="s">
        <v>45</v>
      </c>
      <c r="B29" s="23"/>
      <c r="C29" s="23"/>
      <c r="D29" s="24"/>
      <c r="E29" s="23"/>
      <c r="F29" s="23"/>
      <c r="G29" s="24"/>
      <c r="H29" s="23"/>
      <c r="I29" s="23"/>
      <c r="J29" s="24" t="s">
        <v>0</v>
      </c>
      <c r="K29" s="23"/>
      <c r="L29" s="23"/>
      <c r="M29" s="24"/>
      <c r="N29" s="23"/>
      <c r="O29" s="23"/>
      <c r="P29" s="24"/>
      <c r="Q29" s="23"/>
      <c r="R29" s="23"/>
      <c r="S29" s="24"/>
      <c r="T29" s="23"/>
      <c r="U29" s="23"/>
      <c r="V29" s="24"/>
      <c r="W29" s="23"/>
      <c r="X29" s="23"/>
      <c r="Y29" s="24"/>
      <c r="Z29" s="23"/>
      <c r="AA29" s="23"/>
      <c r="AB29" s="24"/>
      <c r="AC29" s="23"/>
      <c r="AD29" s="23"/>
      <c r="AE29" s="24"/>
      <c r="AF29" s="23"/>
      <c r="AG29" s="23"/>
      <c r="AH29" s="24"/>
      <c r="AI29" s="23"/>
      <c r="AJ29" s="23"/>
      <c r="AK29" s="2"/>
      <c r="AL29" s="6">
        <f>AL28/(AL6+AL11)*100</f>
        <v>-7.8445074476091765</v>
      </c>
      <c r="AM29" s="6">
        <f>AM28/(AM6+AM11)*100</f>
        <v>211.5018469545609</v>
      </c>
      <c r="AN29" s="3"/>
      <c r="AO29" s="6">
        <f>AO28/(AO6+AO11)*100</f>
        <v>-6.0970103564741942</v>
      </c>
      <c r="AP29" s="6">
        <f>AP28/(AP6+AP11)*100</f>
        <v>163.26307773782253</v>
      </c>
      <c r="AQ29" s="3"/>
      <c r="AR29" s="6">
        <f>AR28/(AR6+AR11)*100</f>
        <v>-2.1068675492456541</v>
      </c>
      <c r="AS29" s="6">
        <f>AS28/(AS6+AS11)*100</f>
        <v>69.492122854446322</v>
      </c>
      <c r="AT29" s="3"/>
      <c r="AU29" s="6">
        <f>AU28/(AU6+AU11)*100</f>
        <v>-2.1784409867211942</v>
      </c>
      <c r="AV29" s="6">
        <f>AV28/(AV6+AV11)*100</f>
        <v>30.72127867809666</v>
      </c>
      <c r="AW29" s="3"/>
      <c r="AX29" s="6">
        <f>AX28/(AX6+AX11)*100</f>
        <v>-1.2770694896433379</v>
      </c>
      <c r="AY29" s="6">
        <f>AY28/(AY6+AY11)*100</f>
        <v>-107.6547722159205</v>
      </c>
      <c r="AZ29" s="3"/>
      <c r="BA29" s="6">
        <f>BA28/(BA6+BA11)*100</f>
        <v>-9.7303238087030017</v>
      </c>
      <c r="BB29" s="6">
        <f>BB28/(BB6+BB11)*100</f>
        <v>501.17105415551208</v>
      </c>
      <c r="BC29" s="3"/>
      <c r="BD29" s="6">
        <f>BD28/(BD6+BD11)*100</f>
        <v>-12.679959010885469</v>
      </c>
      <c r="BE29" s="6">
        <f>BE28/(BE6+BE11)*100</f>
        <v>394.61775750292094</v>
      </c>
      <c r="BF29" s="3"/>
      <c r="BG29" s="6">
        <f>BG28/(BG6+BG11)*100</f>
        <v>-12.42310127083099</v>
      </c>
      <c r="BH29" s="6">
        <f>BH28/(BH6+BH11)*100</f>
        <v>43.079703511091324</v>
      </c>
      <c r="BI29" s="3"/>
      <c r="BJ29" s="6">
        <f>BJ28/(BJ6+BJ11)*100</f>
        <v>-1.9349122532488796</v>
      </c>
      <c r="BK29" s="6">
        <f>BK28/(BK6+BK11)*100</f>
        <v>144.68082113236585</v>
      </c>
      <c r="BL29" s="3"/>
      <c r="BM29" s="6">
        <f>BM28/(BM6+BM11)*100</f>
        <v>-8.2660022711832752</v>
      </c>
      <c r="BN29" s="6">
        <f>BN28/(BN6+BN11)*100</f>
        <v>82.46314744091768</v>
      </c>
      <c r="BO29" s="3"/>
      <c r="BP29" s="6">
        <f>BP28/(BP6+BP11)*100</f>
        <v>-1.2109596584109064</v>
      </c>
      <c r="BQ29" s="6">
        <f>BQ28/(BQ6+BQ11)*100</f>
        <v>270.68044650154155</v>
      </c>
      <c r="BR29" s="3"/>
      <c r="BS29" s="6">
        <f>BS28/(BS6+BS11)*100</f>
        <v>-15.850833806166206</v>
      </c>
      <c r="BT29" s="6">
        <f>BT28/(BT6+BT11)*100</f>
        <v>109.16669209416034</v>
      </c>
      <c r="BU29" s="3"/>
      <c r="BV29" s="6">
        <f>BV28/(BV6+BV11)*100</f>
        <v>-4.9292940134703622</v>
      </c>
      <c r="BW29" s="6">
        <f>BW28/(BW6+BW11)*100</f>
        <v>81.59660479318481</v>
      </c>
      <c r="BX29" s="24"/>
      <c r="BY29" s="6" t="e">
        <f>BY28/(BY6+BY11)*100</f>
        <v>#DIV/0!</v>
      </c>
      <c r="BZ29" s="6" t="e">
        <f>BZ28/(BZ6+BZ11)*100</f>
        <v>#DIV/0!</v>
      </c>
      <c r="CA29" s="3"/>
      <c r="CB29" s="4" t="e">
        <f>BY29+BV29+BS29+BP29+BM29+BJ29+BG29+BD29+BA29+AX29+AU29+AR29+AO29+AL29+AI29+AF29+AC29+Z29+W29+T29+Q29+N29+K29+H29+E29+B29</f>
        <v>#DIV/0!</v>
      </c>
      <c r="CC29" s="4" t="e">
        <f>BZ29+BW29+BT29+BQ29+BN29+BK29+BH29+BE29+BB29+AY29+AV29+AS29+AP29+AM29+AJ29+AG29+AD29+AA29+X29+U29+R29+O29+L29+I29+F29+C29</f>
        <v>#DIV/0!</v>
      </c>
      <c r="CD29" s="2"/>
    </row>
    <row r="30" spans="1:83" s="108" customFormat="1" ht="16.5" hidden="1" customHeight="1" x14ac:dyDescent="0.3">
      <c r="A30" s="30" t="s">
        <v>46</v>
      </c>
      <c r="B30" s="25"/>
      <c r="C30" s="25"/>
      <c r="D30" s="24"/>
      <c r="E30" s="25"/>
      <c r="F30" s="25"/>
      <c r="G30" s="24"/>
      <c r="H30" s="25"/>
      <c r="I30" s="25"/>
      <c r="J30" s="24"/>
      <c r="K30" s="25"/>
      <c r="L30" s="25"/>
      <c r="M30" s="24"/>
      <c r="N30" s="25"/>
      <c r="O30" s="25"/>
      <c r="P30" s="24"/>
      <c r="Q30" s="25"/>
      <c r="R30" s="25"/>
      <c r="S30" s="24"/>
      <c r="T30" s="25"/>
      <c r="U30" s="25"/>
      <c r="V30" s="24"/>
      <c r="W30" s="25"/>
      <c r="X30" s="25"/>
      <c r="Y30" s="24"/>
      <c r="Z30" s="25"/>
      <c r="AA30" s="25"/>
      <c r="AB30" s="24"/>
      <c r="AC30" s="25"/>
      <c r="AD30" s="25"/>
      <c r="AE30" s="24"/>
      <c r="AF30" s="25"/>
      <c r="AG30" s="25"/>
      <c r="AH30" s="24"/>
      <c r="AI30" s="25"/>
      <c r="AJ30" s="25"/>
      <c r="AK30" s="2"/>
      <c r="AL30" s="7"/>
      <c r="AM30" s="7"/>
      <c r="AN30" s="3"/>
      <c r="AO30" s="7"/>
      <c r="AP30" s="7"/>
      <c r="AQ30" s="3"/>
      <c r="AR30" s="7"/>
      <c r="AS30" s="7"/>
      <c r="AT30" s="3"/>
      <c r="AU30" s="7"/>
      <c r="AV30" s="7"/>
      <c r="AW30" s="3"/>
      <c r="AX30" s="7"/>
      <c r="AY30" s="7"/>
      <c r="AZ30" s="3"/>
      <c r="BA30" s="7"/>
      <c r="BB30" s="7"/>
      <c r="BC30" s="3"/>
      <c r="BD30" s="7"/>
      <c r="BE30" s="7"/>
      <c r="BF30" s="3"/>
      <c r="BG30" s="7"/>
      <c r="BH30" s="7"/>
      <c r="BI30" s="3"/>
      <c r="BJ30" s="7"/>
      <c r="BK30" s="7"/>
      <c r="BL30" s="3"/>
      <c r="BM30" s="7"/>
      <c r="BN30" s="7"/>
      <c r="BO30" s="3"/>
      <c r="BP30" s="7"/>
      <c r="BQ30" s="7"/>
      <c r="BR30" s="3"/>
      <c r="BS30" s="7"/>
      <c r="BT30" s="7"/>
      <c r="BU30" s="3"/>
      <c r="BV30" s="7"/>
      <c r="BW30" s="7"/>
      <c r="BX30" s="24"/>
      <c r="BY30" s="7"/>
      <c r="BZ30" s="7"/>
      <c r="CA30" s="3"/>
      <c r="CB30" s="4"/>
      <c r="CC30" s="4"/>
      <c r="CD30" s="2"/>
    </row>
    <row r="31" spans="1:83" s="108" customFormat="1" ht="0.75" customHeight="1" x14ac:dyDescent="0.3">
      <c r="A31" s="30" t="s">
        <v>47</v>
      </c>
      <c r="B31" s="44">
        <v>223569379</v>
      </c>
      <c r="C31" s="44">
        <v>7247437.1699999999</v>
      </c>
      <c r="D31" s="24">
        <f>SUM(C31/B31)</f>
        <v>3.2416949058126608E-2</v>
      </c>
      <c r="E31" s="44">
        <v>106941498</v>
      </c>
      <c r="F31" s="44">
        <v>2182634.9</v>
      </c>
      <c r="G31" s="24">
        <f>SUM(F31/E31)</f>
        <v>2.0409615919163578E-2</v>
      </c>
      <c r="H31" s="44">
        <v>554131977.84000003</v>
      </c>
      <c r="I31" s="44">
        <v>10149211.710000001</v>
      </c>
      <c r="J31" s="24">
        <f>SUM(I31/H31)</f>
        <v>1.8315513480311151E-2</v>
      </c>
      <c r="K31" s="44">
        <v>487443387</v>
      </c>
      <c r="L31" s="44">
        <v>11484490.289999999</v>
      </c>
      <c r="M31" s="24">
        <f>SUM(L31/K31)</f>
        <v>2.3560664881889144E-2</v>
      </c>
      <c r="N31" s="44">
        <v>186836396.03999999</v>
      </c>
      <c r="O31" s="44">
        <v>6202775.7300000004</v>
      </c>
      <c r="P31" s="24">
        <f>SUM(O31/N31)</f>
        <v>3.3198969052432602E-2</v>
      </c>
      <c r="Q31" s="44">
        <v>124983126</v>
      </c>
      <c r="R31" s="44">
        <v>2926238.59</v>
      </c>
      <c r="S31" s="24">
        <f>SUM(R31/Q31)</f>
        <v>2.3413069297050546E-2</v>
      </c>
      <c r="T31" s="44">
        <v>426090745.98000002</v>
      </c>
      <c r="U31" s="44">
        <v>7462679.2000000002</v>
      </c>
      <c r="V31" s="24">
        <f>SUM(U31/T31)</f>
        <v>1.7514295418071073E-2</v>
      </c>
      <c r="W31" s="44">
        <v>107898205</v>
      </c>
      <c r="X31" s="44">
        <v>2289605.86</v>
      </c>
      <c r="Y31" s="24">
        <f>SUM(X31/W31)</f>
        <v>2.12200551436421E-2</v>
      </c>
      <c r="Z31" s="44">
        <v>330528513</v>
      </c>
      <c r="AA31" s="44">
        <v>6592334.120000001</v>
      </c>
      <c r="AB31" s="24">
        <f>SUM(AA31/Z31)</f>
        <v>1.9944827331734617E-2</v>
      </c>
      <c r="AC31" s="44">
        <v>307973456.17000002</v>
      </c>
      <c r="AD31" s="44">
        <v>10715342.630000001</v>
      </c>
      <c r="AE31" s="24">
        <f>SUM(AD31/AC31)</f>
        <v>3.4793071985025806E-2</v>
      </c>
      <c r="AF31" s="44">
        <v>104971565</v>
      </c>
      <c r="AG31" s="44">
        <v>2282116.89</v>
      </c>
      <c r="AH31" s="24">
        <f>SUM(AG31/AF31)</f>
        <v>2.1740334060943077E-2</v>
      </c>
      <c r="AI31" s="44">
        <v>357857711.28000003</v>
      </c>
      <c r="AJ31" s="44">
        <v>8945018.3499999996</v>
      </c>
      <c r="AK31" s="2">
        <f>SUM(AJ31/AI31)</f>
        <v>2.4996019557619965E-2</v>
      </c>
      <c r="AL31" s="44">
        <v>331501356</v>
      </c>
      <c r="AM31" s="44">
        <v>16735646.880000001</v>
      </c>
      <c r="AN31" s="3">
        <f>SUM(AM31/AL31)</f>
        <v>5.0484399466528884E-2</v>
      </c>
      <c r="AO31" s="44">
        <v>165702426.43000001</v>
      </c>
      <c r="AP31" s="44">
        <v>3024844.16</v>
      </c>
      <c r="AQ31" s="3">
        <f>SUM(AP31/AO31)</f>
        <v>1.8254676320493275E-2</v>
      </c>
      <c r="AR31" s="44">
        <v>153033439</v>
      </c>
      <c r="AS31" s="44">
        <v>3514673.07</v>
      </c>
      <c r="AT31" s="3">
        <f>SUM(AS31/AR31)</f>
        <v>2.2966699911906179E-2</v>
      </c>
      <c r="AU31" s="44">
        <v>143115087</v>
      </c>
      <c r="AV31" s="44">
        <v>5879116.5</v>
      </c>
      <c r="AW31" s="3">
        <f>SUM(AV31/AU31)</f>
        <v>4.1079641729177024E-2</v>
      </c>
      <c r="AX31" s="44">
        <v>176585838.03999999</v>
      </c>
      <c r="AY31" s="44">
        <v>5380007.4899999993</v>
      </c>
      <c r="AZ31" s="3">
        <f>SUM(AY31/AX31)</f>
        <v>3.046681177672542E-2</v>
      </c>
      <c r="BA31" s="44">
        <v>96805597.200000003</v>
      </c>
      <c r="BB31" s="44">
        <v>3206904.76</v>
      </c>
      <c r="BC31" s="3">
        <f>SUM(BB31/BA31)</f>
        <v>3.3127265909785632E-2</v>
      </c>
      <c r="BD31" s="44">
        <v>257863365.65000001</v>
      </c>
      <c r="BE31" s="44">
        <v>8542202.9700000007</v>
      </c>
      <c r="BF31" s="3">
        <f>SUM(BE31/BD31)</f>
        <v>3.3126857506367929E-2</v>
      </c>
      <c r="BG31" s="44">
        <v>51159211</v>
      </c>
      <c r="BH31" s="44">
        <v>2679115.6800000002</v>
      </c>
      <c r="BI31" s="3">
        <f>SUM(BH31/BG31)</f>
        <v>5.2368197781627247E-2</v>
      </c>
      <c r="BJ31" s="44">
        <v>116302002</v>
      </c>
      <c r="BK31" s="44">
        <v>2185135.98</v>
      </c>
      <c r="BL31" s="3">
        <f>SUM(BK31/BJ31)</f>
        <v>1.8788464019733726E-2</v>
      </c>
      <c r="BM31" s="44">
        <v>208053916.59999999</v>
      </c>
      <c r="BN31" s="44">
        <v>4424859.76</v>
      </c>
      <c r="BO31" s="3">
        <f>SUM(BN31/BM31)</f>
        <v>2.1267851296965203E-2</v>
      </c>
      <c r="BP31" s="44">
        <v>147340173.84999999</v>
      </c>
      <c r="BQ31" s="44">
        <v>1468817.17</v>
      </c>
      <c r="BR31" s="3">
        <f>SUM(BQ31/BP31)</f>
        <v>9.9688844638892091E-3</v>
      </c>
      <c r="BS31" s="44">
        <v>175808706.37</v>
      </c>
      <c r="BT31" s="44">
        <v>4531550.41</v>
      </c>
      <c r="BU31" s="3">
        <f>SUM(BT31/BS31)</f>
        <v>2.5775460746881782E-2</v>
      </c>
      <c r="BV31" s="44">
        <v>225595772</v>
      </c>
      <c r="BW31" s="44">
        <v>12416636.25</v>
      </c>
      <c r="BX31" s="24">
        <f>SUM(BW31/BV31)</f>
        <v>5.503931274917688E-2</v>
      </c>
      <c r="BY31" s="44">
        <v>540808886</v>
      </c>
      <c r="BZ31" s="44">
        <v>16066975.33</v>
      </c>
      <c r="CA31" s="3">
        <f>SUM(BZ31/BY31)</f>
        <v>2.9709155574045062E-2</v>
      </c>
      <c r="CB31" s="34">
        <f>BY31+BV31+BS31+BP31+BM31+BJ31+BG31+BD31+BA31+AX31+AU31+AR31+AO31+AL31+AI31+AF31+AC31+Z31+W31+T31+Q31+N31+K31+H31+E31+B31</f>
        <v>6108901737.4499998</v>
      </c>
      <c r="CC31" s="34">
        <f>BZ31+BW31+BT31+BQ31+BN31+BK31+BH31+BE31+BB31+AY31+AV31+AS31+AP31+AM31+AJ31+AG31+AD31+AA31+X31+U31+R31+O31+L31+I31+F31+C31</f>
        <v>168536371.84999996</v>
      </c>
      <c r="CD31" s="2">
        <f>SUM(CC31/CB31)</f>
        <v>2.7588653262632285E-2</v>
      </c>
    </row>
    <row r="32" spans="1:83" s="108" customFormat="1" ht="21" hidden="1" customHeight="1" x14ac:dyDescent="0.3">
      <c r="A32" s="30" t="s">
        <v>48</v>
      </c>
      <c r="B32" s="44">
        <v>16420414.550000001</v>
      </c>
      <c r="C32" s="44">
        <v>890291.36</v>
      </c>
      <c r="D32" s="24">
        <f>SUM(C32/B32)</f>
        <v>5.4218567825378074E-2</v>
      </c>
      <c r="E32" s="116">
        <v>6939186</v>
      </c>
      <c r="F32" s="116">
        <v>0</v>
      </c>
      <c r="G32" s="24">
        <f>SUM(F32/E32)</f>
        <v>0</v>
      </c>
      <c r="H32" s="116">
        <v>47403303</v>
      </c>
      <c r="I32" s="116">
        <v>452469.74</v>
      </c>
      <c r="J32" s="24">
        <f>SUM(I32/H32)</f>
        <v>9.5451099683918645E-3</v>
      </c>
      <c r="K32" s="116">
        <v>67660939</v>
      </c>
      <c r="L32" s="116">
        <v>4203458.08</v>
      </c>
      <c r="M32" s="24">
        <f>SUM(L32/K32)</f>
        <v>6.2125328766129008E-2</v>
      </c>
      <c r="N32" s="116">
        <v>16421935</v>
      </c>
      <c r="O32" s="116">
        <v>1897586.16</v>
      </c>
      <c r="P32" s="24">
        <f>SUM(O32/N32)</f>
        <v>0.11555192247442216</v>
      </c>
      <c r="Q32" s="116">
        <v>7645373</v>
      </c>
      <c r="R32" s="116">
        <v>473869.58</v>
      </c>
      <c r="S32" s="24">
        <f>SUM(R32/Q32)</f>
        <v>6.1981224460860185E-2</v>
      </c>
      <c r="T32" s="116">
        <v>53500155.289999999</v>
      </c>
      <c r="U32" s="116">
        <v>1538122.62</v>
      </c>
      <c r="V32" s="24">
        <f>SUM(U32/T32)</f>
        <v>2.8749872064156398E-2</v>
      </c>
      <c r="W32" s="116">
        <v>8497962.540000001</v>
      </c>
      <c r="X32" s="116">
        <v>596084.57999999996</v>
      </c>
      <c r="Y32" s="24">
        <f>SUM(X32/W32)</f>
        <v>7.0144411344981034E-2</v>
      </c>
      <c r="Z32" s="116">
        <v>54655906</v>
      </c>
      <c r="AA32" s="116">
        <v>3610791.51</v>
      </c>
      <c r="AB32" s="24">
        <f>SUM(AA32/Z32)</f>
        <v>6.6064068355211239E-2</v>
      </c>
      <c r="AC32" s="116">
        <v>34360673</v>
      </c>
      <c r="AD32" s="116">
        <v>1480644.69</v>
      </c>
      <c r="AE32" s="24">
        <f>SUM(AD32/AC32)</f>
        <v>4.3091259883064573E-2</v>
      </c>
      <c r="AF32" s="116">
        <v>16873099</v>
      </c>
      <c r="AG32" s="116">
        <v>2115781.56</v>
      </c>
      <c r="AH32" s="24">
        <f>SUM(AG32/AF32)</f>
        <v>0.12539377384083386</v>
      </c>
      <c r="AI32" s="116">
        <v>43345710.140000008</v>
      </c>
      <c r="AJ32" s="116">
        <v>1413460.54</v>
      </c>
      <c r="AK32" s="2">
        <f>SUM(AJ32/AI32)</f>
        <v>3.2609006414584946E-2</v>
      </c>
      <c r="AL32" s="116">
        <v>49628667</v>
      </c>
      <c r="AM32" s="116">
        <v>2706283.32</v>
      </c>
      <c r="AN32" s="3">
        <f>SUM(AM32/AL32)</f>
        <v>5.4530646974660833E-2</v>
      </c>
      <c r="AO32" s="116">
        <v>21643536.490000002</v>
      </c>
      <c r="AP32" s="116">
        <v>463049.07</v>
      </c>
      <c r="AQ32" s="3">
        <f>SUM(AP32/AO32)</f>
        <v>2.1394334988366771E-2</v>
      </c>
      <c r="AR32" s="116">
        <v>18919057</v>
      </c>
      <c r="AS32" s="116">
        <v>0</v>
      </c>
      <c r="AT32" s="3">
        <f>SUM(AS32/AR32)</f>
        <v>0</v>
      </c>
      <c r="AU32" s="116">
        <v>17609974</v>
      </c>
      <c r="AV32" s="116">
        <v>753544.85</v>
      </c>
      <c r="AW32" s="3">
        <f>SUM(AV32/AU32)</f>
        <v>4.2790798555409564E-2</v>
      </c>
      <c r="AX32" s="116">
        <v>20065961</v>
      </c>
      <c r="AY32" s="116">
        <v>1252393.52</v>
      </c>
      <c r="AZ32" s="3">
        <f>SUM(AY32/AX32)</f>
        <v>6.2413832061170654E-2</v>
      </c>
      <c r="BA32" s="116">
        <v>8087176</v>
      </c>
      <c r="BB32" s="116">
        <v>358898.89</v>
      </c>
      <c r="BC32" s="3">
        <f>SUM(BB32/BA32)</f>
        <v>4.4378765838656166E-2</v>
      </c>
      <c r="BD32" s="116">
        <v>24459175.25</v>
      </c>
      <c r="BE32" s="116">
        <v>2488244.81</v>
      </c>
      <c r="BF32" s="3">
        <f>SUM(BE32/BD32)</f>
        <v>0.10173052789259523</v>
      </c>
      <c r="BG32" s="116">
        <v>11963850</v>
      </c>
      <c r="BH32" s="116">
        <v>912717.75</v>
      </c>
      <c r="BI32" s="3">
        <f>SUM(BH32/BG32)</f>
        <v>7.6289635025514363E-2</v>
      </c>
      <c r="BJ32" s="116">
        <v>8182173</v>
      </c>
      <c r="BK32" s="116">
        <v>1469.5</v>
      </c>
      <c r="BL32" s="3">
        <f>SUM(BK32/BJ32)</f>
        <v>1.7959776699906003E-4</v>
      </c>
      <c r="BM32" s="116">
        <v>24908026.100000001</v>
      </c>
      <c r="BN32" s="116">
        <v>1875112.64</v>
      </c>
      <c r="BO32" s="3">
        <f>SUM(BN32/BM32)</f>
        <v>7.5281462789217157E-2</v>
      </c>
      <c r="BP32" s="116">
        <v>17390000</v>
      </c>
      <c r="BQ32" s="116">
        <v>0</v>
      </c>
      <c r="BR32" s="3">
        <f>SUM(BQ32/BP32)</f>
        <v>0</v>
      </c>
      <c r="BS32" s="116">
        <v>15053108</v>
      </c>
      <c r="BT32" s="116">
        <v>2300911.9900000002</v>
      </c>
      <c r="BU32" s="3">
        <f>SUM(BT32/BS32)</f>
        <v>0.15285295169608829</v>
      </c>
      <c r="BV32" s="116">
        <v>5510370</v>
      </c>
      <c r="BW32" s="116">
        <v>87412.42</v>
      </c>
      <c r="BX32" s="24">
        <f>SUM(BW32/BV32)</f>
        <v>1.5863257821162643E-2</v>
      </c>
      <c r="BY32" s="116">
        <v>78597902</v>
      </c>
      <c r="BZ32" s="116">
        <v>7947.1</v>
      </c>
      <c r="CA32" s="3">
        <f>SUM(BZ32/BY32)</f>
        <v>1.0111084135553644E-4</v>
      </c>
      <c r="CB32" s="34">
        <f>BY32+BV32+BS32+BP32+BM32+BJ32+BG32+BD32+BA32+AX32+AU32+AR32+AO32+AL32+AI32+AF32+AC32+Z32+W32+T32+Q32+N32+K32+H32+E32+B32</f>
        <v>695743632.3599999</v>
      </c>
      <c r="CC32" s="34">
        <f>BZ32+BW32+BT32+BQ32+BN32+BK32+BH32+BE32+BB32+AY32+AV32+AS32+AP32+AM32+AJ32+AG32+AD32+AA32+X32+U32+R32+O32+L32+I32+F32+C32</f>
        <v>31880546.279999997</v>
      </c>
      <c r="CD32" s="2">
        <f>SUM(CC32/CB32)</f>
        <v>4.5822260955316926E-2</v>
      </c>
    </row>
    <row r="33" spans="1:82" s="108" customFormat="1" ht="30" hidden="1" customHeight="1" x14ac:dyDescent="0.3">
      <c r="A33" s="31" t="s">
        <v>49</v>
      </c>
      <c r="B33" s="26">
        <f>(B32+B31)/B27*100</f>
        <v>37.313691920234113</v>
      </c>
      <c r="C33" s="26">
        <f>(C32+C31)/C27*100</f>
        <v>23.409899217036298</v>
      </c>
      <c r="D33" s="24"/>
      <c r="E33" s="26">
        <f>(E32+E31)/E27*100</f>
        <v>51.396360966335685</v>
      </c>
      <c r="F33" s="26">
        <f>(F32+F31)/F27*100</f>
        <v>41.426852912208993</v>
      </c>
      <c r="G33" s="24"/>
      <c r="H33" s="26">
        <f>(H32+H31)/H27*100</f>
        <v>32.220520792818995</v>
      </c>
      <c r="I33" s="26">
        <f>(I32+I31)/I27*100</f>
        <v>14.277621651136569</v>
      </c>
      <c r="J33" s="24"/>
      <c r="K33" s="26">
        <f>(K32+K31)/K27*100</f>
        <v>41.225929164997211</v>
      </c>
      <c r="L33" s="26">
        <f>(L32+L31)/L27*100</f>
        <v>29.375241541260372</v>
      </c>
      <c r="M33" s="24"/>
      <c r="N33" s="26">
        <f>(N32+N31)/N27*100</f>
        <v>43.135734356358398</v>
      </c>
      <c r="O33" s="26">
        <f>(O32+O31)/O27*100</f>
        <v>31.881574516441844</v>
      </c>
      <c r="P33" s="24"/>
      <c r="Q33" s="27">
        <f>(Q32+Q31)/Q27*100</f>
        <v>36.538853963823982</v>
      </c>
      <c r="R33" s="26">
        <f>(R32+R31)/R27*100</f>
        <v>18.499325110049337</v>
      </c>
      <c r="S33" s="24"/>
      <c r="T33" s="26">
        <f>(T32+T31)/T27*100</f>
        <v>37.906964698155022</v>
      </c>
      <c r="U33" s="28">
        <f>(U32+U31)/U27*100</f>
        <v>14.640580480316546</v>
      </c>
      <c r="V33" s="24"/>
      <c r="W33" s="26">
        <f>(W32+W31)/W27*100</f>
        <v>49.019385046643713</v>
      </c>
      <c r="X33" s="26">
        <f>(X32+X31)/X27*100</f>
        <v>23.977640464184898</v>
      </c>
      <c r="Y33" s="26"/>
      <c r="Z33" s="26">
        <f>(Z32+Z31)/Z27*100</f>
        <v>37.595520066661749</v>
      </c>
      <c r="AA33" s="26">
        <f>(AA32+AA31)/AA27*100</f>
        <v>21.677001361595089</v>
      </c>
      <c r="AB33" s="24"/>
      <c r="AC33" s="26">
        <f>(AC32+AC31)/AC27*100</f>
        <v>35.124977103583817</v>
      </c>
      <c r="AD33" s="26">
        <f>(AD32+AD31)/AD27*100</f>
        <v>32.401887995363921</v>
      </c>
      <c r="AE33" s="24"/>
      <c r="AF33" s="26">
        <f>(AF32+AF31)/AF27*100</f>
        <v>39.930473953076337</v>
      </c>
      <c r="AG33" s="26">
        <f>(AG32+AG31)/AG27*100</f>
        <v>35.445659304365542</v>
      </c>
      <c r="AH33" s="24"/>
      <c r="AI33" s="26">
        <f>(AI32+AI31)/AI27*100</f>
        <v>36.681487876600613</v>
      </c>
      <c r="AJ33" s="26">
        <f>(AJ32+AJ31)/AJ27*100</f>
        <v>20.798233349222308</v>
      </c>
      <c r="AK33" s="2"/>
      <c r="AL33" s="26">
        <f>(AL32+AL31)/AL27*100</f>
        <v>24.227229628560696</v>
      </c>
      <c r="AM33" s="26">
        <f>(AM32+AM31)/AM27*100</f>
        <v>27.543939340804769</v>
      </c>
      <c r="AN33" s="3"/>
      <c r="AO33" s="26">
        <f>(AO32+AO31)/AO27*100</f>
        <v>47.000001548712902</v>
      </c>
      <c r="AP33" s="26">
        <f>(AP32+AP31)/AP27*100</f>
        <v>25.607668513919315</v>
      </c>
      <c r="AQ33" s="3"/>
      <c r="AR33" s="26">
        <f>(AR32+AR31)/AR27*100</f>
        <v>47.218810422449181</v>
      </c>
      <c r="AS33" s="26">
        <f>(AS32+AS31)/AS27*100</f>
        <v>23.092906654078636</v>
      </c>
      <c r="AT33" s="3"/>
      <c r="AU33" s="26">
        <f>(AU32+AU31)/AU27*100</f>
        <v>46.398178931546788</v>
      </c>
      <c r="AV33" s="26">
        <f>(AV32+AV31)/AV27*100</f>
        <v>58.069187621269222</v>
      </c>
      <c r="AW33" s="3"/>
      <c r="AX33" s="26">
        <f>(AX32+AX31)/AX27*100</f>
        <v>48.590400512773698</v>
      </c>
      <c r="AY33" s="26">
        <f>(AY32+AY31)/AY27*100</f>
        <v>40.603714937167908</v>
      </c>
      <c r="AZ33" s="3"/>
      <c r="BA33" s="26">
        <f>(BA32+BA31)/BA27*100</f>
        <v>41.04520754603552</v>
      </c>
      <c r="BB33" s="26">
        <f>(BB32+BB31)/BB27*100</f>
        <v>27.87343260810956</v>
      </c>
      <c r="BC33" s="3"/>
      <c r="BD33" s="26">
        <f>(BD32+BD31)/BD27*100</f>
        <v>37.285280621768358</v>
      </c>
      <c r="BE33" s="26">
        <f>(BE32+BE31)/BE27*100</f>
        <v>31.683756378265421</v>
      </c>
      <c r="BF33" s="3"/>
      <c r="BG33" s="26">
        <f>(BG32+BG31)/BG27*100</f>
        <v>12.797719399664819</v>
      </c>
      <c r="BH33" s="26">
        <f>(BH32+BH31)/BH27*100</f>
        <v>14.391797121258751</v>
      </c>
      <c r="BI33" s="3"/>
      <c r="BJ33" s="26">
        <f>(BJ32+BJ31)/BJ27*100</f>
        <v>47.667010885381735</v>
      </c>
      <c r="BK33" s="26">
        <f>(BK32+BK31)/BK27*100</f>
        <v>29.525645258870764</v>
      </c>
      <c r="BL33" s="3"/>
      <c r="BM33" s="26">
        <f>(BM32+BM31)/BM27*100</f>
        <v>40.12761980563522</v>
      </c>
      <c r="BN33" s="26">
        <f>(BN32+BN31)/BN27*100</f>
        <v>24.995650678214364</v>
      </c>
      <c r="BO33" s="3"/>
      <c r="BP33" s="26">
        <f>(BP32+BP31)/BP27*100</f>
        <v>45.383236728069882</v>
      </c>
      <c r="BQ33" s="26">
        <f>(BQ32+BQ31)/BQ27*100</f>
        <v>22.160842759756342</v>
      </c>
      <c r="BR33" s="3"/>
      <c r="BS33" s="26">
        <f>(BS32+BS31)/BS27*100</f>
        <v>49.539232895579254</v>
      </c>
      <c r="BT33" s="26">
        <f>(BT32+BT31)/BT27*100</f>
        <v>45.002725128423563</v>
      </c>
      <c r="BU33" s="3"/>
      <c r="BV33" s="26">
        <f>(BV32+BV31)/BV27*100</f>
        <v>6.954142693497448</v>
      </c>
      <c r="BW33" s="26">
        <f>(BW32+BW31)/BW27*100</f>
        <v>7.3102582242003376</v>
      </c>
      <c r="BX33" s="24"/>
      <c r="BY33" s="26">
        <f>(BY32+BY31)/BY27*100</f>
        <v>6.7775117244334746</v>
      </c>
      <c r="BZ33" s="26">
        <f>(BZ32+BZ31)/BZ27*100</f>
        <v>3.7284040799887128</v>
      </c>
      <c r="CA33" s="3"/>
      <c r="CB33" s="26">
        <f>(CB32+CB31)/CB27*100</f>
        <v>23.910808443667595</v>
      </c>
      <c r="CC33" s="26">
        <f>(CC32+CC31)/CC27*100</f>
        <v>15.557018083484556</v>
      </c>
      <c r="CD33" s="2"/>
    </row>
    <row r="34" spans="1:82" s="108" customFormat="1" x14ac:dyDescent="0.25">
      <c r="R34" s="42"/>
      <c r="S34" s="18"/>
      <c r="T34" s="42"/>
      <c r="AY34" s="42"/>
      <c r="AZ34" s="32"/>
    </row>
    <row r="35" spans="1:82" s="108" customFormat="1" x14ac:dyDescent="0.25">
      <c r="B35" s="116"/>
      <c r="C35" s="116"/>
      <c r="E35" s="116"/>
      <c r="F35" s="116"/>
      <c r="H35" s="116"/>
      <c r="I35" s="116"/>
      <c r="K35" s="116"/>
      <c r="L35" s="116"/>
      <c r="N35" s="116"/>
      <c r="O35" s="116"/>
      <c r="Q35" s="116"/>
      <c r="R35" s="116"/>
      <c r="T35" s="116"/>
      <c r="U35" s="116"/>
      <c r="W35" s="116"/>
      <c r="X35" s="116"/>
      <c r="Z35" s="116"/>
      <c r="AA35" s="116"/>
      <c r="AC35" s="116"/>
      <c r="AD35" s="116"/>
      <c r="AF35" s="116"/>
      <c r="AG35" s="116"/>
      <c r="AI35" s="116"/>
      <c r="AJ35" s="116"/>
      <c r="AL35" s="116"/>
      <c r="AM35" s="116"/>
      <c r="AO35" s="116"/>
      <c r="AP35" s="116"/>
      <c r="AR35" s="116"/>
      <c r="AS35" s="116"/>
      <c r="AU35" s="116"/>
      <c r="AV35" s="116"/>
      <c r="AX35" s="116"/>
      <c r="AY35" s="116"/>
      <c r="AZ35" s="42"/>
      <c r="BA35" s="116"/>
      <c r="BB35" s="116"/>
      <c r="BD35" s="116"/>
      <c r="BE35" s="116"/>
      <c r="BG35" s="116"/>
      <c r="BH35" s="116"/>
      <c r="BJ35" s="116"/>
      <c r="BK35" s="116"/>
      <c r="BM35" s="116"/>
      <c r="BN35" s="116"/>
      <c r="BP35" s="116"/>
      <c r="BQ35" s="116"/>
      <c r="BS35" s="116"/>
      <c r="BT35" s="116"/>
      <c r="BV35" s="116"/>
      <c r="BW35" s="116"/>
      <c r="BY35" s="116"/>
      <c r="BZ35" s="116"/>
      <c r="CB35" s="116"/>
      <c r="CC35" s="116"/>
    </row>
    <row r="36" spans="1:82" s="108" customFormat="1" x14ac:dyDescent="0.25"/>
    <row r="37" spans="1:82" s="108" customFormat="1" x14ac:dyDescent="0.25"/>
    <row r="38" spans="1:82" s="108" customFormat="1" x14ac:dyDescent="0.25"/>
    <row r="39" spans="1:82" s="108" customFormat="1" x14ac:dyDescent="0.25"/>
    <row r="40" spans="1:82" s="108" customFormat="1" x14ac:dyDescent="0.25"/>
    <row r="41" spans="1:82" s="108" customFormat="1" x14ac:dyDescent="0.25"/>
    <row r="42" spans="1:82" s="108" customFormat="1" x14ac:dyDescent="0.25"/>
    <row r="43" spans="1:82" s="108" customFormat="1" x14ac:dyDescent="0.25"/>
    <row r="44" spans="1:82" s="108" customFormat="1" x14ac:dyDescent="0.25"/>
    <row r="45" spans="1:82" s="108" customFormat="1" x14ac:dyDescent="0.25"/>
    <row r="46" spans="1:82" s="108" customFormat="1" x14ac:dyDescent="0.25"/>
    <row r="47" spans="1:82" s="108" customFormat="1" x14ac:dyDescent="0.25"/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BY3:CA3"/>
    <mergeCell ref="CB3:CD3"/>
    <mergeCell ref="C4:C5"/>
    <mergeCell ref="D4:D5"/>
    <mergeCell ref="E4:E5"/>
    <mergeCell ref="F4:F5"/>
    <mergeCell ref="G4:G5"/>
    <mergeCell ref="H4:H5"/>
    <mergeCell ref="I4:I5"/>
    <mergeCell ref="J4:J5"/>
    <mergeCell ref="BG3:BI3"/>
    <mergeCell ref="BJ3:BL3"/>
    <mergeCell ref="BM3:BO3"/>
    <mergeCell ref="BP3:BR3"/>
    <mergeCell ref="BS3:BU3"/>
    <mergeCell ref="BV3:BX3"/>
    <mergeCell ref="AO3:AQ3"/>
    <mergeCell ref="AR3:AT3"/>
    <mergeCell ref="AU3:AW3"/>
    <mergeCell ref="AX3:AZ3"/>
    <mergeCell ref="BA3:BC3"/>
    <mergeCell ref="BD3:BF3"/>
    <mergeCell ref="W3:Y3"/>
    <mergeCell ref="Z3:AB3"/>
    <mergeCell ref="AC3:AE3"/>
    <mergeCell ref="AF3:AH3"/>
    <mergeCell ref="AI3:AK3"/>
    <mergeCell ref="AL3:AN3"/>
    <mergeCell ref="B2:V2"/>
    <mergeCell ref="A3:A5"/>
    <mergeCell ref="B3:D3"/>
    <mergeCell ref="E3:G3"/>
    <mergeCell ref="H3:J3"/>
    <mergeCell ref="K3:M3"/>
    <mergeCell ref="N3:P3"/>
    <mergeCell ref="Q3:S3"/>
    <mergeCell ref="T3:V3"/>
    <mergeCell ref="B4:B5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</mergeCells>
  <phoneticPr fontId="0" type="noConversion"/>
  <pageMargins left="0.62" right="0.81" top="0.86" bottom="1" header="0.5" footer="0.5"/>
  <pageSetup paperSize="8"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CD33"/>
  <sheetViews>
    <sheetView topLeftCell="BK1" workbookViewId="0">
      <selection activeCell="BY5" sqref="BY5:BZ24"/>
    </sheetView>
  </sheetViews>
  <sheetFormatPr defaultRowHeight="13.2" x14ac:dyDescent="0.25"/>
  <cols>
    <col min="1" max="1" width="29.5546875" customWidth="1"/>
    <col min="2" max="2" width="13.5546875" customWidth="1"/>
    <col min="3" max="3" width="14.109375" customWidth="1"/>
    <col min="5" max="5" width="14" customWidth="1"/>
    <col min="6" max="6" width="13.44140625" customWidth="1"/>
    <col min="8" max="8" width="15.44140625" customWidth="1"/>
    <col min="9" max="9" width="15" customWidth="1"/>
    <col min="11" max="11" width="15.88671875" customWidth="1"/>
    <col min="12" max="12" width="15" customWidth="1"/>
    <col min="14" max="14" width="13.6640625" customWidth="1"/>
    <col min="15" max="15" width="13.44140625" customWidth="1"/>
    <col min="17" max="17" width="13.88671875" customWidth="1"/>
    <col min="18" max="18" width="13.6640625" customWidth="1"/>
    <col min="20" max="20" width="15" customWidth="1"/>
    <col min="21" max="21" width="13.5546875" customWidth="1"/>
    <col min="23" max="23" width="14.33203125" customWidth="1"/>
    <col min="24" max="24" width="14" customWidth="1"/>
    <col min="26" max="26" width="15.109375" customWidth="1"/>
    <col min="27" max="27" width="14.109375" customWidth="1"/>
    <col min="29" max="29" width="15.6640625" customWidth="1"/>
    <col min="30" max="30" width="14.109375" customWidth="1"/>
    <col min="32" max="32" width="14.109375" customWidth="1"/>
    <col min="33" max="33" width="13.5546875" customWidth="1"/>
    <col min="35" max="35" width="15.109375" customWidth="1"/>
    <col min="36" max="36" width="15.33203125" customWidth="1"/>
    <col min="38" max="38" width="15.109375" customWidth="1"/>
    <col min="39" max="39" width="15.6640625" customWidth="1"/>
    <col min="41" max="41" width="13.44140625" customWidth="1"/>
    <col min="42" max="42" width="13.88671875" customWidth="1"/>
    <col min="44" max="44" width="13.5546875" customWidth="1"/>
    <col min="45" max="45" width="14.109375" customWidth="1"/>
    <col min="47" max="47" width="14.109375" customWidth="1"/>
    <col min="48" max="48" width="13.88671875" customWidth="1"/>
    <col min="50" max="50" width="13.44140625" customWidth="1"/>
    <col min="51" max="51" width="14" customWidth="1"/>
    <col min="53" max="53" width="13.5546875" customWidth="1"/>
    <col min="54" max="54" width="13.88671875" customWidth="1"/>
    <col min="56" max="56" width="13.88671875" customWidth="1"/>
    <col min="57" max="57" width="13.44140625" customWidth="1"/>
    <col min="59" max="60" width="14" customWidth="1"/>
    <col min="62" max="62" width="14.109375" customWidth="1"/>
    <col min="63" max="63" width="14" customWidth="1"/>
    <col min="64" max="64" width="8.109375" customWidth="1"/>
    <col min="65" max="65" width="13.6640625" customWidth="1"/>
    <col min="66" max="66" width="13.5546875" customWidth="1"/>
    <col min="68" max="68" width="14.33203125" customWidth="1"/>
    <col min="69" max="69" width="13.44140625" customWidth="1"/>
    <col min="71" max="71" width="13.44140625" customWidth="1"/>
    <col min="72" max="72" width="13.88671875" customWidth="1"/>
    <col min="74" max="74" width="15.44140625" customWidth="1"/>
    <col min="75" max="75" width="15.33203125" customWidth="1"/>
    <col min="77" max="77" width="16.88671875" customWidth="1"/>
    <col min="78" max="78" width="18" customWidth="1"/>
    <col min="79" max="79" width="9.44140625" bestFit="1" customWidth="1"/>
    <col min="80" max="80" width="15.88671875" customWidth="1"/>
    <col min="81" max="81" width="16.44140625" customWidth="1"/>
  </cols>
  <sheetData>
    <row r="1" spans="1:82" x14ac:dyDescent="0.25">
      <c r="A1" s="89"/>
      <c r="B1" s="434" t="s">
        <v>82</v>
      </c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 t="s">
        <v>0</v>
      </c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</row>
    <row r="2" spans="1:82" x14ac:dyDescent="0.25">
      <c r="A2" s="435"/>
      <c r="B2" s="432" t="s">
        <v>1</v>
      </c>
      <c r="C2" s="433"/>
      <c r="D2" s="433"/>
      <c r="E2" s="432" t="s">
        <v>2</v>
      </c>
      <c r="F2" s="433"/>
      <c r="G2" s="433"/>
      <c r="H2" s="432" t="s">
        <v>3</v>
      </c>
      <c r="I2" s="433"/>
      <c r="J2" s="433"/>
      <c r="K2" s="432" t="s">
        <v>4</v>
      </c>
      <c r="L2" s="433"/>
      <c r="M2" s="433"/>
      <c r="N2" s="432" t="s">
        <v>5</v>
      </c>
      <c r="O2" s="433"/>
      <c r="P2" s="433"/>
      <c r="Q2" s="432" t="s">
        <v>6</v>
      </c>
      <c r="R2" s="433"/>
      <c r="S2" s="433"/>
      <c r="T2" s="432" t="s">
        <v>7</v>
      </c>
      <c r="U2" s="433"/>
      <c r="V2" s="433"/>
      <c r="W2" s="432" t="s">
        <v>8</v>
      </c>
      <c r="X2" s="433"/>
      <c r="Y2" s="433"/>
      <c r="Z2" s="432" t="s">
        <v>50</v>
      </c>
      <c r="AA2" s="433"/>
      <c r="AB2" s="433"/>
      <c r="AC2" s="432" t="s">
        <v>9</v>
      </c>
      <c r="AD2" s="433"/>
      <c r="AE2" s="433"/>
      <c r="AF2" s="432" t="s">
        <v>10</v>
      </c>
      <c r="AG2" s="433"/>
      <c r="AH2" s="433"/>
      <c r="AI2" s="432" t="s">
        <v>52</v>
      </c>
      <c r="AJ2" s="433"/>
      <c r="AK2" s="433"/>
      <c r="AL2" s="432" t="s">
        <v>11</v>
      </c>
      <c r="AM2" s="433"/>
      <c r="AN2" s="433"/>
      <c r="AO2" s="432" t="s">
        <v>12</v>
      </c>
      <c r="AP2" s="433"/>
      <c r="AQ2" s="433"/>
      <c r="AR2" s="432" t="s">
        <v>13</v>
      </c>
      <c r="AS2" s="433"/>
      <c r="AT2" s="433"/>
      <c r="AU2" s="432" t="s">
        <v>14</v>
      </c>
      <c r="AV2" s="433"/>
      <c r="AW2" s="433"/>
      <c r="AX2" s="432" t="s">
        <v>15</v>
      </c>
      <c r="AY2" s="433"/>
      <c r="AZ2" s="433"/>
      <c r="BA2" s="432" t="s">
        <v>16</v>
      </c>
      <c r="BB2" s="433"/>
      <c r="BC2" s="433"/>
      <c r="BD2" s="432" t="s">
        <v>17</v>
      </c>
      <c r="BE2" s="433"/>
      <c r="BF2" s="433"/>
      <c r="BG2" s="432" t="s">
        <v>18</v>
      </c>
      <c r="BH2" s="433"/>
      <c r="BI2" s="433"/>
      <c r="BJ2" s="432" t="s">
        <v>19</v>
      </c>
      <c r="BK2" s="433"/>
      <c r="BL2" s="433"/>
      <c r="BM2" s="432" t="s">
        <v>20</v>
      </c>
      <c r="BN2" s="433"/>
      <c r="BO2" s="433"/>
      <c r="BP2" s="432" t="s">
        <v>21</v>
      </c>
      <c r="BQ2" s="433"/>
      <c r="BR2" s="433"/>
      <c r="BS2" s="432" t="s">
        <v>22</v>
      </c>
      <c r="BT2" s="433"/>
      <c r="BU2" s="433"/>
      <c r="BV2" s="432" t="s">
        <v>23</v>
      </c>
      <c r="BW2" s="433"/>
      <c r="BX2" s="433"/>
      <c r="BY2" s="432" t="s">
        <v>24</v>
      </c>
      <c r="BZ2" s="433"/>
      <c r="CA2" s="433"/>
      <c r="CB2" s="432" t="s">
        <v>25</v>
      </c>
      <c r="CC2" s="433"/>
      <c r="CD2" s="433"/>
    </row>
    <row r="3" spans="1:82" ht="12.75" customHeight="1" x14ac:dyDescent="0.25">
      <c r="A3" s="433"/>
      <c r="B3" s="436" t="s">
        <v>26</v>
      </c>
      <c r="C3" s="436" t="s">
        <v>68</v>
      </c>
      <c r="D3" s="438" t="s">
        <v>27</v>
      </c>
      <c r="E3" s="436" t="s">
        <v>26</v>
      </c>
      <c r="F3" s="436" t="s">
        <v>68</v>
      </c>
      <c r="G3" s="438" t="s">
        <v>27</v>
      </c>
      <c r="H3" s="436" t="s">
        <v>26</v>
      </c>
      <c r="I3" s="436" t="s">
        <v>68</v>
      </c>
      <c r="J3" s="438" t="s">
        <v>27</v>
      </c>
      <c r="K3" s="436" t="s">
        <v>26</v>
      </c>
      <c r="L3" s="436" t="s">
        <v>68</v>
      </c>
      <c r="M3" s="438" t="s">
        <v>27</v>
      </c>
      <c r="N3" s="436" t="s">
        <v>26</v>
      </c>
      <c r="O3" s="436" t="s">
        <v>68</v>
      </c>
      <c r="P3" s="438" t="s">
        <v>27</v>
      </c>
      <c r="Q3" s="436" t="s">
        <v>26</v>
      </c>
      <c r="R3" s="436" t="s">
        <v>68</v>
      </c>
      <c r="S3" s="438" t="s">
        <v>27</v>
      </c>
      <c r="T3" s="436" t="s">
        <v>26</v>
      </c>
      <c r="U3" s="436" t="s">
        <v>68</v>
      </c>
      <c r="V3" s="438" t="s">
        <v>27</v>
      </c>
      <c r="W3" s="436" t="s">
        <v>26</v>
      </c>
      <c r="X3" s="436" t="s">
        <v>68</v>
      </c>
      <c r="Y3" s="438" t="s">
        <v>27</v>
      </c>
      <c r="Z3" s="436" t="s">
        <v>26</v>
      </c>
      <c r="AA3" s="436" t="s">
        <v>68</v>
      </c>
      <c r="AB3" s="438" t="s">
        <v>27</v>
      </c>
      <c r="AC3" s="436" t="s">
        <v>26</v>
      </c>
      <c r="AD3" s="436" t="s">
        <v>68</v>
      </c>
      <c r="AE3" s="438" t="s">
        <v>27</v>
      </c>
      <c r="AF3" s="436" t="s">
        <v>26</v>
      </c>
      <c r="AG3" s="436" t="s">
        <v>68</v>
      </c>
      <c r="AH3" s="438" t="s">
        <v>27</v>
      </c>
      <c r="AI3" s="436" t="s">
        <v>26</v>
      </c>
      <c r="AJ3" s="436" t="s">
        <v>68</v>
      </c>
      <c r="AK3" s="438" t="s">
        <v>27</v>
      </c>
      <c r="AL3" s="436" t="s">
        <v>26</v>
      </c>
      <c r="AM3" s="436" t="s">
        <v>68</v>
      </c>
      <c r="AN3" s="438" t="s">
        <v>27</v>
      </c>
      <c r="AO3" s="436" t="s">
        <v>26</v>
      </c>
      <c r="AP3" s="436" t="s">
        <v>68</v>
      </c>
      <c r="AQ3" s="438" t="s">
        <v>27</v>
      </c>
      <c r="AR3" s="436" t="s">
        <v>26</v>
      </c>
      <c r="AS3" s="436" t="s">
        <v>68</v>
      </c>
      <c r="AT3" s="438" t="s">
        <v>27</v>
      </c>
      <c r="AU3" s="436" t="s">
        <v>26</v>
      </c>
      <c r="AV3" s="436" t="s">
        <v>68</v>
      </c>
      <c r="AW3" s="438" t="s">
        <v>27</v>
      </c>
      <c r="AX3" s="436" t="s">
        <v>26</v>
      </c>
      <c r="AY3" s="436" t="s">
        <v>68</v>
      </c>
      <c r="AZ3" s="438" t="s">
        <v>27</v>
      </c>
      <c r="BA3" s="436" t="s">
        <v>26</v>
      </c>
      <c r="BB3" s="436" t="s">
        <v>68</v>
      </c>
      <c r="BC3" s="438" t="s">
        <v>27</v>
      </c>
      <c r="BD3" s="436" t="s">
        <v>26</v>
      </c>
      <c r="BE3" s="436" t="s">
        <v>68</v>
      </c>
      <c r="BF3" s="438" t="s">
        <v>27</v>
      </c>
      <c r="BG3" s="436" t="s">
        <v>26</v>
      </c>
      <c r="BH3" s="436" t="s">
        <v>68</v>
      </c>
      <c r="BI3" s="438" t="s">
        <v>27</v>
      </c>
      <c r="BJ3" s="436" t="s">
        <v>26</v>
      </c>
      <c r="BK3" s="436" t="s">
        <v>68</v>
      </c>
      <c r="BL3" s="438" t="s">
        <v>27</v>
      </c>
      <c r="BM3" s="436" t="s">
        <v>26</v>
      </c>
      <c r="BN3" s="436" t="s">
        <v>68</v>
      </c>
      <c r="BO3" s="438" t="s">
        <v>27</v>
      </c>
      <c r="BP3" s="436" t="s">
        <v>26</v>
      </c>
      <c r="BQ3" s="436" t="s">
        <v>68</v>
      </c>
      <c r="BR3" s="438" t="s">
        <v>27</v>
      </c>
      <c r="BS3" s="436" t="s">
        <v>26</v>
      </c>
      <c r="BT3" s="436" t="s">
        <v>68</v>
      </c>
      <c r="BU3" s="438" t="s">
        <v>27</v>
      </c>
      <c r="BV3" s="436" t="s">
        <v>26</v>
      </c>
      <c r="BW3" s="436" t="s">
        <v>68</v>
      </c>
      <c r="BX3" s="438" t="s">
        <v>27</v>
      </c>
      <c r="BY3" s="436" t="s">
        <v>26</v>
      </c>
      <c r="BZ3" s="436" t="s">
        <v>68</v>
      </c>
      <c r="CA3" s="438" t="s">
        <v>27</v>
      </c>
      <c r="CB3" s="436" t="s">
        <v>26</v>
      </c>
      <c r="CC3" s="436" t="s">
        <v>68</v>
      </c>
      <c r="CD3" s="438" t="s">
        <v>27</v>
      </c>
    </row>
    <row r="4" spans="1:82" ht="13.8" thickBot="1" x14ac:dyDescent="0.3">
      <c r="A4" s="433"/>
      <c r="B4" s="437"/>
      <c r="C4" s="437"/>
      <c r="D4" s="437"/>
      <c r="E4" s="437"/>
      <c r="F4" s="437"/>
      <c r="G4" s="433"/>
      <c r="H4" s="433"/>
      <c r="I4" s="437"/>
      <c r="J4" s="433"/>
      <c r="K4" s="433"/>
      <c r="L4" s="437"/>
      <c r="M4" s="433"/>
      <c r="N4" s="433"/>
      <c r="O4" s="437"/>
      <c r="P4" s="433"/>
      <c r="Q4" s="433"/>
      <c r="R4" s="437"/>
      <c r="S4" s="433"/>
      <c r="T4" s="433"/>
      <c r="U4" s="437"/>
      <c r="V4" s="433"/>
      <c r="W4" s="433"/>
      <c r="X4" s="437"/>
      <c r="Y4" s="433"/>
      <c r="Z4" s="433"/>
      <c r="AA4" s="437"/>
      <c r="AB4" s="433"/>
      <c r="AC4" s="433"/>
      <c r="AD4" s="437"/>
      <c r="AE4" s="433"/>
      <c r="AF4" s="433"/>
      <c r="AG4" s="437"/>
      <c r="AH4" s="433"/>
      <c r="AI4" s="433"/>
      <c r="AJ4" s="437"/>
      <c r="AK4" s="433"/>
      <c r="AL4" s="433"/>
      <c r="AM4" s="437"/>
      <c r="AN4" s="433"/>
      <c r="AO4" s="433"/>
      <c r="AP4" s="437"/>
      <c r="AQ4" s="433"/>
      <c r="AR4" s="433"/>
      <c r="AS4" s="437"/>
      <c r="AT4" s="433"/>
      <c r="AU4" s="433"/>
      <c r="AV4" s="437"/>
      <c r="AW4" s="433"/>
      <c r="AX4" s="433"/>
      <c r="AY4" s="437"/>
      <c r="AZ4" s="433"/>
      <c r="BA4" s="433"/>
      <c r="BB4" s="437"/>
      <c r="BC4" s="433"/>
      <c r="BD4" s="433"/>
      <c r="BE4" s="437"/>
      <c r="BF4" s="433"/>
      <c r="BG4" s="433"/>
      <c r="BH4" s="437"/>
      <c r="BI4" s="433"/>
      <c r="BJ4" s="433"/>
      <c r="BK4" s="437"/>
      <c r="BL4" s="433"/>
      <c r="BM4" s="433"/>
      <c r="BN4" s="437"/>
      <c r="BO4" s="433"/>
      <c r="BP4" s="433"/>
      <c r="BQ4" s="437"/>
      <c r="BR4" s="433"/>
      <c r="BS4" s="433"/>
      <c r="BT4" s="437"/>
      <c r="BU4" s="433"/>
      <c r="BV4" s="433"/>
      <c r="BW4" s="437"/>
      <c r="BX4" s="433"/>
      <c r="BY4" s="433"/>
      <c r="BZ4" s="437"/>
      <c r="CA4" s="439"/>
      <c r="CB4" s="439"/>
      <c r="CC4" s="437"/>
      <c r="CD4" s="439"/>
    </row>
    <row r="5" spans="1:82" ht="26.4" x14ac:dyDescent="0.25">
      <c r="A5" s="85" t="s">
        <v>28</v>
      </c>
      <c r="B5" s="209"/>
      <c r="C5" s="209"/>
      <c r="D5" s="161" t="e">
        <f>SUM(C5/B5)</f>
        <v>#DIV/0!</v>
      </c>
      <c r="E5" s="209"/>
      <c r="F5" s="209"/>
      <c r="G5" s="210" t="e">
        <f>SUM(F5/E5)</f>
        <v>#DIV/0!</v>
      </c>
      <c r="H5" s="209"/>
      <c r="I5" s="209"/>
      <c r="J5" s="210" t="e">
        <f t="shared" ref="J5:J24" si="0">SUM(I5/H5)</f>
        <v>#DIV/0!</v>
      </c>
      <c r="K5" s="209"/>
      <c r="L5" s="209"/>
      <c r="M5" s="93" t="e">
        <f t="shared" ref="M5:M11" si="1">SUM(L5/K5)</f>
        <v>#DIV/0!</v>
      </c>
      <c r="N5" s="209"/>
      <c r="O5" s="209"/>
      <c r="P5" s="93" t="e">
        <f t="shared" ref="P5:P24" si="2">SUM(O5/N5)</f>
        <v>#DIV/0!</v>
      </c>
      <c r="Q5" s="209"/>
      <c r="R5" s="209"/>
      <c r="S5" s="93" t="e">
        <f t="shared" ref="S5:S24" si="3">SUM(R5/Q5)</f>
        <v>#DIV/0!</v>
      </c>
      <c r="T5" s="209"/>
      <c r="U5" s="209"/>
      <c r="V5" s="93" t="e">
        <f>SUM(U5/T5)</f>
        <v>#DIV/0!</v>
      </c>
      <c r="W5" s="209"/>
      <c r="X5" s="209"/>
      <c r="Y5" s="93" t="e">
        <f t="shared" ref="Y5:Y16" si="4">SUM(X5/W5)</f>
        <v>#DIV/0!</v>
      </c>
      <c r="Z5" s="211"/>
      <c r="AA5" s="211"/>
      <c r="AB5" s="93" t="e">
        <f>SUM(AA5/Z5)</f>
        <v>#DIV/0!</v>
      </c>
      <c r="AC5" s="209"/>
      <c r="AD5" s="209"/>
      <c r="AE5" s="93" t="e">
        <f t="shared" ref="AE5:AE24" si="5">SUM(AD5/AC5)</f>
        <v>#DIV/0!</v>
      </c>
      <c r="AF5" s="209"/>
      <c r="AG5" s="209"/>
      <c r="AH5" s="93" t="e">
        <f t="shared" ref="AH5:AH24" si="6">SUM(AG5/AF5)</f>
        <v>#DIV/0!</v>
      </c>
      <c r="AI5" s="209"/>
      <c r="AJ5" s="209"/>
      <c r="AK5" s="94" t="e">
        <f t="shared" ref="AK5:AK10" si="7">SUM(AJ5/AI5)</f>
        <v>#DIV/0!</v>
      </c>
      <c r="AL5" s="209"/>
      <c r="AM5" s="209"/>
      <c r="AN5" s="95" t="e">
        <f t="shared" ref="AN5:AN24" si="8">SUM(AM5/AL5)</f>
        <v>#DIV/0!</v>
      </c>
      <c r="AO5" s="209"/>
      <c r="AP5" s="209"/>
      <c r="AQ5" s="95" t="e">
        <f t="shared" ref="AQ5:AQ24" si="9">SUM(AP5/AO5)</f>
        <v>#DIV/0!</v>
      </c>
      <c r="AR5" s="209"/>
      <c r="AS5" s="209"/>
      <c r="AT5" s="95" t="e">
        <f t="shared" ref="AT5:AT24" si="10">SUM(AS5/AR5)</f>
        <v>#DIV/0!</v>
      </c>
      <c r="AU5" s="209"/>
      <c r="AV5" s="209"/>
      <c r="AW5" s="95" t="e">
        <f t="shared" ref="AW5:AW24" si="11">SUM(AV5/AU5)</f>
        <v>#DIV/0!</v>
      </c>
      <c r="AX5" s="209"/>
      <c r="AY5" s="209"/>
      <c r="AZ5" s="95" t="e">
        <f t="shared" ref="AZ5:AZ24" si="12">SUM(AY5/AX5)</f>
        <v>#DIV/0!</v>
      </c>
      <c r="BA5" s="209"/>
      <c r="BB5" s="209"/>
      <c r="BC5" s="95" t="e">
        <f>SUM(BB5/BA5)</f>
        <v>#DIV/0!</v>
      </c>
      <c r="BD5" s="209"/>
      <c r="BE5" s="209"/>
      <c r="BF5" s="95" t="e">
        <f t="shared" ref="BF5:BF24" si="13">SUM(BE5/BD5)</f>
        <v>#DIV/0!</v>
      </c>
      <c r="BG5" s="209"/>
      <c r="BH5" s="209"/>
      <c r="BI5" s="95" t="e">
        <f t="shared" ref="BI5:BI24" si="14">SUM(BH5/BG5)</f>
        <v>#DIV/0!</v>
      </c>
      <c r="BJ5" s="209"/>
      <c r="BK5" s="209"/>
      <c r="BL5" s="95" t="e">
        <f t="shared" ref="BL5:BL23" si="15">SUM(BK5/BJ5)</f>
        <v>#DIV/0!</v>
      </c>
      <c r="BM5" s="209"/>
      <c r="BN5" s="209"/>
      <c r="BO5" s="95" t="e">
        <f t="shared" ref="BO5:BO16" si="16">SUM(BN5/BM5)</f>
        <v>#DIV/0!</v>
      </c>
      <c r="BP5" s="209"/>
      <c r="BQ5" s="209"/>
      <c r="BR5" s="95" t="e">
        <f t="shared" ref="BR5:BR24" si="17">SUM(BQ5/BP5)</f>
        <v>#DIV/0!</v>
      </c>
      <c r="BS5" s="209"/>
      <c r="BT5" s="209"/>
      <c r="BU5" s="95" t="e">
        <f>SUM(BT5/BS5)</f>
        <v>#DIV/0!</v>
      </c>
      <c r="BV5" s="209"/>
      <c r="BW5" s="209"/>
      <c r="BX5" s="95" t="e">
        <f>SUM(BW5/BV5)</f>
        <v>#DIV/0!</v>
      </c>
      <c r="BY5" s="209"/>
      <c r="BZ5" s="209"/>
      <c r="CA5" s="96" t="e">
        <f>SUM(BZ5/BY5)</f>
        <v>#DIV/0!</v>
      </c>
      <c r="CB5" s="33">
        <f t="shared" ref="CB5:CB10" si="18">B5+E5+H5+K5+N5+Q5+T5+W5+Z5+AC5+AF5+AI5+AL5+AO5+AR5+AU5+AX5+BA5+BD5+BG5+BJ5+BM5+BP5+BS5+BV5+BY5</f>
        <v>0</v>
      </c>
      <c r="CC5" s="33">
        <f t="shared" ref="CC5:CC10" si="19">BZ5+BW5+BT5+BQ5+BN5+BK5+BH5+BE5+BB5+AY5+AV5+AS5+AP5+AM5+AJ5+AG5+AD5+AA5+X5+U5+R5+O5+L5+I5+F5+C5</f>
        <v>0</v>
      </c>
      <c r="CD5" s="15" t="e">
        <f t="shared" ref="CD5:CD10" si="20">SUM(CC5/CB5)</f>
        <v>#DIV/0!</v>
      </c>
    </row>
    <row r="6" spans="1:82" ht="48.75" customHeight="1" x14ac:dyDescent="0.25">
      <c r="A6" s="85" t="s">
        <v>29</v>
      </c>
      <c r="B6" s="209"/>
      <c r="C6" s="209"/>
      <c r="D6" s="161" t="e">
        <f>SUM(C6/B6)</f>
        <v>#DIV/0!</v>
      </c>
      <c r="E6" s="209"/>
      <c r="F6" s="209"/>
      <c r="G6" s="210" t="e">
        <f t="shared" ref="G6:G16" si="21">SUM(F6/E6)</f>
        <v>#DIV/0!</v>
      </c>
      <c r="H6" s="209"/>
      <c r="I6" s="209"/>
      <c r="J6" s="210"/>
      <c r="K6" s="209"/>
      <c r="L6" s="209"/>
      <c r="M6" s="93" t="e">
        <f t="shared" si="1"/>
        <v>#DIV/0!</v>
      </c>
      <c r="N6" s="209"/>
      <c r="O6" s="209"/>
      <c r="P6" s="93" t="e">
        <f t="shared" si="2"/>
        <v>#DIV/0!</v>
      </c>
      <c r="Q6" s="209"/>
      <c r="R6" s="209"/>
      <c r="S6" s="93" t="e">
        <f t="shared" si="3"/>
        <v>#DIV/0!</v>
      </c>
      <c r="T6" s="209"/>
      <c r="U6" s="209"/>
      <c r="V6" s="93" t="e">
        <f>SUM(U6/T6)</f>
        <v>#DIV/0!</v>
      </c>
      <c r="W6" s="209"/>
      <c r="X6" s="209"/>
      <c r="Y6" s="93" t="e">
        <f t="shared" si="4"/>
        <v>#DIV/0!</v>
      </c>
      <c r="Z6" s="211"/>
      <c r="AA6" s="211"/>
      <c r="AB6" s="93" t="e">
        <f>SUM(AA6/Z6)</f>
        <v>#DIV/0!</v>
      </c>
      <c r="AC6" s="209"/>
      <c r="AD6" s="209"/>
      <c r="AE6" s="93" t="e">
        <f t="shared" si="5"/>
        <v>#DIV/0!</v>
      </c>
      <c r="AF6" s="209"/>
      <c r="AG6" s="209"/>
      <c r="AH6" s="93" t="e">
        <f t="shared" si="6"/>
        <v>#DIV/0!</v>
      </c>
      <c r="AI6" s="209"/>
      <c r="AJ6" s="209"/>
      <c r="AK6" s="94" t="e">
        <f t="shared" si="7"/>
        <v>#DIV/0!</v>
      </c>
      <c r="AL6" s="209"/>
      <c r="AM6" s="209"/>
      <c r="AN6" s="95"/>
      <c r="AO6" s="209"/>
      <c r="AP6" s="209"/>
      <c r="AQ6" s="95" t="e">
        <f t="shared" si="9"/>
        <v>#DIV/0!</v>
      </c>
      <c r="AR6" s="209"/>
      <c r="AS6" s="209"/>
      <c r="AT6" s="95" t="e">
        <f t="shared" si="10"/>
        <v>#DIV/0!</v>
      </c>
      <c r="AU6" s="209"/>
      <c r="AV6" s="209"/>
      <c r="AW6" s="95" t="e">
        <f t="shared" si="11"/>
        <v>#DIV/0!</v>
      </c>
      <c r="AX6" s="209"/>
      <c r="AY6" s="209"/>
      <c r="AZ6" s="95" t="e">
        <f t="shared" si="12"/>
        <v>#DIV/0!</v>
      </c>
      <c r="BA6" s="209"/>
      <c r="BB6" s="209"/>
      <c r="BC6" s="95" t="e">
        <f>SUM(BB6/BA6)</f>
        <v>#DIV/0!</v>
      </c>
      <c r="BD6" s="209"/>
      <c r="BE6" s="209"/>
      <c r="BF6" s="95" t="e">
        <f t="shared" si="13"/>
        <v>#DIV/0!</v>
      </c>
      <c r="BG6" s="209"/>
      <c r="BH6" s="209"/>
      <c r="BI6" s="93" t="e">
        <f t="shared" si="14"/>
        <v>#DIV/0!</v>
      </c>
      <c r="BJ6" s="209"/>
      <c r="BK6" s="209"/>
      <c r="BL6" s="95" t="e">
        <f t="shared" si="15"/>
        <v>#DIV/0!</v>
      </c>
      <c r="BM6" s="209"/>
      <c r="BN6" s="209"/>
      <c r="BO6" s="93" t="e">
        <f t="shared" si="16"/>
        <v>#DIV/0!</v>
      </c>
      <c r="BP6" s="209"/>
      <c r="BQ6" s="209"/>
      <c r="BR6" s="95" t="e">
        <f t="shared" si="17"/>
        <v>#DIV/0!</v>
      </c>
      <c r="BS6" s="209"/>
      <c r="BT6" s="209"/>
      <c r="BU6" s="95" t="e">
        <f t="shared" ref="BU6:BU24" si="22">SUM(BT6/BS6)</f>
        <v>#DIV/0!</v>
      </c>
      <c r="BV6" s="209"/>
      <c r="BW6" s="209"/>
      <c r="BX6" s="95"/>
      <c r="BY6" s="209"/>
      <c r="BZ6" s="209"/>
      <c r="CA6" s="95"/>
      <c r="CB6" s="34">
        <f t="shared" si="18"/>
        <v>0</v>
      </c>
      <c r="CC6" s="34">
        <f t="shared" si="19"/>
        <v>0</v>
      </c>
      <c r="CD6" s="2" t="e">
        <f t="shared" si="20"/>
        <v>#DIV/0!</v>
      </c>
    </row>
    <row r="7" spans="1:82" ht="42" customHeight="1" x14ac:dyDescent="0.25">
      <c r="A7" s="85" t="s">
        <v>30</v>
      </c>
      <c r="B7" s="209"/>
      <c r="C7" s="209"/>
      <c r="D7" s="161" t="e">
        <f>SUM(C7/B7)</f>
        <v>#DIV/0!</v>
      </c>
      <c r="E7" s="209"/>
      <c r="F7" s="209"/>
      <c r="G7" s="210" t="e">
        <f t="shared" si="21"/>
        <v>#DIV/0!</v>
      </c>
      <c r="H7" s="209"/>
      <c r="I7" s="209"/>
      <c r="J7" s="210" t="e">
        <f t="shared" si="0"/>
        <v>#DIV/0!</v>
      </c>
      <c r="K7" s="209"/>
      <c r="L7" s="209"/>
      <c r="M7" s="93" t="e">
        <f t="shared" si="1"/>
        <v>#DIV/0!</v>
      </c>
      <c r="N7" s="209"/>
      <c r="O7" s="209"/>
      <c r="P7" s="93" t="e">
        <f t="shared" si="2"/>
        <v>#DIV/0!</v>
      </c>
      <c r="Q7" s="209"/>
      <c r="R7" s="209"/>
      <c r="S7" s="93" t="e">
        <f t="shared" si="3"/>
        <v>#DIV/0!</v>
      </c>
      <c r="T7" s="209"/>
      <c r="U7" s="209"/>
      <c r="V7" s="93" t="e">
        <f>SUM(U7/T7)</f>
        <v>#DIV/0!</v>
      </c>
      <c r="W7" s="209"/>
      <c r="X7" s="209"/>
      <c r="Y7" s="93" t="e">
        <f t="shared" si="4"/>
        <v>#DIV/0!</v>
      </c>
      <c r="Z7" s="211"/>
      <c r="AA7" s="211"/>
      <c r="AB7" s="93" t="e">
        <f>SUM(AA7/Z7)</f>
        <v>#DIV/0!</v>
      </c>
      <c r="AC7" s="209"/>
      <c r="AD7" s="209"/>
      <c r="AE7" s="93" t="e">
        <f t="shared" si="5"/>
        <v>#DIV/0!</v>
      </c>
      <c r="AF7" s="209"/>
      <c r="AG7" s="209"/>
      <c r="AH7" s="93" t="e">
        <f t="shared" si="6"/>
        <v>#DIV/0!</v>
      </c>
      <c r="AI7" s="209"/>
      <c r="AJ7" s="209"/>
      <c r="AK7" s="94" t="e">
        <f t="shared" si="7"/>
        <v>#DIV/0!</v>
      </c>
      <c r="AL7" s="209"/>
      <c r="AM7" s="209"/>
      <c r="AN7" s="95" t="e">
        <f t="shared" si="8"/>
        <v>#DIV/0!</v>
      </c>
      <c r="AO7" s="209"/>
      <c r="AP7" s="209"/>
      <c r="AQ7" s="95" t="e">
        <f t="shared" si="9"/>
        <v>#DIV/0!</v>
      </c>
      <c r="AR7" s="209"/>
      <c r="AS7" s="209"/>
      <c r="AT7" s="95" t="e">
        <f t="shared" si="10"/>
        <v>#DIV/0!</v>
      </c>
      <c r="AU7" s="209"/>
      <c r="AV7" s="209"/>
      <c r="AW7" s="95" t="e">
        <f t="shared" si="11"/>
        <v>#DIV/0!</v>
      </c>
      <c r="AX7" s="209"/>
      <c r="AY7" s="209"/>
      <c r="AZ7" s="95" t="e">
        <f t="shared" si="12"/>
        <v>#DIV/0!</v>
      </c>
      <c r="BA7" s="209"/>
      <c r="BB7" s="209"/>
      <c r="BC7" s="95" t="e">
        <f>SUM(BB7/BA7)</f>
        <v>#DIV/0!</v>
      </c>
      <c r="BD7" s="209"/>
      <c r="BE7" s="209"/>
      <c r="BF7" s="95" t="e">
        <f t="shared" si="13"/>
        <v>#DIV/0!</v>
      </c>
      <c r="BG7" s="209"/>
      <c r="BH7" s="209"/>
      <c r="BI7" s="95" t="e">
        <f t="shared" si="14"/>
        <v>#DIV/0!</v>
      </c>
      <c r="BJ7" s="209"/>
      <c r="BK7" s="209"/>
      <c r="BL7" s="95" t="e">
        <f t="shared" si="15"/>
        <v>#DIV/0!</v>
      </c>
      <c r="BM7" s="209"/>
      <c r="BN7" s="209"/>
      <c r="BO7" s="95" t="e">
        <f t="shared" si="16"/>
        <v>#DIV/0!</v>
      </c>
      <c r="BP7" s="209"/>
      <c r="BQ7" s="209"/>
      <c r="BR7" s="95" t="e">
        <f t="shared" si="17"/>
        <v>#DIV/0!</v>
      </c>
      <c r="BS7" s="209"/>
      <c r="BT7" s="209"/>
      <c r="BU7" s="95" t="e">
        <f t="shared" si="22"/>
        <v>#DIV/0!</v>
      </c>
      <c r="BV7" s="209"/>
      <c r="BW7" s="209"/>
      <c r="BX7" s="95" t="e">
        <f>SUM(BW7/BV7)</f>
        <v>#DIV/0!</v>
      </c>
      <c r="BY7" s="209"/>
      <c r="BZ7" s="209"/>
      <c r="CA7" s="95" t="e">
        <f t="shared" ref="CA7:CA12" si="23">SUM(BZ7/BY7)</f>
        <v>#DIV/0!</v>
      </c>
      <c r="CB7" s="34">
        <f t="shared" si="18"/>
        <v>0</v>
      </c>
      <c r="CC7" s="34">
        <f t="shared" si="19"/>
        <v>0</v>
      </c>
      <c r="CD7" s="2" t="e">
        <f t="shared" si="20"/>
        <v>#DIV/0!</v>
      </c>
    </row>
    <row r="8" spans="1:82" ht="48" customHeight="1" x14ac:dyDescent="0.25">
      <c r="A8" s="85" t="s">
        <v>31</v>
      </c>
      <c r="B8" s="209"/>
      <c r="C8" s="209"/>
      <c r="D8" s="161" t="e">
        <f>SUM(C8/B8)</f>
        <v>#DIV/0!</v>
      </c>
      <c r="E8" s="209"/>
      <c r="F8" s="209"/>
      <c r="G8" s="210" t="e">
        <f>SUM(F8/E8)</f>
        <v>#DIV/0!</v>
      </c>
      <c r="H8" s="209"/>
      <c r="I8" s="209"/>
      <c r="J8" s="210" t="e">
        <f>SUM(I8/H8)</f>
        <v>#DIV/0!</v>
      </c>
      <c r="K8" s="209"/>
      <c r="L8" s="209"/>
      <c r="M8" s="93" t="e">
        <f t="shared" si="1"/>
        <v>#DIV/0!</v>
      </c>
      <c r="N8" s="209"/>
      <c r="O8" s="209"/>
      <c r="P8" s="93" t="e">
        <f t="shared" si="2"/>
        <v>#DIV/0!</v>
      </c>
      <c r="Q8" s="209"/>
      <c r="R8" s="209"/>
      <c r="S8" s="93" t="e">
        <f t="shared" si="3"/>
        <v>#DIV/0!</v>
      </c>
      <c r="T8" s="209"/>
      <c r="U8" s="209"/>
      <c r="V8" s="93" t="e">
        <f>SUM(U8/T8)</f>
        <v>#DIV/0!</v>
      </c>
      <c r="W8" s="209"/>
      <c r="X8" s="209"/>
      <c r="Y8" s="93" t="e">
        <f t="shared" si="4"/>
        <v>#DIV/0!</v>
      </c>
      <c r="Z8" s="211"/>
      <c r="AA8" s="211"/>
      <c r="AB8" s="93" t="e">
        <f>SUM(AA8/Z8)</f>
        <v>#DIV/0!</v>
      </c>
      <c r="AC8" s="209"/>
      <c r="AD8" s="209"/>
      <c r="AE8" s="93" t="e">
        <f t="shared" si="5"/>
        <v>#DIV/0!</v>
      </c>
      <c r="AF8" s="209"/>
      <c r="AG8" s="209"/>
      <c r="AH8" s="93" t="e">
        <f t="shared" si="6"/>
        <v>#DIV/0!</v>
      </c>
      <c r="AI8" s="209"/>
      <c r="AJ8" s="209"/>
      <c r="AK8" s="94" t="e">
        <f t="shared" si="7"/>
        <v>#DIV/0!</v>
      </c>
      <c r="AL8" s="209"/>
      <c r="AM8" s="209"/>
      <c r="AN8" s="95" t="e">
        <f t="shared" si="8"/>
        <v>#DIV/0!</v>
      </c>
      <c r="AO8" s="209"/>
      <c r="AP8" s="209"/>
      <c r="AQ8" s="95" t="e">
        <f t="shared" si="9"/>
        <v>#DIV/0!</v>
      </c>
      <c r="AR8" s="209"/>
      <c r="AS8" s="209"/>
      <c r="AT8" s="95" t="e">
        <f t="shared" si="10"/>
        <v>#DIV/0!</v>
      </c>
      <c r="AU8" s="209"/>
      <c r="AV8" s="209"/>
      <c r="AW8" s="95" t="e">
        <f t="shared" si="11"/>
        <v>#DIV/0!</v>
      </c>
      <c r="AX8" s="209"/>
      <c r="AY8" s="209"/>
      <c r="AZ8" s="95" t="e">
        <f t="shared" si="12"/>
        <v>#DIV/0!</v>
      </c>
      <c r="BA8" s="209"/>
      <c r="BB8" s="209"/>
      <c r="BC8" s="95" t="e">
        <f>SUM(BB8/BA8)</f>
        <v>#DIV/0!</v>
      </c>
      <c r="BD8" s="209"/>
      <c r="BE8" s="209"/>
      <c r="BF8" s="95" t="e">
        <f t="shared" si="13"/>
        <v>#DIV/0!</v>
      </c>
      <c r="BG8" s="209"/>
      <c r="BH8" s="209"/>
      <c r="BI8" s="95" t="e">
        <f t="shared" si="14"/>
        <v>#DIV/0!</v>
      </c>
      <c r="BJ8" s="209"/>
      <c r="BK8" s="209"/>
      <c r="BL8" s="95" t="e">
        <f t="shared" si="15"/>
        <v>#DIV/0!</v>
      </c>
      <c r="BM8" s="209"/>
      <c r="BN8" s="209"/>
      <c r="BO8" s="95" t="e">
        <f t="shared" si="16"/>
        <v>#DIV/0!</v>
      </c>
      <c r="BP8" s="209"/>
      <c r="BQ8" s="209"/>
      <c r="BR8" s="95" t="e">
        <f t="shared" si="17"/>
        <v>#DIV/0!</v>
      </c>
      <c r="BS8" s="209"/>
      <c r="BT8" s="209"/>
      <c r="BU8" s="95" t="e">
        <f t="shared" si="22"/>
        <v>#DIV/0!</v>
      </c>
      <c r="BV8" s="209"/>
      <c r="BW8" s="209"/>
      <c r="BX8" s="95" t="e">
        <f>SUM(BW8/BV8)</f>
        <v>#DIV/0!</v>
      </c>
      <c r="BY8" s="209"/>
      <c r="BZ8" s="209"/>
      <c r="CA8" s="95" t="e">
        <f t="shared" si="23"/>
        <v>#DIV/0!</v>
      </c>
      <c r="CB8" s="34">
        <f t="shared" si="18"/>
        <v>0</v>
      </c>
      <c r="CC8" s="34">
        <f t="shared" si="19"/>
        <v>0</v>
      </c>
      <c r="CD8" s="2" t="e">
        <f>SUM(CC8/CB8)</f>
        <v>#DIV/0!</v>
      </c>
    </row>
    <row r="9" spans="1:82" ht="30" customHeight="1" x14ac:dyDescent="0.25">
      <c r="A9" s="85" t="s">
        <v>51</v>
      </c>
      <c r="B9" s="209"/>
      <c r="C9" s="209"/>
      <c r="D9" s="161" t="e">
        <f>SUM(C9/B9)</f>
        <v>#DIV/0!</v>
      </c>
      <c r="E9" s="209"/>
      <c r="F9" s="209"/>
      <c r="G9" s="210" t="e">
        <f>SUM(F9/E9)</f>
        <v>#DIV/0!</v>
      </c>
      <c r="H9" s="209"/>
      <c r="I9" s="209"/>
      <c r="J9" s="210" t="e">
        <f t="shared" si="0"/>
        <v>#DIV/0!</v>
      </c>
      <c r="K9" s="209"/>
      <c r="L9" s="209"/>
      <c r="M9" s="93" t="e">
        <f>SUM(L9/K9)</f>
        <v>#DIV/0!</v>
      </c>
      <c r="N9" s="209"/>
      <c r="O9" s="209"/>
      <c r="P9" s="93" t="e">
        <f t="shared" si="2"/>
        <v>#DIV/0!</v>
      </c>
      <c r="Q9" s="209"/>
      <c r="R9" s="209"/>
      <c r="S9" s="93" t="e">
        <f t="shared" si="3"/>
        <v>#DIV/0!</v>
      </c>
      <c r="T9" s="209"/>
      <c r="U9" s="209"/>
      <c r="V9" s="93" t="e">
        <f t="shared" ref="V9:V24" si="24">SUM(U9/T9)</f>
        <v>#DIV/0!</v>
      </c>
      <c r="W9" s="209"/>
      <c r="X9" s="209"/>
      <c r="Y9" s="93" t="e">
        <f t="shared" si="4"/>
        <v>#DIV/0!</v>
      </c>
      <c r="Z9" s="211"/>
      <c r="AA9" s="211"/>
      <c r="AB9" s="93" t="e">
        <f>SUM(AA9/Z9)</f>
        <v>#DIV/0!</v>
      </c>
      <c r="AC9" s="209"/>
      <c r="AD9" s="209"/>
      <c r="AE9" s="93" t="e">
        <f t="shared" si="5"/>
        <v>#DIV/0!</v>
      </c>
      <c r="AF9" s="209"/>
      <c r="AG9" s="209"/>
      <c r="AH9" s="93" t="e">
        <f t="shared" si="6"/>
        <v>#DIV/0!</v>
      </c>
      <c r="AI9" s="209"/>
      <c r="AJ9" s="209"/>
      <c r="AK9" s="93" t="e">
        <f t="shared" si="7"/>
        <v>#DIV/0!</v>
      </c>
      <c r="AL9" s="209"/>
      <c r="AM9" s="209"/>
      <c r="AN9" s="93" t="e">
        <f t="shared" si="8"/>
        <v>#DIV/0!</v>
      </c>
      <c r="AO9" s="209"/>
      <c r="AP9" s="209"/>
      <c r="AQ9" s="93" t="e">
        <f t="shared" si="9"/>
        <v>#DIV/0!</v>
      </c>
      <c r="AR9" s="209"/>
      <c r="AS9" s="209"/>
      <c r="AT9" s="93" t="e">
        <f t="shared" si="10"/>
        <v>#DIV/0!</v>
      </c>
      <c r="AU9" s="209"/>
      <c r="AV9" s="209"/>
      <c r="AW9" s="93" t="e">
        <f t="shared" si="11"/>
        <v>#DIV/0!</v>
      </c>
      <c r="AX9" s="209"/>
      <c r="AY9" s="209"/>
      <c r="AZ9" s="93" t="e">
        <f t="shared" si="12"/>
        <v>#DIV/0!</v>
      </c>
      <c r="BA9" s="209"/>
      <c r="BB9" s="209"/>
      <c r="BC9" s="93" t="e">
        <f>SUM(BB9/BA9)</f>
        <v>#DIV/0!</v>
      </c>
      <c r="BD9" s="209"/>
      <c r="BE9" s="209"/>
      <c r="BF9" s="93" t="e">
        <f t="shared" si="13"/>
        <v>#DIV/0!</v>
      </c>
      <c r="BG9" s="209"/>
      <c r="BH9" s="209"/>
      <c r="BI9" s="93" t="e">
        <f t="shared" si="14"/>
        <v>#DIV/0!</v>
      </c>
      <c r="BJ9" s="209"/>
      <c r="BK9" s="209"/>
      <c r="BL9" s="93" t="e">
        <f t="shared" si="15"/>
        <v>#DIV/0!</v>
      </c>
      <c r="BM9" s="209"/>
      <c r="BN9" s="209"/>
      <c r="BO9" s="93" t="e">
        <f t="shared" si="16"/>
        <v>#DIV/0!</v>
      </c>
      <c r="BP9" s="209"/>
      <c r="BQ9" s="209"/>
      <c r="BR9" s="93" t="e">
        <f t="shared" si="17"/>
        <v>#DIV/0!</v>
      </c>
      <c r="BS9" s="209"/>
      <c r="BT9" s="209"/>
      <c r="BU9" s="95" t="e">
        <f>SUM(BT9/BS9)</f>
        <v>#DIV/0!</v>
      </c>
      <c r="BV9" s="209"/>
      <c r="BW9" s="209"/>
      <c r="BX9" s="95" t="e">
        <f>SUM(BW9/BV9)</f>
        <v>#DIV/0!</v>
      </c>
      <c r="BY9" s="209"/>
      <c r="BZ9" s="209"/>
      <c r="CA9" s="95" t="e">
        <f t="shared" si="23"/>
        <v>#DIV/0!</v>
      </c>
      <c r="CB9" s="34">
        <f t="shared" si="18"/>
        <v>0</v>
      </c>
      <c r="CC9" s="34">
        <f t="shared" si="19"/>
        <v>0</v>
      </c>
      <c r="CD9" s="2" t="e">
        <f t="shared" si="20"/>
        <v>#DIV/0!</v>
      </c>
    </row>
    <row r="10" spans="1:82" ht="40.200000000000003" thickBot="1" x14ac:dyDescent="0.3">
      <c r="A10" s="182" t="s">
        <v>32</v>
      </c>
      <c r="B10" s="212"/>
      <c r="C10" s="212"/>
      <c r="D10" s="173"/>
      <c r="E10" s="212"/>
      <c r="F10" s="212"/>
      <c r="G10" s="213"/>
      <c r="H10" s="212"/>
      <c r="I10" s="212"/>
      <c r="J10" s="213" t="e">
        <f>SUM(I10/H10)</f>
        <v>#DIV/0!</v>
      </c>
      <c r="K10" s="212"/>
      <c r="L10" s="212"/>
      <c r="M10" s="214"/>
      <c r="N10" s="212"/>
      <c r="O10" s="212"/>
      <c r="P10" s="214"/>
      <c r="Q10" s="212"/>
      <c r="R10" s="212"/>
      <c r="S10" s="214" t="e">
        <f t="shared" si="3"/>
        <v>#DIV/0!</v>
      </c>
      <c r="T10" s="212"/>
      <c r="U10" s="212"/>
      <c r="V10" s="214" t="e">
        <f t="shared" si="24"/>
        <v>#DIV/0!</v>
      </c>
      <c r="W10" s="212"/>
      <c r="X10" s="212"/>
      <c r="Y10" s="214" t="e">
        <f t="shared" si="4"/>
        <v>#DIV/0!</v>
      </c>
      <c r="Z10" s="215"/>
      <c r="AA10" s="215"/>
      <c r="AB10" s="214"/>
      <c r="AC10" s="212"/>
      <c r="AD10" s="212"/>
      <c r="AE10" s="214" t="e">
        <f>SUM(AD10/AC10)</f>
        <v>#DIV/0!</v>
      </c>
      <c r="AF10" s="212"/>
      <c r="AG10" s="212"/>
      <c r="AH10" s="214" t="e">
        <f t="shared" si="6"/>
        <v>#DIV/0!</v>
      </c>
      <c r="AI10" s="212"/>
      <c r="AJ10" s="212"/>
      <c r="AK10" s="216" t="e">
        <f t="shared" si="7"/>
        <v>#DIV/0!</v>
      </c>
      <c r="AL10" s="212"/>
      <c r="AM10" s="212"/>
      <c r="AN10" s="217" t="e">
        <f t="shared" si="8"/>
        <v>#DIV/0!</v>
      </c>
      <c r="AO10" s="212"/>
      <c r="AP10" s="212"/>
      <c r="AQ10" s="214" t="e">
        <f t="shared" si="9"/>
        <v>#DIV/0!</v>
      </c>
      <c r="AR10" s="212"/>
      <c r="AS10" s="212"/>
      <c r="AT10" s="214" t="e">
        <f t="shared" si="10"/>
        <v>#DIV/0!</v>
      </c>
      <c r="AU10" s="212"/>
      <c r="AV10" s="212"/>
      <c r="AW10" s="217" t="e">
        <f t="shared" si="11"/>
        <v>#DIV/0!</v>
      </c>
      <c r="AX10" s="212"/>
      <c r="AY10" s="212"/>
      <c r="AZ10" s="217" t="e">
        <f t="shared" si="12"/>
        <v>#DIV/0!</v>
      </c>
      <c r="BA10" s="212"/>
      <c r="BB10" s="212"/>
      <c r="BC10" s="214"/>
      <c r="BD10" s="212"/>
      <c r="BE10" s="212"/>
      <c r="BF10" s="217" t="e">
        <f t="shared" si="13"/>
        <v>#DIV/0!</v>
      </c>
      <c r="BG10" s="212"/>
      <c r="BH10" s="212"/>
      <c r="BI10" s="217" t="e">
        <f t="shared" si="14"/>
        <v>#DIV/0!</v>
      </c>
      <c r="BJ10" s="212"/>
      <c r="BK10" s="212"/>
      <c r="BL10" s="214" t="e">
        <f t="shared" si="15"/>
        <v>#DIV/0!</v>
      </c>
      <c r="BM10" s="212"/>
      <c r="BN10" s="212"/>
      <c r="BO10" s="214" t="e">
        <f t="shared" si="16"/>
        <v>#DIV/0!</v>
      </c>
      <c r="BP10" s="212"/>
      <c r="BQ10" s="212"/>
      <c r="BR10" s="214"/>
      <c r="BS10" s="212"/>
      <c r="BT10" s="212"/>
      <c r="BU10" s="217" t="e">
        <f>SUM(BT10/BS10)</f>
        <v>#DIV/0!</v>
      </c>
      <c r="BV10" s="212"/>
      <c r="BW10" s="212"/>
      <c r="BX10" s="217"/>
      <c r="BY10" s="212"/>
      <c r="BZ10" s="212"/>
      <c r="CA10" s="217" t="e">
        <f t="shared" si="23"/>
        <v>#DIV/0!</v>
      </c>
      <c r="CB10" s="176">
        <f t="shared" si="18"/>
        <v>0</v>
      </c>
      <c r="CC10" s="176">
        <f t="shared" si="19"/>
        <v>0</v>
      </c>
      <c r="CD10" s="174" t="e">
        <f t="shared" si="20"/>
        <v>#DIV/0!</v>
      </c>
    </row>
    <row r="11" spans="1:82" s="108" customFormat="1" ht="13.8" thickBot="1" x14ac:dyDescent="0.3">
      <c r="A11" s="232" t="s">
        <v>33</v>
      </c>
      <c r="B11" s="231"/>
      <c r="C11" s="219"/>
      <c r="D11" s="180" t="e">
        <f t="shared" ref="D11:D16" si="25">SUM(C11/B11)</f>
        <v>#DIV/0!</v>
      </c>
      <c r="E11" s="219"/>
      <c r="F11" s="219"/>
      <c r="G11" s="226" t="e">
        <f>SUM(F11/E11)</f>
        <v>#DIV/0!</v>
      </c>
      <c r="H11" s="219"/>
      <c r="I11" s="219"/>
      <c r="J11" s="220" t="e">
        <f>SUM(I11/H11)</f>
        <v>#DIV/0!</v>
      </c>
      <c r="K11" s="219"/>
      <c r="L11" s="219"/>
      <c r="M11" s="227" t="e">
        <f t="shared" si="1"/>
        <v>#DIV/0!</v>
      </c>
      <c r="N11" s="219"/>
      <c r="O11" s="219"/>
      <c r="P11" s="220" t="e">
        <f t="shared" si="2"/>
        <v>#DIV/0!</v>
      </c>
      <c r="Q11" s="219"/>
      <c r="R11" s="219"/>
      <c r="S11" s="220" t="e">
        <f t="shared" si="3"/>
        <v>#DIV/0!</v>
      </c>
      <c r="T11" s="219"/>
      <c r="U11" s="219"/>
      <c r="V11" s="220" t="e">
        <f t="shared" si="24"/>
        <v>#DIV/0!</v>
      </c>
      <c r="W11" s="219"/>
      <c r="X11" s="219"/>
      <c r="Y11" s="220" t="e">
        <f t="shared" si="4"/>
        <v>#DIV/0!</v>
      </c>
      <c r="Z11" s="219"/>
      <c r="AA11" s="219"/>
      <c r="AB11" s="220"/>
      <c r="AC11" s="219"/>
      <c r="AD11" s="219"/>
      <c r="AE11" s="220" t="e">
        <f t="shared" si="5"/>
        <v>#DIV/0!</v>
      </c>
      <c r="AF11" s="219"/>
      <c r="AG11" s="219"/>
      <c r="AH11" s="220" t="e">
        <f t="shared" si="6"/>
        <v>#DIV/0!</v>
      </c>
      <c r="AI11" s="219"/>
      <c r="AJ11" s="219"/>
      <c r="AK11" s="220" t="e">
        <f t="shared" ref="AK11:AK24" si="26">SUM(AJ11/AI11)</f>
        <v>#DIV/0!</v>
      </c>
      <c r="AL11" s="219"/>
      <c r="AM11" s="219"/>
      <c r="AN11" s="220" t="e">
        <f t="shared" si="8"/>
        <v>#DIV/0!</v>
      </c>
      <c r="AO11" s="219"/>
      <c r="AP11" s="219"/>
      <c r="AQ11" s="220" t="e">
        <f t="shared" si="9"/>
        <v>#DIV/0!</v>
      </c>
      <c r="AR11" s="219"/>
      <c r="AS11" s="219"/>
      <c r="AT11" s="220" t="e">
        <f t="shared" si="10"/>
        <v>#DIV/0!</v>
      </c>
      <c r="AU11" s="219"/>
      <c r="AV11" s="219"/>
      <c r="AW11" s="220" t="e">
        <f t="shared" si="11"/>
        <v>#DIV/0!</v>
      </c>
      <c r="AX11" s="219"/>
      <c r="AY11" s="219"/>
      <c r="AZ11" s="220" t="e">
        <f t="shared" si="12"/>
        <v>#DIV/0!</v>
      </c>
      <c r="BA11" s="219"/>
      <c r="BB11" s="219"/>
      <c r="BC11" s="220" t="e">
        <f t="shared" ref="BC11:BC24" si="27">SUM(BB11/BA11)</f>
        <v>#DIV/0!</v>
      </c>
      <c r="BD11" s="219"/>
      <c r="BE11" s="219"/>
      <c r="BF11" s="220" t="e">
        <f t="shared" si="13"/>
        <v>#DIV/0!</v>
      </c>
      <c r="BG11" s="219"/>
      <c r="BH11" s="219"/>
      <c r="BI11" s="220" t="e">
        <f t="shared" si="14"/>
        <v>#DIV/0!</v>
      </c>
      <c r="BJ11" s="219"/>
      <c r="BK11" s="219"/>
      <c r="BL11" s="220" t="e">
        <f t="shared" si="15"/>
        <v>#DIV/0!</v>
      </c>
      <c r="BM11" s="219"/>
      <c r="BN11" s="219"/>
      <c r="BO11" s="220" t="e">
        <f t="shared" si="16"/>
        <v>#DIV/0!</v>
      </c>
      <c r="BP11" s="219"/>
      <c r="BQ11" s="219"/>
      <c r="BR11" s="220" t="e">
        <f t="shared" si="17"/>
        <v>#DIV/0!</v>
      </c>
      <c r="BS11" s="219"/>
      <c r="BT11" s="219"/>
      <c r="BU11" s="220" t="e">
        <f>SUM(BT11/BS11)</f>
        <v>#DIV/0!</v>
      </c>
      <c r="BV11" s="219"/>
      <c r="BW11" s="219"/>
      <c r="BX11" s="220" t="e">
        <f>SUM(BW11/BV11)</f>
        <v>#DIV/0!</v>
      </c>
      <c r="BY11" s="219"/>
      <c r="BZ11" s="219"/>
      <c r="CA11" s="220" t="e">
        <f t="shared" si="23"/>
        <v>#DIV/0!</v>
      </c>
      <c r="CB11" s="191">
        <f>BY11+BV11+BS11+BP11+BM11+BJ11+BG11+BD11+BA11+AX11+AU11+AR11+AO11+AL11+AI11+AF11+AC11+Z11+W11+T11+Q11+N11+K11+H11+E11+B11</f>
        <v>0</v>
      </c>
      <c r="CC11" s="191">
        <f>BZ11+BW11+BT11+BQ11+BN11+BK11+BH11+BE11+BB11+AY11+AV11+AS11+AP11+AM11+AJ11+AG11+AD11+AA11+X11+U11+R11+O11+L11+I11+F11+C11</f>
        <v>0</v>
      </c>
      <c r="CD11" s="192" t="e">
        <f>SUM(CC11/CB11)</f>
        <v>#DIV/0!</v>
      </c>
    </row>
    <row r="12" spans="1:82" x14ac:dyDescent="0.25">
      <c r="A12" s="84" t="s">
        <v>34</v>
      </c>
      <c r="B12" s="218"/>
      <c r="C12" s="218"/>
      <c r="D12" s="100" t="e">
        <f t="shared" si="25"/>
        <v>#DIV/0!</v>
      </c>
      <c r="E12" s="209"/>
      <c r="F12" s="209"/>
      <c r="G12" s="100" t="e">
        <f t="shared" si="21"/>
        <v>#DIV/0!</v>
      </c>
      <c r="H12" s="209"/>
      <c r="I12" s="209"/>
      <c r="J12" s="100" t="e">
        <f t="shared" si="0"/>
        <v>#DIV/0!</v>
      </c>
      <c r="K12" s="209"/>
      <c r="L12" s="209"/>
      <c r="M12" s="100" t="e">
        <f t="shared" ref="M12:M24" si="28">SUM(L12/K12)</f>
        <v>#DIV/0!</v>
      </c>
      <c r="N12" s="209"/>
      <c r="O12" s="209"/>
      <c r="P12" s="100" t="e">
        <f t="shared" si="2"/>
        <v>#DIV/0!</v>
      </c>
      <c r="Q12" s="209"/>
      <c r="R12" s="209"/>
      <c r="S12" s="100" t="e">
        <f>SUM(R12/Q12)</f>
        <v>#DIV/0!</v>
      </c>
      <c r="T12" s="209"/>
      <c r="U12" s="209"/>
      <c r="V12" s="100" t="e">
        <f t="shared" si="24"/>
        <v>#DIV/0!</v>
      </c>
      <c r="W12" s="209"/>
      <c r="X12" s="209"/>
      <c r="Y12" s="100" t="e">
        <f t="shared" si="4"/>
        <v>#DIV/0!</v>
      </c>
      <c r="Z12" s="209"/>
      <c r="AA12" s="209"/>
      <c r="AB12" s="100" t="e">
        <f t="shared" ref="AB12:AB24" si="29">SUM(AA12/Z12)</f>
        <v>#DIV/0!</v>
      </c>
      <c r="AC12" s="209"/>
      <c r="AD12" s="209"/>
      <c r="AE12" s="100" t="e">
        <f t="shared" si="5"/>
        <v>#DIV/0!</v>
      </c>
      <c r="AF12" s="209"/>
      <c r="AG12" s="209"/>
      <c r="AH12" s="100" t="e">
        <f t="shared" si="6"/>
        <v>#DIV/0!</v>
      </c>
      <c r="AI12" s="209"/>
      <c r="AJ12" s="209"/>
      <c r="AK12" s="98" t="e">
        <f t="shared" si="26"/>
        <v>#DIV/0!</v>
      </c>
      <c r="AL12" s="209"/>
      <c r="AM12" s="209"/>
      <c r="AN12" s="96" t="e">
        <f t="shared" si="8"/>
        <v>#DIV/0!</v>
      </c>
      <c r="AO12" s="209"/>
      <c r="AP12" s="209"/>
      <c r="AQ12" s="96" t="e">
        <f t="shared" si="9"/>
        <v>#DIV/0!</v>
      </c>
      <c r="AR12" s="209"/>
      <c r="AS12" s="209"/>
      <c r="AT12" s="96" t="e">
        <f t="shared" si="10"/>
        <v>#DIV/0!</v>
      </c>
      <c r="AU12" s="209"/>
      <c r="AV12" s="209"/>
      <c r="AW12" s="96" t="e">
        <f t="shared" si="11"/>
        <v>#DIV/0!</v>
      </c>
      <c r="AX12" s="209"/>
      <c r="AY12" s="209"/>
      <c r="AZ12" s="96" t="e">
        <f t="shared" si="12"/>
        <v>#DIV/0!</v>
      </c>
      <c r="BA12" s="209"/>
      <c r="BB12" s="209"/>
      <c r="BC12" s="96" t="e">
        <f t="shared" si="27"/>
        <v>#DIV/0!</v>
      </c>
      <c r="BD12" s="209"/>
      <c r="BE12" s="209"/>
      <c r="BF12" s="96" t="e">
        <f t="shared" si="13"/>
        <v>#DIV/0!</v>
      </c>
      <c r="BG12" s="209"/>
      <c r="BH12" s="209"/>
      <c r="BI12" s="96" t="e">
        <f t="shared" si="14"/>
        <v>#DIV/0!</v>
      </c>
      <c r="BJ12" s="209"/>
      <c r="BK12" s="209"/>
      <c r="BL12" s="96" t="e">
        <f t="shared" si="15"/>
        <v>#DIV/0!</v>
      </c>
      <c r="BM12" s="209"/>
      <c r="BN12" s="209"/>
      <c r="BO12" s="96" t="e">
        <f t="shared" si="16"/>
        <v>#DIV/0!</v>
      </c>
      <c r="BP12" s="209"/>
      <c r="BQ12" s="209"/>
      <c r="BR12" s="96" t="e">
        <f t="shared" si="17"/>
        <v>#DIV/0!</v>
      </c>
      <c r="BS12" s="209"/>
      <c r="BT12" s="209"/>
      <c r="BU12" s="96" t="e">
        <f t="shared" si="22"/>
        <v>#DIV/0!</v>
      </c>
      <c r="BV12" s="209"/>
      <c r="BW12" s="209"/>
      <c r="BX12" s="100" t="e">
        <f>SUM(BW12/BV12)</f>
        <v>#DIV/0!</v>
      </c>
      <c r="BY12" s="209"/>
      <c r="BZ12" s="209"/>
      <c r="CA12" s="96" t="e">
        <f t="shared" si="23"/>
        <v>#DIV/0!</v>
      </c>
      <c r="CB12" s="97">
        <f t="shared" ref="CB12:CB17" si="30">BY12+BV12+BS12+BP12+BM12+BJ12+BG12+BD12+BA12+AX12+AU12+AR12+AO12+AL12+AI12+AF12+AC12+Z12+W12+T12+Q12+N12+K12+H12+E12+B12</f>
        <v>0</v>
      </c>
      <c r="CC12" s="97">
        <f t="shared" ref="CC12:CC21" si="31">BZ12+BW12+BT12+BQ12+BN12+BK12+BH12+BE12+BB12+AY12+AV12+AS12+AP12+AM12+AJ12+AG12+AD12+AA12+X12+U12+R12+O12+L12+I12+F12+C12</f>
        <v>0</v>
      </c>
      <c r="CD12" s="98" t="e">
        <f t="shared" ref="CD12:CD24" si="32">SUM(CC12/CB12)</f>
        <v>#DIV/0!</v>
      </c>
    </row>
    <row r="13" spans="1:82" x14ac:dyDescent="0.25">
      <c r="A13" s="85" t="s">
        <v>35</v>
      </c>
      <c r="B13" s="209"/>
      <c r="C13" s="209"/>
      <c r="D13" s="100" t="e">
        <f t="shared" si="25"/>
        <v>#DIV/0!</v>
      </c>
      <c r="E13" s="209"/>
      <c r="F13" s="209"/>
      <c r="G13" s="100" t="e">
        <f t="shared" si="21"/>
        <v>#DIV/0!</v>
      </c>
      <c r="H13" s="209"/>
      <c r="I13" s="209"/>
      <c r="J13" s="100" t="e">
        <f t="shared" si="0"/>
        <v>#DIV/0!</v>
      </c>
      <c r="K13" s="209"/>
      <c r="L13" s="209"/>
      <c r="M13" s="100" t="e">
        <f t="shared" si="28"/>
        <v>#DIV/0!</v>
      </c>
      <c r="N13" s="209"/>
      <c r="O13" s="209"/>
      <c r="P13" s="100" t="e">
        <f t="shared" si="2"/>
        <v>#DIV/0!</v>
      </c>
      <c r="Q13" s="209"/>
      <c r="R13" s="209"/>
      <c r="S13" s="100" t="e">
        <f t="shared" si="3"/>
        <v>#DIV/0!</v>
      </c>
      <c r="T13" s="209"/>
      <c r="U13" s="209"/>
      <c r="V13" s="100" t="e">
        <f t="shared" si="24"/>
        <v>#DIV/0!</v>
      </c>
      <c r="W13" s="209"/>
      <c r="X13" s="209"/>
      <c r="Y13" s="100" t="e">
        <f t="shared" si="4"/>
        <v>#DIV/0!</v>
      </c>
      <c r="Z13" s="209"/>
      <c r="AA13" s="209"/>
      <c r="AB13" s="100" t="e">
        <f t="shared" si="29"/>
        <v>#DIV/0!</v>
      </c>
      <c r="AC13" s="209"/>
      <c r="AD13" s="209"/>
      <c r="AE13" s="100" t="e">
        <f t="shared" si="5"/>
        <v>#DIV/0!</v>
      </c>
      <c r="AF13" s="209"/>
      <c r="AG13" s="209"/>
      <c r="AH13" s="93" t="e">
        <f t="shared" si="6"/>
        <v>#DIV/0!</v>
      </c>
      <c r="AI13" s="209"/>
      <c r="AJ13" s="209"/>
      <c r="AK13" s="98" t="e">
        <f t="shared" si="26"/>
        <v>#DIV/0!</v>
      </c>
      <c r="AL13" s="209"/>
      <c r="AM13" s="209"/>
      <c r="AN13" s="96" t="e">
        <f t="shared" si="8"/>
        <v>#DIV/0!</v>
      </c>
      <c r="AO13" s="209"/>
      <c r="AP13" s="209"/>
      <c r="AQ13" s="96" t="e">
        <f t="shared" si="9"/>
        <v>#DIV/0!</v>
      </c>
      <c r="AR13" s="209"/>
      <c r="AS13" s="209"/>
      <c r="AT13" s="96" t="e">
        <f t="shared" si="10"/>
        <v>#DIV/0!</v>
      </c>
      <c r="AU13" s="209"/>
      <c r="AV13" s="209"/>
      <c r="AW13" s="96" t="e">
        <f t="shared" si="11"/>
        <v>#DIV/0!</v>
      </c>
      <c r="AX13" s="209"/>
      <c r="AY13" s="209"/>
      <c r="AZ13" s="96" t="e">
        <f t="shared" si="12"/>
        <v>#DIV/0!</v>
      </c>
      <c r="BA13" s="209"/>
      <c r="BB13" s="209"/>
      <c r="BC13" s="96" t="e">
        <f t="shared" si="27"/>
        <v>#DIV/0!</v>
      </c>
      <c r="BD13" s="209"/>
      <c r="BE13" s="209"/>
      <c r="BF13" s="96" t="e">
        <f t="shared" si="13"/>
        <v>#DIV/0!</v>
      </c>
      <c r="BG13" s="209"/>
      <c r="BH13" s="209"/>
      <c r="BI13" s="95" t="e">
        <f t="shared" si="14"/>
        <v>#DIV/0!</v>
      </c>
      <c r="BJ13" s="209"/>
      <c r="BK13" s="209"/>
      <c r="BL13" s="96" t="e">
        <f t="shared" si="15"/>
        <v>#DIV/0!</v>
      </c>
      <c r="BM13" s="209"/>
      <c r="BN13" s="209"/>
      <c r="BO13" s="96" t="e">
        <f t="shared" si="16"/>
        <v>#DIV/0!</v>
      </c>
      <c r="BP13" s="209"/>
      <c r="BQ13" s="209"/>
      <c r="BR13" s="96" t="e">
        <f t="shared" si="17"/>
        <v>#DIV/0!</v>
      </c>
      <c r="BS13" s="209"/>
      <c r="BT13" s="209"/>
      <c r="BU13" s="96" t="e">
        <f t="shared" si="22"/>
        <v>#DIV/0!</v>
      </c>
      <c r="BV13" s="209"/>
      <c r="BW13" s="209"/>
      <c r="BX13" s="93"/>
      <c r="BY13" s="209"/>
      <c r="BZ13" s="209"/>
      <c r="CA13" s="95"/>
      <c r="CB13" s="99">
        <f t="shared" si="30"/>
        <v>0</v>
      </c>
      <c r="CC13" s="99">
        <f t="shared" si="31"/>
        <v>0</v>
      </c>
      <c r="CD13" s="94" t="e">
        <f t="shared" si="32"/>
        <v>#DIV/0!</v>
      </c>
    </row>
    <row r="14" spans="1:82" ht="26.4" x14ac:dyDescent="0.25">
      <c r="A14" s="85" t="s">
        <v>36</v>
      </c>
      <c r="B14" s="209"/>
      <c r="C14" s="209"/>
      <c r="D14" s="100" t="e">
        <f t="shared" si="25"/>
        <v>#DIV/0!</v>
      </c>
      <c r="E14" s="209"/>
      <c r="F14" s="209"/>
      <c r="G14" s="93" t="e">
        <f t="shared" si="21"/>
        <v>#DIV/0!</v>
      </c>
      <c r="H14" s="209"/>
      <c r="I14" s="209"/>
      <c r="J14" s="93" t="e">
        <f t="shared" si="0"/>
        <v>#DIV/0!</v>
      </c>
      <c r="K14" s="209"/>
      <c r="L14" s="209"/>
      <c r="M14" s="93" t="e">
        <f t="shared" si="28"/>
        <v>#DIV/0!</v>
      </c>
      <c r="N14" s="209"/>
      <c r="O14" s="209"/>
      <c r="P14" s="93" t="e">
        <f t="shared" si="2"/>
        <v>#DIV/0!</v>
      </c>
      <c r="Q14" s="209"/>
      <c r="R14" s="209"/>
      <c r="S14" s="93" t="e">
        <f t="shared" si="3"/>
        <v>#DIV/0!</v>
      </c>
      <c r="T14" s="209"/>
      <c r="U14" s="209"/>
      <c r="V14" s="93" t="e">
        <f t="shared" si="24"/>
        <v>#DIV/0!</v>
      </c>
      <c r="W14" s="209"/>
      <c r="X14" s="209"/>
      <c r="Y14" s="93" t="e">
        <f t="shared" si="4"/>
        <v>#DIV/0!</v>
      </c>
      <c r="Z14" s="209"/>
      <c r="AA14" s="209"/>
      <c r="AB14" s="93" t="e">
        <f t="shared" si="29"/>
        <v>#DIV/0!</v>
      </c>
      <c r="AC14" s="209"/>
      <c r="AD14" s="209"/>
      <c r="AE14" s="93" t="e">
        <f t="shared" si="5"/>
        <v>#DIV/0!</v>
      </c>
      <c r="AF14" s="209"/>
      <c r="AG14" s="209"/>
      <c r="AH14" s="93" t="e">
        <f t="shared" si="6"/>
        <v>#DIV/0!</v>
      </c>
      <c r="AI14" s="209"/>
      <c r="AJ14" s="209"/>
      <c r="AK14" s="94" t="e">
        <f t="shared" si="26"/>
        <v>#DIV/0!</v>
      </c>
      <c r="AL14" s="209"/>
      <c r="AM14" s="209"/>
      <c r="AN14" s="95" t="e">
        <f t="shared" si="8"/>
        <v>#DIV/0!</v>
      </c>
      <c r="AO14" s="209"/>
      <c r="AP14" s="209"/>
      <c r="AQ14" s="96" t="e">
        <f t="shared" si="9"/>
        <v>#DIV/0!</v>
      </c>
      <c r="AR14" s="209"/>
      <c r="AS14" s="209"/>
      <c r="AT14" s="95" t="e">
        <f t="shared" si="10"/>
        <v>#DIV/0!</v>
      </c>
      <c r="AU14" s="209"/>
      <c r="AV14" s="209"/>
      <c r="AW14" s="95" t="e">
        <f t="shared" si="11"/>
        <v>#DIV/0!</v>
      </c>
      <c r="AX14" s="209"/>
      <c r="AY14" s="209"/>
      <c r="AZ14" s="95" t="e">
        <f t="shared" si="12"/>
        <v>#DIV/0!</v>
      </c>
      <c r="BA14" s="209"/>
      <c r="BB14" s="209"/>
      <c r="BC14" s="95" t="e">
        <f t="shared" si="27"/>
        <v>#DIV/0!</v>
      </c>
      <c r="BD14" s="209"/>
      <c r="BE14" s="209"/>
      <c r="BF14" s="95" t="e">
        <f t="shared" si="13"/>
        <v>#DIV/0!</v>
      </c>
      <c r="BG14" s="209"/>
      <c r="BH14" s="209"/>
      <c r="BI14" s="95" t="e">
        <f t="shared" si="14"/>
        <v>#DIV/0!</v>
      </c>
      <c r="BJ14" s="209"/>
      <c r="BK14" s="209"/>
      <c r="BL14" s="95" t="e">
        <f t="shared" si="15"/>
        <v>#DIV/0!</v>
      </c>
      <c r="BM14" s="209"/>
      <c r="BN14" s="209"/>
      <c r="BO14" s="95" t="e">
        <f t="shared" si="16"/>
        <v>#DIV/0!</v>
      </c>
      <c r="BP14" s="209"/>
      <c r="BQ14" s="209"/>
      <c r="BR14" s="95" t="e">
        <f t="shared" si="17"/>
        <v>#DIV/0!</v>
      </c>
      <c r="BS14" s="209"/>
      <c r="BT14" s="209"/>
      <c r="BU14" s="95" t="e">
        <f t="shared" si="22"/>
        <v>#DIV/0!</v>
      </c>
      <c r="BV14" s="209"/>
      <c r="BW14" s="209"/>
      <c r="BX14" s="93" t="e">
        <f t="shared" ref="BX14:BX24" si="33">SUM(BW14/BV14)</f>
        <v>#DIV/0!</v>
      </c>
      <c r="BY14" s="209"/>
      <c r="BZ14" s="209"/>
      <c r="CA14" s="95" t="e">
        <f t="shared" ref="CA14:CA24" si="34">SUM(BZ14/BY14)</f>
        <v>#DIV/0!</v>
      </c>
      <c r="CB14" s="99">
        <f t="shared" si="30"/>
        <v>0</v>
      </c>
      <c r="CC14" s="99">
        <f t="shared" si="31"/>
        <v>0</v>
      </c>
      <c r="CD14" s="94" t="e">
        <f t="shared" si="32"/>
        <v>#DIV/0!</v>
      </c>
    </row>
    <row r="15" spans="1:82" x14ac:dyDescent="0.25">
      <c r="A15" s="85" t="s">
        <v>37</v>
      </c>
      <c r="B15" s="209"/>
      <c r="C15" s="209"/>
      <c r="D15" s="100" t="e">
        <f t="shared" si="25"/>
        <v>#DIV/0!</v>
      </c>
      <c r="E15" s="209"/>
      <c r="F15" s="209"/>
      <c r="G15" s="93" t="e">
        <f t="shared" si="21"/>
        <v>#DIV/0!</v>
      </c>
      <c r="H15" s="209"/>
      <c r="I15" s="209"/>
      <c r="J15" s="93" t="e">
        <f t="shared" si="0"/>
        <v>#DIV/0!</v>
      </c>
      <c r="K15" s="209"/>
      <c r="L15" s="209"/>
      <c r="M15" s="93" t="e">
        <f t="shared" si="28"/>
        <v>#DIV/0!</v>
      </c>
      <c r="N15" s="209"/>
      <c r="O15" s="209"/>
      <c r="P15" s="93" t="e">
        <f t="shared" si="2"/>
        <v>#DIV/0!</v>
      </c>
      <c r="Q15" s="209"/>
      <c r="R15" s="209"/>
      <c r="S15" s="93" t="e">
        <f t="shared" si="3"/>
        <v>#DIV/0!</v>
      </c>
      <c r="T15" s="209"/>
      <c r="U15" s="209"/>
      <c r="V15" s="93" t="e">
        <f t="shared" si="24"/>
        <v>#DIV/0!</v>
      </c>
      <c r="W15" s="209"/>
      <c r="X15" s="209"/>
      <c r="Y15" s="93" t="e">
        <f t="shared" si="4"/>
        <v>#DIV/0!</v>
      </c>
      <c r="Z15" s="209"/>
      <c r="AA15" s="209"/>
      <c r="AB15" s="93" t="e">
        <f t="shared" si="29"/>
        <v>#DIV/0!</v>
      </c>
      <c r="AC15" s="209"/>
      <c r="AD15" s="209"/>
      <c r="AE15" s="93" t="e">
        <f t="shared" si="5"/>
        <v>#DIV/0!</v>
      </c>
      <c r="AF15" s="209"/>
      <c r="AG15" s="209"/>
      <c r="AH15" s="93" t="e">
        <f t="shared" si="6"/>
        <v>#DIV/0!</v>
      </c>
      <c r="AI15" s="209"/>
      <c r="AJ15" s="209"/>
      <c r="AK15" s="94" t="e">
        <f t="shared" si="26"/>
        <v>#DIV/0!</v>
      </c>
      <c r="AL15" s="209"/>
      <c r="AM15" s="209"/>
      <c r="AN15" s="95" t="e">
        <f t="shared" si="8"/>
        <v>#DIV/0!</v>
      </c>
      <c r="AO15" s="209"/>
      <c r="AP15" s="209"/>
      <c r="AQ15" s="96" t="e">
        <f t="shared" si="9"/>
        <v>#DIV/0!</v>
      </c>
      <c r="AR15" s="209"/>
      <c r="AS15" s="209"/>
      <c r="AT15" s="95" t="e">
        <f t="shared" si="10"/>
        <v>#DIV/0!</v>
      </c>
      <c r="AU15" s="209"/>
      <c r="AV15" s="209"/>
      <c r="AW15" s="95" t="e">
        <f t="shared" si="11"/>
        <v>#DIV/0!</v>
      </c>
      <c r="AX15" s="209"/>
      <c r="AY15" s="209"/>
      <c r="AZ15" s="95" t="e">
        <f t="shared" si="12"/>
        <v>#DIV/0!</v>
      </c>
      <c r="BA15" s="209"/>
      <c r="BB15" s="209"/>
      <c r="BC15" s="95" t="e">
        <f t="shared" si="27"/>
        <v>#DIV/0!</v>
      </c>
      <c r="BD15" s="209"/>
      <c r="BE15" s="209"/>
      <c r="BF15" s="95" t="e">
        <f t="shared" si="13"/>
        <v>#DIV/0!</v>
      </c>
      <c r="BG15" s="209"/>
      <c r="BH15" s="209"/>
      <c r="BI15" s="95" t="e">
        <f t="shared" si="14"/>
        <v>#DIV/0!</v>
      </c>
      <c r="BJ15" s="209"/>
      <c r="BK15" s="209"/>
      <c r="BL15" s="95" t="e">
        <f t="shared" si="15"/>
        <v>#DIV/0!</v>
      </c>
      <c r="BM15" s="209"/>
      <c r="BN15" s="209"/>
      <c r="BO15" s="95" t="e">
        <f t="shared" si="16"/>
        <v>#DIV/0!</v>
      </c>
      <c r="BP15" s="209"/>
      <c r="BQ15" s="209"/>
      <c r="BR15" s="95" t="e">
        <f t="shared" si="17"/>
        <v>#DIV/0!</v>
      </c>
      <c r="BS15" s="209"/>
      <c r="BT15" s="209"/>
      <c r="BU15" s="95" t="e">
        <f t="shared" si="22"/>
        <v>#DIV/0!</v>
      </c>
      <c r="BV15" s="209"/>
      <c r="BW15" s="209"/>
      <c r="BX15" s="93" t="e">
        <f t="shared" si="33"/>
        <v>#DIV/0!</v>
      </c>
      <c r="BY15" s="209"/>
      <c r="BZ15" s="209"/>
      <c r="CA15" s="95" t="e">
        <f t="shared" si="34"/>
        <v>#DIV/0!</v>
      </c>
      <c r="CB15" s="99">
        <f t="shared" si="30"/>
        <v>0</v>
      </c>
      <c r="CC15" s="99">
        <f t="shared" si="31"/>
        <v>0</v>
      </c>
      <c r="CD15" s="94" t="e">
        <f t="shared" si="32"/>
        <v>#DIV/0!</v>
      </c>
    </row>
    <row r="16" spans="1:82" ht="26.4" x14ac:dyDescent="0.25">
      <c r="A16" s="85" t="s">
        <v>38</v>
      </c>
      <c r="B16" s="209"/>
      <c r="C16" s="209"/>
      <c r="D16" s="100" t="e">
        <f t="shared" si="25"/>
        <v>#DIV/0!</v>
      </c>
      <c r="E16" s="209"/>
      <c r="F16" s="209"/>
      <c r="G16" s="93" t="e">
        <f t="shared" si="21"/>
        <v>#DIV/0!</v>
      </c>
      <c r="H16" s="209"/>
      <c r="I16" s="209"/>
      <c r="J16" s="93" t="e">
        <f t="shared" si="0"/>
        <v>#DIV/0!</v>
      </c>
      <c r="K16" s="209"/>
      <c r="L16" s="209"/>
      <c r="M16" s="93" t="e">
        <f t="shared" si="28"/>
        <v>#DIV/0!</v>
      </c>
      <c r="N16" s="209"/>
      <c r="O16" s="209"/>
      <c r="P16" s="93" t="e">
        <f t="shared" si="2"/>
        <v>#DIV/0!</v>
      </c>
      <c r="Q16" s="209"/>
      <c r="R16" s="209"/>
      <c r="S16" s="93" t="e">
        <f t="shared" si="3"/>
        <v>#DIV/0!</v>
      </c>
      <c r="T16" s="209"/>
      <c r="U16" s="209"/>
      <c r="V16" s="93" t="e">
        <f t="shared" si="24"/>
        <v>#DIV/0!</v>
      </c>
      <c r="W16" s="209"/>
      <c r="X16" s="209"/>
      <c r="Y16" s="93" t="e">
        <f t="shared" si="4"/>
        <v>#DIV/0!</v>
      </c>
      <c r="Z16" s="209"/>
      <c r="AA16" s="209"/>
      <c r="AB16" s="93" t="e">
        <f t="shared" si="29"/>
        <v>#DIV/0!</v>
      </c>
      <c r="AC16" s="209"/>
      <c r="AD16" s="209"/>
      <c r="AE16" s="93" t="e">
        <f t="shared" si="5"/>
        <v>#DIV/0!</v>
      </c>
      <c r="AF16" s="209"/>
      <c r="AG16" s="209"/>
      <c r="AH16" s="93" t="e">
        <f t="shared" si="6"/>
        <v>#DIV/0!</v>
      </c>
      <c r="AI16" s="209"/>
      <c r="AJ16" s="209"/>
      <c r="AK16" s="94" t="e">
        <f t="shared" si="26"/>
        <v>#DIV/0!</v>
      </c>
      <c r="AL16" s="209"/>
      <c r="AM16" s="209"/>
      <c r="AN16" s="95" t="e">
        <f t="shared" si="8"/>
        <v>#DIV/0!</v>
      </c>
      <c r="AO16" s="209"/>
      <c r="AP16" s="209"/>
      <c r="AQ16" s="95" t="e">
        <f t="shared" si="9"/>
        <v>#DIV/0!</v>
      </c>
      <c r="AR16" s="209"/>
      <c r="AS16" s="209"/>
      <c r="AT16" s="95" t="e">
        <f t="shared" si="10"/>
        <v>#DIV/0!</v>
      </c>
      <c r="AU16" s="209"/>
      <c r="AV16" s="209"/>
      <c r="AW16" s="95" t="e">
        <f t="shared" si="11"/>
        <v>#DIV/0!</v>
      </c>
      <c r="AX16" s="209"/>
      <c r="AY16" s="209"/>
      <c r="AZ16" s="95" t="e">
        <f t="shared" si="12"/>
        <v>#DIV/0!</v>
      </c>
      <c r="BA16" s="209"/>
      <c r="BB16" s="209"/>
      <c r="BC16" s="95" t="e">
        <f t="shared" si="27"/>
        <v>#DIV/0!</v>
      </c>
      <c r="BD16" s="209"/>
      <c r="BE16" s="209"/>
      <c r="BF16" s="95" t="e">
        <f t="shared" si="13"/>
        <v>#DIV/0!</v>
      </c>
      <c r="BG16" s="209"/>
      <c r="BH16" s="209"/>
      <c r="BI16" s="95" t="e">
        <f t="shared" si="14"/>
        <v>#DIV/0!</v>
      </c>
      <c r="BJ16" s="209"/>
      <c r="BK16" s="209"/>
      <c r="BL16" s="95" t="e">
        <f t="shared" si="15"/>
        <v>#DIV/0!</v>
      </c>
      <c r="BM16" s="209"/>
      <c r="BN16" s="209"/>
      <c r="BO16" s="95" t="e">
        <f t="shared" si="16"/>
        <v>#DIV/0!</v>
      </c>
      <c r="BP16" s="209"/>
      <c r="BQ16" s="209"/>
      <c r="BR16" s="95" t="e">
        <f t="shared" si="17"/>
        <v>#DIV/0!</v>
      </c>
      <c r="BS16" s="209"/>
      <c r="BT16" s="209"/>
      <c r="BU16" s="95" t="e">
        <f t="shared" si="22"/>
        <v>#DIV/0!</v>
      </c>
      <c r="BV16" s="209"/>
      <c r="BW16" s="209"/>
      <c r="BX16" s="93" t="e">
        <f t="shared" si="33"/>
        <v>#DIV/0!</v>
      </c>
      <c r="BY16" s="209"/>
      <c r="BZ16" s="209"/>
      <c r="CA16" s="95" t="e">
        <f t="shared" si="34"/>
        <v>#DIV/0!</v>
      </c>
      <c r="CB16" s="99">
        <f t="shared" si="30"/>
        <v>0</v>
      </c>
      <c r="CC16" s="99">
        <f t="shared" si="31"/>
        <v>0</v>
      </c>
      <c r="CD16" s="94" t="e">
        <f>SUM(CC16/CB16)</f>
        <v>#DIV/0!</v>
      </c>
    </row>
    <row r="17" spans="1:82" x14ac:dyDescent="0.25">
      <c r="A17" s="85" t="s">
        <v>39</v>
      </c>
      <c r="B17" s="209"/>
      <c r="C17" s="209"/>
      <c r="D17" s="100"/>
      <c r="E17" s="209"/>
      <c r="F17" s="209"/>
      <c r="G17" s="93"/>
      <c r="H17" s="209"/>
      <c r="I17" s="209"/>
      <c r="J17" s="93" t="e">
        <f t="shared" si="0"/>
        <v>#DIV/0!</v>
      </c>
      <c r="K17" s="209"/>
      <c r="L17" s="209"/>
      <c r="M17" s="93" t="e">
        <f t="shared" si="28"/>
        <v>#DIV/0!</v>
      </c>
      <c r="N17" s="209"/>
      <c r="O17" s="209"/>
      <c r="P17" s="93"/>
      <c r="Q17" s="209"/>
      <c r="R17" s="209"/>
      <c r="S17" s="93"/>
      <c r="T17" s="209"/>
      <c r="U17" s="209"/>
      <c r="V17" s="93" t="e">
        <f t="shared" si="24"/>
        <v>#DIV/0!</v>
      </c>
      <c r="W17" s="209"/>
      <c r="X17" s="209"/>
      <c r="Y17" s="93"/>
      <c r="Z17" s="209"/>
      <c r="AA17" s="209"/>
      <c r="AB17" s="93" t="e">
        <f t="shared" si="29"/>
        <v>#DIV/0!</v>
      </c>
      <c r="AC17" s="209"/>
      <c r="AD17" s="209"/>
      <c r="AE17" s="93" t="e">
        <f t="shared" si="5"/>
        <v>#DIV/0!</v>
      </c>
      <c r="AF17" s="209"/>
      <c r="AG17" s="209"/>
      <c r="AH17" s="93" t="e">
        <f t="shared" si="6"/>
        <v>#DIV/0!</v>
      </c>
      <c r="AI17" s="209"/>
      <c r="AJ17" s="209"/>
      <c r="AK17" s="94" t="e">
        <f t="shared" si="26"/>
        <v>#DIV/0!</v>
      </c>
      <c r="AL17" s="209"/>
      <c r="AM17" s="209"/>
      <c r="AN17" s="95" t="e">
        <f t="shared" si="8"/>
        <v>#DIV/0!</v>
      </c>
      <c r="AO17" s="209"/>
      <c r="AP17" s="209"/>
      <c r="AQ17" s="96" t="e">
        <f t="shared" si="9"/>
        <v>#DIV/0!</v>
      </c>
      <c r="AR17" s="209"/>
      <c r="AS17" s="209"/>
      <c r="AT17" s="95" t="e">
        <f t="shared" si="10"/>
        <v>#DIV/0!</v>
      </c>
      <c r="AU17" s="209"/>
      <c r="AV17" s="209"/>
      <c r="AW17" s="95"/>
      <c r="AX17" s="209"/>
      <c r="AY17" s="209"/>
      <c r="AZ17" s="95" t="e">
        <f t="shared" si="12"/>
        <v>#DIV/0!</v>
      </c>
      <c r="BA17" s="209"/>
      <c r="BB17" s="209"/>
      <c r="BC17" s="95"/>
      <c r="BD17" s="209"/>
      <c r="BE17" s="209"/>
      <c r="BF17" s="95" t="e">
        <f t="shared" si="13"/>
        <v>#DIV/0!</v>
      </c>
      <c r="BG17" s="209"/>
      <c r="BH17" s="209"/>
      <c r="BI17" s="95" t="e">
        <f t="shared" si="14"/>
        <v>#DIV/0!</v>
      </c>
      <c r="BJ17" s="209"/>
      <c r="BK17" s="209"/>
      <c r="BL17" s="95" t="e">
        <f t="shared" si="15"/>
        <v>#DIV/0!</v>
      </c>
      <c r="BM17" s="209"/>
      <c r="BN17" s="209"/>
      <c r="BO17" s="95"/>
      <c r="BP17" s="209"/>
      <c r="BQ17" s="209"/>
      <c r="BR17" s="95" t="e">
        <f t="shared" si="17"/>
        <v>#DIV/0!</v>
      </c>
      <c r="BS17" s="209"/>
      <c r="BT17" s="209"/>
      <c r="BU17" s="95" t="e">
        <f t="shared" si="22"/>
        <v>#DIV/0!</v>
      </c>
      <c r="BV17" s="209"/>
      <c r="BW17" s="209"/>
      <c r="BX17" s="93" t="e">
        <f t="shared" si="33"/>
        <v>#DIV/0!</v>
      </c>
      <c r="BY17" s="209"/>
      <c r="BZ17" s="209"/>
      <c r="CA17" s="95" t="e">
        <f t="shared" si="34"/>
        <v>#DIV/0!</v>
      </c>
      <c r="CB17" s="99">
        <f t="shared" si="30"/>
        <v>0</v>
      </c>
      <c r="CC17" s="99">
        <f t="shared" si="31"/>
        <v>0</v>
      </c>
      <c r="CD17" s="94" t="e">
        <f>SUM(CC17/CB17)</f>
        <v>#DIV/0!</v>
      </c>
    </row>
    <row r="18" spans="1:82" x14ac:dyDescent="0.25">
      <c r="A18" s="85" t="s">
        <v>40</v>
      </c>
      <c r="B18" s="209"/>
      <c r="C18" s="209"/>
      <c r="D18" s="93" t="e">
        <f t="shared" ref="D18:D24" si="35">SUM(C18/B18)</f>
        <v>#DIV/0!</v>
      </c>
      <c r="E18" s="209"/>
      <c r="F18" s="209"/>
      <c r="G18" s="93" t="e">
        <f t="shared" ref="G18:G24" si="36">SUM(F18/E18)</f>
        <v>#DIV/0!</v>
      </c>
      <c r="H18" s="209"/>
      <c r="I18" s="209"/>
      <c r="J18" s="93" t="e">
        <f t="shared" si="0"/>
        <v>#DIV/0!</v>
      </c>
      <c r="K18" s="209"/>
      <c r="L18" s="209"/>
      <c r="M18" s="93" t="e">
        <f t="shared" si="28"/>
        <v>#DIV/0!</v>
      </c>
      <c r="N18" s="209"/>
      <c r="O18" s="209"/>
      <c r="P18" s="93" t="e">
        <f t="shared" si="2"/>
        <v>#DIV/0!</v>
      </c>
      <c r="Q18" s="209"/>
      <c r="R18" s="209"/>
      <c r="S18" s="93" t="e">
        <f t="shared" si="3"/>
        <v>#DIV/0!</v>
      </c>
      <c r="T18" s="209"/>
      <c r="U18" s="209"/>
      <c r="V18" s="93" t="e">
        <f t="shared" si="24"/>
        <v>#DIV/0!</v>
      </c>
      <c r="W18" s="209"/>
      <c r="X18" s="209"/>
      <c r="Y18" s="93" t="e">
        <f t="shared" ref="Y18:Y24" si="37">SUM(X18/W18)</f>
        <v>#DIV/0!</v>
      </c>
      <c r="Z18" s="209"/>
      <c r="AA18" s="209"/>
      <c r="AB18" s="93" t="e">
        <f t="shared" si="29"/>
        <v>#DIV/0!</v>
      </c>
      <c r="AC18" s="209"/>
      <c r="AD18" s="209"/>
      <c r="AE18" s="93" t="e">
        <f t="shared" si="5"/>
        <v>#DIV/0!</v>
      </c>
      <c r="AF18" s="209"/>
      <c r="AG18" s="209"/>
      <c r="AH18" s="93" t="e">
        <f t="shared" si="6"/>
        <v>#DIV/0!</v>
      </c>
      <c r="AI18" s="209"/>
      <c r="AJ18" s="209"/>
      <c r="AK18" s="94" t="e">
        <f t="shared" si="26"/>
        <v>#DIV/0!</v>
      </c>
      <c r="AL18" s="209"/>
      <c r="AM18" s="209"/>
      <c r="AN18" s="95" t="e">
        <f t="shared" si="8"/>
        <v>#DIV/0!</v>
      </c>
      <c r="AO18" s="209"/>
      <c r="AP18" s="209"/>
      <c r="AQ18" s="95" t="e">
        <f t="shared" si="9"/>
        <v>#DIV/0!</v>
      </c>
      <c r="AR18" s="209"/>
      <c r="AS18" s="209"/>
      <c r="AT18" s="95" t="e">
        <f t="shared" si="10"/>
        <v>#DIV/0!</v>
      </c>
      <c r="AU18" s="209"/>
      <c r="AV18" s="209"/>
      <c r="AW18" s="95" t="e">
        <f t="shared" si="11"/>
        <v>#DIV/0!</v>
      </c>
      <c r="AX18" s="209"/>
      <c r="AY18" s="209"/>
      <c r="AZ18" s="95" t="e">
        <f t="shared" si="12"/>
        <v>#DIV/0!</v>
      </c>
      <c r="BA18" s="209"/>
      <c r="BB18" s="209"/>
      <c r="BC18" s="95" t="e">
        <f t="shared" si="27"/>
        <v>#DIV/0!</v>
      </c>
      <c r="BD18" s="209"/>
      <c r="BE18" s="209"/>
      <c r="BF18" s="95" t="e">
        <f t="shared" si="13"/>
        <v>#DIV/0!</v>
      </c>
      <c r="BG18" s="209"/>
      <c r="BH18" s="209"/>
      <c r="BI18" s="95" t="e">
        <f t="shared" si="14"/>
        <v>#DIV/0!</v>
      </c>
      <c r="BJ18" s="209"/>
      <c r="BK18" s="209"/>
      <c r="BL18" s="95" t="e">
        <f t="shared" si="15"/>
        <v>#DIV/0!</v>
      </c>
      <c r="BM18" s="209"/>
      <c r="BN18" s="209"/>
      <c r="BO18" s="95" t="e">
        <f t="shared" ref="BO18:BO24" si="38">SUM(BN18/BM18)</f>
        <v>#DIV/0!</v>
      </c>
      <c r="BP18" s="209"/>
      <c r="BQ18" s="209"/>
      <c r="BR18" s="95" t="e">
        <f t="shared" si="17"/>
        <v>#DIV/0!</v>
      </c>
      <c r="BS18" s="209"/>
      <c r="BT18" s="209"/>
      <c r="BU18" s="95" t="e">
        <f t="shared" si="22"/>
        <v>#DIV/0!</v>
      </c>
      <c r="BV18" s="209"/>
      <c r="BW18" s="209"/>
      <c r="BX18" s="93" t="e">
        <f t="shared" si="33"/>
        <v>#DIV/0!</v>
      </c>
      <c r="BY18" s="209"/>
      <c r="BZ18" s="209"/>
      <c r="CA18" s="95" t="e">
        <f t="shared" si="34"/>
        <v>#DIV/0!</v>
      </c>
      <c r="CB18" s="99">
        <f>B18+E18+H18+K18+N18+Q18+T18+W18+Z18+AC18+AF18+AI18+AL18+AO18+AR18+AU18+AX18+BA18+BD18+BG18+BJ18+BM18+BP18+BS18+BV18+BY18</f>
        <v>0</v>
      </c>
      <c r="CC18" s="99">
        <f>BZ18+BW18+BT18+BQ18+BN18+BK18+BH18+BE18+BB18+AY18+AV18+AS18+AP18+AM18+AJ18+AG18+AD18+AA18+X18+U18+R18+O18+L18+I18+F18+C18</f>
        <v>0</v>
      </c>
      <c r="CD18" s="94" t="e">
        <f t="shared" si="32"/>
        <v>#DIV/0!</v>
      </c>
    </row>
    <row r="19" spans="1:82" x14ac:dyDescent="0.25">
      <c r="A19" s="86" t="s">
        <v>55</v>
      </c>
      <c r="B19" s="209"/>
      <c r="C19" s="209"/>
      <c r="D19" s="93" t="e">
        <f t="shared" si="35"/>
        <v>#DIV/0!</v>
      </c>
      <c r="E19" s="209"/>
      <c r="F19" s="209"/>
      <c r="G19" s="93" t="e">
        <f t="shared" si="36"/>
        <v>#DIV/0!</v>
      </c>
      <c r="H19" s="209"/>
      <c r="I19" s="209"/>
      <c r="J19" s="93" t="e">
        <f t="shared" si="0"/>
        <v>#DIV/0!</v>
      </c>
      <c r="K19" s="209"/>
      <c r="L19" s="209"/>
      <c r="M19" s="93" t="e">
        <f t="shared" si="28"/>
        <v>#DIV/0!</v>
      </c>
      <c r="N19" s="209"/>
      <c r="O19" s="209"/>
      <c r="P19" s="93" t="e">
        <f t="shared" si="2"/>
        <v>#DIV/0!</v>
      </c>
      <c r="Q19" s="209"/>
      <c r="R19" s="209"/>
      <c r="S19" s="93" t="e">
        <f t="shared" si="3"/>
        <v>#DIV/0!</v>
      </c>
      <c r="T19" s="209"/>
      <c r="U19" s="209"/>
      <c r="V19" s="93" t="e">
        <f t="shared" si="24"/>
        <v>#DIV/0!</v>
      </c>
      <c r="W19" s="209"/>
      <c r="X19" s="209"/>
      <c r="Y19" s="93" t="e">
        <f t="shared" si="37"/>
        <v>#DIV/0!</v>
      </c>
      <c r="Z19" s="209"/>
      <c r="AA19" s="209"/>
      <c r="AB19" s="93" t="e">
        <f t="shared" si="29"/>
        <v>#DIV/0!</v>
      </c>
      <c r="AC19" s="209"/>
      <c r="AD19" s="209"/>
      <c r="AE19" s="93" t="e">
        <f t="shared" si="5"/>
        <v>#DIV/0!</v>
      </c>
      <c r="AF19" s="209"/>
      <c r="AG19" s="209"/>
      <c r="AH19" s="93" t="e">
        <f t="shared" si="6"/>
        <v>#DIV/0!</v>
      </c>
      <c r="AI19" s="209"/>
      <c r="AJ19" s="209"/>
      <c r="AK19" s="94" t="e">
        <f t="shared" si="26"/>
        <v>#DIV/0!</v>
      </c>
      <c r="AL19" s="209"/>
      <c r="AM19" s="209"/>
      <c r="AN19" s="95" t="e">
        <f t="shared" si="8"/>
        <v>#DIV/0!</v>
      </c>
      <c r="AO19" s="209"/>
      <c r="AP19" s="209"/>
      <c r="AQ19" s="95" t="e">
        <f t="shared" si="9"/>
        <v>#DIV/0!</v>
      </c>
      <c r="AR19" s="209"/>
      <c r="AS19" s="209"/>
      <c r="AT19" s="95" t="e">
        <f t="shared" si="10"/>
        <v>#DIV/0!</v>
      </c>
      <c r="AU19" s="209"/>
      <c r="AV19" s="209"/>
      <c r="AW19" s="95" t="e">
        <f t="shared" si="11"/>
        <v>#DIV/0!</v>
      </c>
      <c r="AX19" s="209"/>
      <c r="AY19" s="209"/>
      <c r="AZ19" s="95" t="e">
        <f t="shared" si="12"/>
        <v>#DIV/0!</v>
      </c>
      <c r="BA19" s="209"/>
      <c r="BB19" s="209"/>
      <c r="BC19" s="95" t="e">
        <f t="shared" si="27"/>
        <v>#DIV/0!</v>
      </c>
      <c r="BD19" s="209"/>
      <c r="BE19" s="209"/>
      <c r="BF19" s="95" t="e">
        <f t="shared" si="13"/>
        <v>#DIV/0!</v>
      </c>
      <c r="BG19" s="209"/>
      <c r="BH19" s="209"/>
      <c r="BI19" s="95" t="e">
        <f t="shared" si="14"/>
        <v>#DIV/0!</v>
      </c>
      <c r="BJ19" s="209"/>
      <c r="BK19" s="209"/>
      <c r="BL19" s="95" t="e">
        <f t="shared" si="15"/>
        <v>#DIV/0!</v>
      </c>
      <c r="BM19" s="209"/>
      <c r="BN19" s="209"/>
      <c r="BO19" s="95" t="e">
        <f t="shared" si="38"/>
        <v>#DIV/0!</v>
      </c>
      <c r="BP19" s="209"/>
      <c r="BQ19" s="209"/>
      <c r="BR19" s="95" t="e">
        <f t="shared" si="17"/>
        <v>#DIV/0!</v>
      </c>
      <c r="BS19" s="209"/>
      <c r="BT19" s="209"/>
      <c r="BU19" s="95" t="e">
        <f t="shared" si="22"/>
        <v>#DIV/0!</v>
      </c>
      <c r="BV19" s="209"/>
      <c r="BW19" s="209"/>
      <c r="BX19" s="93" t="e">
        <f t="shared" si="33"/>
        <v>#DIV/0!</v>
      </c>
      <c r="BY19" s="209"/>
      <c r="BZ19" s="209"/>
      <c r="CA19" s="95" t="e">
        <f t="shared" si="34"/>
        <v>#DIV/0!</v>
      </c>
      <c r="CB19" s="99">
        <f t="shared" ref="CB19:CB25" si="39">BY19+BV19+BS19+BP19+BM19+BJ19+BG19+BD19+BA19+AX19+AU19+AR19+AO19+AL19+AI19+AF19+AC19+Z19+W19+T19+Q19+N19+K19+H19+E19+B19</f>
        <v>0</v>
      </c>
      <c r="CC19" s="99">
        <f t="shared" si="31"/>
        <v>0</v>
      </c>
      <c r="CD19" s="94" t="e">
        <f>SUM(CC19/CB19)</f>
        <v>#DIV/0!</v>
      </c>
    </row>
    <row r="20" spans="1:82" x14ac:dyDescent="0.25">
      <c r="A20" s="85" t="s">
        <v>54</v>
      </c>
      <c r="B20" s="209"/>
      <c r="C20" s="209"/>
      <c r="D20" s="93"/>
      <c r="E20" s="209"/>
      <c r="F20" s="209"/>
      <c r="G20" s="93"/>
      <c r="H20" s="209"/>
      <c r="I20" s="209"/>
      <c r="J20" s="93"/>
      <c r="K20" s="209"/>
      <c r="L20" s="209"/>
      <c r="M20" s="93"/>
      <c r="N20" s="209"/>
      <c r="O20" s="209"/>
      <c r="P20" s="93"/>
      <c r="Q20" s="209"/>
      <c r="R20" s="209"/>
      <c r="S20" s="93"/>
      <c r="T20" s="209"/>
      <c r="U20" s="209"/>
      <c r="V20" s="93"/>
      <c r="W20" s="209"/>
      <c r="X20" s="209"/>
      <c r="Y20" s="93"/>
      <c r="Z20" s="209"/>
      <c r="AA20" s="209"/>
      <c r="AB20" s="93" t="e">
        <f t="shared" si="29"/>
        <v>#DIV/0!</v>
      </c>
      <c r="AC20" s="209"/>
      <c r="AD20" s="209"/>
      <c r="AE20" s="93"/>
      <c r="AF20" s="209"/>
      <c r="AG20" s="209"/>
      <c r="AH20" s="93"/>
      <c r="AI20" s="209"/>
      <c r="AJ20" s="209"/>
      <c r="AK20" s="94"/>
      <c r="AL20" s="209"/>
      <c r="AM20" s="209"/>
      <c r="AN20" s="95"/>
      <c r="AO20" s="209"/>
      <c r="AP20" s="209"/>
      <c r="AQ20" s="95"/>
      <c r="AR20" s="209"/>
      <c r="AS20" s="209"/>
      <c r="AT20" s="95"/>
      <c r="AU20" s="209"/>
      <c r="AV20" s="209"/>
      <c r="AW20" s="95"/>
      <c r="AX20" s="209"/>
      <c r="AY20" s="209"/>
      <c r="AZ20" s="95"/>
      <c r="BA20" s="209"/>
      <c r="BB20" s="209"/>
      <c r="BC20" s="95"/>
      <c r="BD20" s="209"/>
      <c r="BE20" s="209"/>
      <c r="BF20" s="95"/>
      <c r="BG20" s="209"/>
      <c r="BH20" s="209"/>
      <c r="BI20" s="95" t="e">
        <f t="shared" si="14"/>
        <v>#DIV/0!</v>
      </c>
      <c r="BJ20" s="209"/>
      <c r="BK20" s="209"/>
      <c r="BL20" s="95"/>
      <c r="BM20" s="209"/>
      <c r="BN20" s="209"/>
      <c r="BO20" s="95"/>
      <c r="BP20" s="209"/>
      <c r="BQ20" s="209"/>
      <c r="BR20" s="95"/>
      <c r="BS20" s="209"/>
      <c r="BT20" s="209"/>
      <c r="BU20" s="95"/>
      <c r="BV20" s="209"/>
      <c r="BW20" s="209"/>
      <c r="BX20" s="93" t="e">
        <f t="shared" si="33"/>
        <v>#DIV/0!</v>
      </c>
      <c r="BY20" s="209"/>
      <c r="BZ20" s="209"/>
      <c r="CA20" s="95"/>
      <c r="CB20" s="99">
        <f t="shared" si="39"/>
        <v>0</v>
      </c>
      <c r="CC20" s="99">
        <f t="shared" si="31"/>
        <v>0</v>
      </c>
      <c r="CD20" s="94" t="e">
        <f t="shared" si="32"/>
        <v>#DIV/0!</v>
      </c>
    </row>
    <row r="21" spans="1:82" x14ac:dyDescent="0.25">
      <c r="A21" s="85" t="s">
        <v>41</v>
      </c>
      <c r="B21" s="209"/>
      <c r="C21" s="209"/>
      <c r="D21" s="93" t="e">
        <f t="shared" si="35"/>
        <v>#DIV/0!</v>
      </c>
      <c r="E21" s="209"/>
      <c r="F21" s="209"/>
      <c r="G21" s="93" t="e">
        <f t="shared" si="36"/>
        <v>#DIV/0!</v>
      </c>
      <c r="H21" s="209"/>
      <c r="I21" s="209"/>
      <c r="J21" s="93" t="e">
        <f t="shared" si="0"/>
        <v>#DIV/0!</v>
      </c>
      <c r="K21" s="209"/>
      <c r="L21" s="209"/>
      <c r="M21" s="93" t="e">
        <f t="shared" si="28"/>
        <v>#DIV/0!</v>
      </c>
      <c r="N21" s="209"/>
      <c r="O21" s="209"/>
      <c r="P21" s="93" t="e">
        <f t="shared" si="2"/>
        <v>#DIV/0!</v>
      </c>
      <c r="Q21" s="209"/>
      <c r="R21" s="209"/>
      <c r="S21" s="93" t="e">
        <f t="shared" si="3"/>
        <v>#DIV/0!</v>
      </c>
      <c r="T21" s="209"/>
      <c r="U21" s="209"/>
      <c r="V21" s="93" t="e">
        <f t="shared" si="24"/>
        <v>#DIV/0!</v>
      </c>
      <c r="W21" s="209"/>
      <c r="X21" s="209"/>
      <c r="Y21" s="93" t="e">
        <f t="shared" si="37"/>
        <v>#DIV/0!</v>
      </c>
      <c r="Z21" s="209"/>
      <c r="AA21" s="209"/>
      <c r="AB21" s="93" t="e">
        <f t="shared" si="29"/>
        <v>#DIV/0!</v>
      </c>
      <c r="AC21" s="209"/>
      <c r="AD21" s="209"/>
      <c r="AE21" s="93" t="e">
        <f t="shared" si="5"/>
        <v>#DIV/0!</v>
      </c>
      <c r="AF21" s="209"/>
      <c r="AG21" s="209"/>
      <c r="AH21" s="93" t="e">
        <f t="shared" si="6"/>
        <v>#DIV/0!</v>
      </c>
      <c r="AI21" s="209"/>
      <c r="AJ21" s="209"/>
      <c r="AK21" s="94" t="e">
        <f t="shared" si="26"/>
        <v>#DIV/0!</v>
      </c>
      <c r="AL21" s="209"/>
      <c r="AM21" s="209"/>
      <c r="AN21" s="95" t="e">
        <f t="shared" si="8"/>
        <v>#DIV/0!</v>
      </c>
      <c r="AO21" s="209"/>
      <c r="AP21" s="209"/>
      <c r="AQ21" s="95" t="e">
        <f t="shared" si="9"/>
        <v>#DIV/0!</v>
      </c>
      <c r="AR21" s="209"/>
      <c r="AS21" s="209"/>
      <c r="AT21" s="95" t="e">
        <f t="shared" si="10"/>
        <v>#DIV/0!</v>
      </c>
      <c r="AU21" s="209"/>
      <c r="AV21" s="209"/>
      <c r="AW21" s="95" t="e">
        <f t="shared" si="11"/>
        <v>#DIV/0!</v>
      </c>
      <c r="AX21" s="209"/>
      <c r="AY21" s="209"/>
      <c r="AZ21" s="95" t="e">
        <f t="shared" si="12"/>
        <v>#DIV/0!</v>
      </c>
      <c r="BA21" s="209"/>
      <c r="BB21" s="209"/>
      <c r="BC21" s="95" t="e">
        <f t="shared" si="27"/>
        <v>#DIV/0!</v>
      </c>
      <c r="BD21" s="209"/>
      <c r="BE21" s="209"/>
      <c r="BF21" s="95" t="e">
        <f t="shared" si="13"/>
        <v>#DIV/0!</v>
      </c>
      <c r="BG21" s="209"/>
      <c r="BH21" s="209"/>
      <c r="BI21" s="95" t="e">
        <f t="shared" si="14"/>
        <v>#DIV/0!</v>
      </c>
      <c r="BJ21" s="209"/>
      <c r="BK21" s="209"/>
      <c r="BL21" s="95" t="e">
        <f t="shared" si="15"/>
        <v>#DIV/0!</v>
      </c>
      <c r="BM21" s="209"/>
      <c r="BN21" s="209"/>
      <c r="BO21" s="95" t="e">
        <f t="shared" si="38"/>
        <v>#DIV/0!</v>
      </c>
      <c r="BP21" s="209"/>
      <c r="BQ21" s="209"/>
      <c r="BR21" s="95" t="e">
        <f t="shared" si="17"/>
        <v>#DIV/0!</v>
      </c>
      <c r="BS21" s="209"/>
      <c r="BT21" s="209"/>
      <c r="BU21" s="95" t="e">
        <f t="shared" si="22"/>
        <v>#DIV/0!</v>
      </c>
      <c r="BV21" s="209"/>
      <c r="BW21" s="209"/>
      <c r="BX21" s="93" t="e">
        <f t="shared" si="33"/>
        <v>#DIV/0!</v>
      </c>
      <c r="BY21" s="209"/>
      <c r="BZ21" s="209"/>
      <c r="CA21" s="95" t="e">
        <f t="shared" si="34"/>
        <v>#DIV/0!</v>
      </c>
      <c r="CB21" s="99">
        <f t="shared" si="39"/>
        <v>0</v>
      </c>
      <c r="CC21" s="99">
        <f t="shared" si="31"/>
        <v>0</v>
      </c>
      <c r="CD21" s="94" t="e">
        <f t="shared" si="32"/>
        <v>#DIV/0!</v>
      </c>
    </row>
    <row r="22" spans="1:82" x14ac:dyDescent="0.25">
      <c r="A22" s="85" t="s">
        <v>53</v>
      </c>
      <c r="B22" s="209"/>
      <c r="C22" s="209"/>
      <c r="D22" s="100" t="e">
        <f t="shared" si="35"/>
        <v>#DIV/0!</v>
      </c>
      <c r="E22" s="209"/>
      <c r="F22" s="209"/>
      <c r="G22" s="93" t="e">
        <f t="shared" si="36"/>
        <v>#DIV/0!</v>
      </c>
      <c r="H22" s="209"/>
      <c r="I22" s="209"/>
      <c r="J22" s="93" t="e">
        <f t="shared" si="0"/>
        <v>#DIV/0!</v>
      </c>
      <c r="K22" s="209"/>
      <c r="L22" s="209"/>
      <c r="M22" s="93" t="e">
        <f t="shared" si="28"/>
        <v>#DIV/0!</v>
      </c>
      <c r="N22" s="209"/>
      <c r="O22" s="209"/>
      <c r="P22" s="93" t="e">
        <f t="shared" si="2"/>
        <v>#DIV/0!</v>
      </c>
      <c r="Q22" s="209"/>
      <c r="R22" s="209"/>
      <c r="S22" s="93" t="e">
        <f t="shared" si="3"/>
        <v>#DIV/0!</v>
      </c>
      <c r="T22" s="209"/>
      <c r="U22" s="209"/>
      <c r="V22" s="93" t="e">
        <f t="shared" si="24"/>
        <v>#DIV/0!</v>
      </c>
      <c r="W22" s="209"/>
      <c r="X22" s="209"/>
      <c r="Y22" s="93" t="e">
        <f t="shared" si="37"/>
        <v>#DIV/0!</v>
      </c>
      <c r="Z22" s="209"/>
      <c r="AA22" s="209"/>
      <c r="AB22" s="93" t="e">
        <f t="shared" si="29"/>
        <v>#DIV/0!</v>
      </c>
      <c r="AC22" s="209"/>
      <c r="AD22" s="209"/>
      <c r="AE22" s="93" t="e">
        <f t="shared" si="5"/>
        <v>#DIV/0!</v>
      </c>
      <c r="AF22" s="209"/>
      <c r="AG22" s="209"/>
      <c r="AH22" s="93" t="e">
        <f t="shared" si="6"/>
        <v>#DIV/0!</v>
      </c>
      <c r="AI22" s="209"/>
      <c r="AJ22" s="209"/>
      <c r="AK22" s="94" t="e">
        <f t="shared" si="26"/>
        <v>#DIV/0!</v>
      </c>
      <c r="AL22" s="209"/>
      <c r="AM22" s="209"/>
      <c r="AN22" s="95" t="e">
        <f t="shared" si="8"/>
        <v>#DIV/0!</v>
      </c>
      <c r="AO22" s="209"/>
      <c r="AP22" s="209"/>
      <c r="AQ22" s="96" t="e">
        <f t="shared" si="9"/>
        <v>#DIV/0!</v>
      </c>
      <c r="AR22" s="209"/>
      <c r="AS22" s="209"/>
      <c r="AT22" s="95" t="e">
        <f t="shared" si="10"/>
        <v>#DIV/0!</v>
      </c>
      <c r="AU22" s="209"/>
      <c r="AV22" s="209"/>
      <c r="AW22" s="95" t="e">
        <f t="shared" si="11"/>
        <v>#DIV/0!</v>
      </c>
      <c r="AX22" s="209"/>
      <c r="AY22" s="209"/>
      <c r="AZ22" s="95" t="e">
        <f t="shared" si="12"/>
        <v>#DIV/0!</v>
      </c>
      <c r="BA22" s="209"/>
      <c r="BB22" s="209"/>
      <c r="BC22" s="95" t="e">
        <f t="shared" si="27"/>
        <v>#DIV/0!</v>
      </c>
      <c r="BD22" s="209"/>
      <c r="BE22" s="209"/>
      <c r="BF22" s="95" t="e">
        <f t="shared" si="13"/>
        <v>#DIV/0!</v>
      </c>
      <c r="BG22" s="209"/>
      <c r="BH22" s="209"/>
      <c r="BI22" s="95" t="e">
        <f t="shared" si="14"/>
        <v>#DIV/0!</v>
      </c>
      <c r="BJ22" s="209"/>
      <c r="BK22" s="209"/>
      <c r="BL22" s="95" t="e">
        <f t="shared" si="15"/>
        <v>#DIV/0!</v>
      </c>
      <c r="BM22" s="209"/>
      <c r="BN22" s="209"/>
      <c r="BO22" s="95" t="e">
        <f t="shared" si="38"/>
        <v>#DIV/0!</v>
      </c>
      <c r="BP22" s="209"/>
      <c r="BQ22" s="209"/>
      <c r="BR22" s="95" t="e">
        <f t="shared" si="17"/>
        <v>#DIV/0!</v>
      </c>
      <c r="BS22" s="209"/>
      <c r="BT22" s="209"/>
      <c r="BU22" s="96" t="e">
        <f t="shared" si="22"/>
        <v>#DIV/0!</v>
      </c>
      <c r="BV22" s="209"/>
      <c r="BW22" s="209"/>
      <c r="BX22" s="93" t="e">
        <f t="shared" si="33"/>
        <v>#DIV/0!</v>
      </c>
      <c r="BY22" s="209"/>
      <c r="BZ22" s="209"/>
      <c r="CA22" s="95" t="e">
        <f t="shared" si="34"/>
        <v>#DIV/0!</v>
      </c>
      <c r="CB22" s="99">
        <f t="shared" si="39"/>
        <v>0</v>
      </c>
      <c r="CC22" s="99">
        <f>C22+F22+I22+L22+O22+R22+U22+X22+AA22+AD22+AG22+AJ22+AM22+AP22+AS22+AV22+AY22+BB22+BE22+BH22+BK22+BN22+BQ22+BT22+BW22+BZ22</f>
        <v>0</v>
      </c>
      <c r="CD22" s="94" t="e">
        <f t="shared" si="32"/>
        <v>#DIV/0!</v>
      </c>
    </row>
    <row r="23" spans="1:82" x14ac:dyDescent="0.25">
      <c r="A23" s="87" t="s">
        <v>56</v>
      </c>
      <c r="B23" s="209"/>
      <c r="C23" s="209"/>
      <c r="D23" s="100" t="e">
        <f t="shared" si="35"/>
        <v>#DIV/0!</v>
      </c>
      <c r="E23" s="209"/>
      <c r="F23" s="209"/>
      <c r="G23" s="93" t="e">
        <f t="shared" si="36"/>
        <v>#DIV/0!</v>
      </c>
      <c r="H23" s="209"/>
      <c r="I23" s="209"/>
      <c r="J23" s="93" t="e">
        <f t="shared" si="0"/>
        <v>#DIV/0!</v>
      </c>
      <c r="K23" s="209"/>
      <c r="L23" s="209"/>
      <c r="M23" s="93" t="e">
        <f t="shared" si="28"/>
        <v>#DIV/0!</v>
      </c>
      <c r="N23" s="209"/>
      <c r="O23" s="209"/>
      <c r="P23" s="93" t="e">
        <f t="shared" si="2"/>
        <v>#DIV/0!</v>
      </c>
      <c r="Q23" s="209"/>
      <c r="R23" s="209"/>
      <c r="S23" s="93" t="e">
        <f t="shared" si="3"/>
        <v>#DIV/0!</v>
      </c>
      <c r="T23" s="209"/>
      <c r="U23" s="209"/>
      <c r="V23" s="93" t="e">
        <f t="shared" si="24"/>
        <v>#DIV/0!</v>
      </c>
      <c r="W23" s="209"/>
      <c r="X23" s="209"/>
      <c r="Y23" s="93" t="e">
        <f t="shared" si="37"/>
        <v>#DIV/0!</v>
      </c>
      <c r="Z23" s="209"/>
      <c r="AA23" s="209"/>
      <c r="AB23" s="93" t="e">
        <f t="shared" si="29"/>
        <v>#DIV/0!</v>
      </c>
      <c r="AC23" s="209"/>
      <c r="AD23" s="209"/>
      <c r="AE23" s="93" t="e">
        <f t="shared" si="5"/>
        <v>#DIV/0!</v>
      </c>
      <c r="AF23" s="209"/>
      <c r="AG23" s="209"/>
      <c r="AH23" s="93" t="e">
        <f t="shared" si="6"/>
        <v>#DIV/0!</v>
      </c>
      <c r="AI23" s="209"/>
      <c r="AJ23" s="209"/>
      <c r="AK23" s="94" t="e">
        <f t="shared" si="26"/>
        <v>#DIV/0!</v>
      </c>
      <c r="AL23" s="209"/>
      <c r="AM23" s="209"/>
      <c r="AN23" s="95" t="e">
        <f t="shared" si="8"/>
        <v>#DIV/0!</v>
      </c>
      <c r="AO23" s="209"/>
      <c r="AP23" s="209"/>
      <c r="AQ23" s="96" t="e">
        <f t="shared" si="9"/>
        <v>#DIV/0!</v>
      </c>
      <c r="AR23" s="209"/>
      <c r="AS23" s="209"/>
      <c r="AT23" s="95" t="e">
        <f t="shared" si="10"/>
        <v>#DIV/0!</v>
      </c>
      <c r="AU23" s="209"/>
      <c r="AV23" s="209"/>
      <c r="AW23" s="95" t="e">
        <f t="shared" si="11"/>
        <v>#DIV/0!</v>
      </c>
      <c r="AX23" s="209"/>
      <c r="AY23" s="209"/>
      <c r="AZ23" s="95" t="e">
        <f t="shared" si="12"/>
        <v>#DIV/0!</v>
      </c>
      <c r="BA23" s="209"/>
      <c r="BB23" s="209"/>
      <c r="BC23" s="95" t="e">
        <f t="shared" si="27"/>
        <v>#DIV/0!</v>
      </c>
      <c r="BD23" s="209"/>
      <c r="BE23" s="209"/>
      <c r="BF23" s="95" t="e">
        <f t="shared" si="13"/>
        <v>#DIV/0!</v>
      </c>
      <c r="BG23" s="209"/>
      <c r="BH23" s="209"/>
      <c r="BI23" s="95" t="e">
        <f t="shared" si="14"/>
        <v>#DIV/0!</v>
      </c>
      <c r="BJ23" s="209"/>
      <c r="BK23" s="209"/>
      <c r="BL23" s="95" t="e">
        <f t="shared" si="15"/>
        <v>#DIV/0!</v>
      </c>
      <c r="BM23" s="209"/>
      <c r="BN23" s="209"/>
      <c r="BO23" s="95" t="e">
        <f t="shared" si="38"/>
        <v>#DIV/0!</v>
      </c>
      <c r="BP23" s="209"/>
      <c r="BQ23" s="209"/>
      <c r="BR23" s="95" t="e">
        <f t="shared" si="17"/>
        <v>#DIV/0!</v>
      </c>
      <c r="BS23" s="209"/>
      <c r="BT23" s="209"/>
      <c r="BU23" s="96" t="e">
        <f t="shared" si="22"/>
        <v>#DIV/0!</v>
      </c>
      <c r="BV23" s="209"/>
      <c r="BW23" s="209"/>
      <c r="BX23" s="93" t="e">
        <f t="shared" si="33"/>
        <v>#DIV/0!</v>
      </c>
      <c r="BY23" s="209"/>
      <c r="BZ23" s="209"/>
      <c r="CA23" s="95" t="e">
        <f t="shared" si="34"/>
        <v>#DIV/0!</v>
      </c>
      <c r="CB23" s="99">
        <f t="shared" si="39"/>
        <v>0</v>
      </c>
      <c r="CC23" s="99">
        <f>C23+F23+I23+L23+O23+R23+U23+X23+AA23+AD23+AG23+AJ23+AM23+AP23+AS23+AV23+AY23+BB23+BE23+BH23+BK23+BN23+BQ23+BT23+BW23+BZ23</f>
        <v>0</v>
      </c>
      <c r="CD23" s="94" t="e">
        <f t="shared" si="32"/>
        <v>#DIV/0!</v>
      </c>
    </row>
    <row r="24" spans="1:82" ht="26.4" x14ac:dyDescent="0.25">
      <c r="A24" s="128" t="s">
        <v>57</v>
      </c>
      <c r="B24" s="209"/>
      <c r="C24" s="209"/>
      <c r="D24" s="100" t="e">
        <f t="shared" si="35"/>
        <v>#DIV/0!</v>
      </c>
      <c r="E24" s="120"/>
      <c r="F24" s="120"/>
      <c r="G24" s="93" t="e">
        <f t="shared" si="36"/>
        <v>#DIV/0!</v>
      </c>
      <c r="H24" s="209"/>
      <c r="I24" s="209"/>
      <c r="J24" s="93" t="e">
        <f t="shared" si="0"/>
        <v>#DIV/0!</v>
      </c>
      <c r="K24" s="209"/>
      <c r="L24" s="209"/>
      <c r="M24" s="93" t="e">
        <f t="shared" si="28"/>
        <v>#DIV/0!</v>
      </c>
      <c r="N24" s="209"/>
      <c r="O24" s="209"/>
      <c r="P24" s="93" t="e">
        <f t="shared" si="2"/>
        <v>#DIV/0!</v>
      </c>
      <c r="Q24" s="209"/>
      <c r="R24" s="209"/>
      <c r="S24" s="93" t="e">
        <f t="shared" si="3"/>
        <v>#DIV/0!</v>
      </c>
      <c r="T24" s="209"/>
      <c r="U24" s="209"/>
      <c r="V24" s="93" t="e">
        <f t="shared" si="24"/>
        <v>#DIV/0!</v>
      </c>
      <c r="W24" s="209"/>
      <c r="X24" s="209"/>
      <c r="Y24" s="93" t="e">
        <f t="shared" si="37"/>
        <v>#DIV/0!</v>
      </c>
      <c r="Z24" s="209"/>
      <c r="AA24" s="209"/>
      <c r="AB24" s="93" t="e">
        <f t="shared" si="29"/>
        <v>#DIV/0!</v>
      </c>
      <c r="AC24" s="209"/>
      <c r="AD24" s="209"/>
      <c r="AE24" s="93" t="e">
        <f t="shared" si="5"/>
        <v>#DIV/0!</v>
      </c>
      <c r="AF24" s="209"/>
      <c r="AG24" s="209"/>
      <c r="AH24" s="93" t="e">
        <f t="shared" si="6"/>
        <v>#DIV/0!</v>
      </c>
      <c r="AI24" s="209"/>
      <c r="AJ24" s="209"/>
      <c r="AK24" s="94" t="e">
        <f t="shared" si="26"/>
        <v>#DIV/0!</v>
      </c>
      <c r="AL24" s="209"/>
      <c r="AM24" s="209"/>
      <c r="AN24" s="95" t="e">
        <f t="shared" si="8"/>
        <v>#DIV/0!</v>
      </c>
      <c r="AO24" s="209"/>
      <c r="AP24" s="209"/>
      <c r="AQ24" s="96" t="e">
        <f t="shared" si="9"/>
        <v>#DIV/0!</v>
      </c>
      <c r="AR24" s="209"/>
      <c r="AS24" s="209"/>
      <c r="AT24" s="95" t="e">
        <f t="shared" si="10"/>
        <v>#DIV/0!</v>
      </c>
      <c r="AU24" s="209"/>
      <c r="AV24" s="209"/>
      <c r="AW24" s="95" t="e">
        <f t="shared" si="11"/>
        <v>#DIV/0!</v>
      </c>
      <c r="AX24" s="209"/>
      <c r="AY24" s="209"/>
      <c r="AZ24" s="95" t="e">
        <f t="shared" si="12"/>
        <v>#DIV/0!</v>
      </c>
      <c r="BA24" s="209"/>
      <c r="BB24" s="209"/>
      <c r="BC24" s="95" t="e">
        <f t="shared" si="27"/>
        <v>#DIV/0!</v>
      </c>
      <c r="BD24" s="209"/>
      <c r="BE24" s="209"/>
      <c r="BF24" s="95" t="e">
        <f t="shared" si="13"/>
        <v>#DIV/0!</v>
      </c>
      <c r="BG24" s="209"/>
      <c r="BH24" s="209"/>
      <c r="BI24" s="95" t="e">
        <f t="shared" si="14"/>
        <v>#DIV/0!</v>
      </c>
      <c r="BJ24" s="120"/>
      <c r="BK24" s="120"/>
      <c r="BL24" s="101"/>
      <c r="BM24" s="209"/>
      <c r="BN24" s="209"/>
      <c r="BO24" s="95" t="e">
        <f t="shared" si="38"/>
        <v>#DIV/0!</v>
      </c>
      <c r="BP24" s="209"/>
      <c r="BQ24" s="209"/>
      <c r="BR24" s="95" t="e">
        <f t="shared" si="17"/>
        <v>#DIV/0!</v>
      </c>
      <c r="BS24" s="209"/>
      <c r="BT24" s="209"/>
      <c r="BU24" s="96" t="e">
        <f t="shared" si="22"/>
        <v>#DIV/0!</v>
      </c>
      <c r="BV24" s="209"/>
      <c r="BW24" s="209"/>
      <c r="BX24" s="93" t="e">
        <f t="shared" si="33"/>
        <v>#DIV/0!</v>
      </c>
      <c r="BY24" s="209"/>
      <c r="BZ24" s="209"/>
      <c r="CA24" s="95" t="e">
        <f t="shared" si="34"/>
        <v>#DIV/0!</v>
      </c>
      <c r="CB24" s="99">
        <f t="shared" si="39"/>
        <v>0</v>
      </c>
      <c r="CC24" s="99">
        <f>C24+F24+I24+L24+O24+R24+U24+X24+AA24+AD24+AG24+AJ24+AM24+AP24+AS24+AV24+AY24+BB24+BE24+BH24+BK24+BN24+BQ24+BT24+BW24+BZ24</f>
        <v>0</v>
      </c>
      <c r="CD24" s="94" t="e">
        <f t="shared" si="32"/>
        <v>#DIV/0!</v>
      </c>
    </row>
    <row r="25" spans="1:82" ht="13.8" thickBot="1" x14ac:dyDescent="0.3">
      <c r="A25" s="182" t="s">
        <v>42</v>
      </c>
      <c r="B25" s="229"/>
      <c r="C25" s="148"/>
      <c r="D25" s="214"/>
      <c r="E25" s="148"/>
      <c r="F25" s="148"/>
      <c r="G25" s="214"/>
      <c r="H25" s="148"/>
      <c r="I25" s="148"/>
      <c r="J25" s="214"/>
      <c r="K25" s="148"/>
      <c r="L25" s="148"/>
      <c r="M25" s="214"/>
      <c r="N25" s="148"/>
      <c r="O25" s="148"/>
      <c r="P25" s="214"/>
      <c r="Q25" s="148"/>
      <c r="R25" s="148"/>
      <c r="S25" s="214"/>
      <c r="T25" s="148"/>
      <c r="U25" s="148"/>
      <c r="V25" s="214"/>
      <c r="W25" s="148"/>
      <c r="X25" s="148"/>
      <c r="Y25" s="214"/>
      <c r="Z25" s="209"/>
      <c r="AA25" s="209"/>
      <c r="AB25" s="214"/>
      <c r="AC25" s="148"/>
      <c r="AD25" s="148"/>
      <c r="AE25" s="214"/>
      <c r="AF25" s="148"/>
      <c r="AG25" s="148"/>
      <c r="AH25" s="214"/>
      <c r="AI25" s="148"/>
      <c r="AJ25" s="148"/>
      <c r="AK25" s="216"/>
      <c r="AL25" s="148"/>
      <c r="AM25" s="148"/>
      <c r="AN25" s="217"/>
      <c r="AO25" s="148"/>
      <c r="AP25" s="148"/>
      <c r="AQ25" s="217"/>
      <c r="AR25" s="148"/>
      <c r="AS25" s="148"/>
      <c r="AT25" s="217"/>
      <c r="AU25" s="148"/>
      <c r="AV25" s="148"/>
      <c r="AW25" s="217"/>
      <c r="AX25" s="148"/>
      <c r="AY25" s="148"/>
      <c r="AZ25" s="217"/>
      <c r="BA25" s="148"/>
      <c r="BB25" s="148"/>
      <c r="BC25" s="217"/>
      <c r="BD25" s="148"/>
      <c r="BE25" s="148"/>
      <c r="BF25" s="217"/>
      <c r="BG25" s="148"/>
      <c r="BH25" s="148"/>
      <c r="BI25" s="217"/>
      <c r="BJ25" s="148"/>
      <c r="BK25" s="148"/>
      <c r="BL25" s="217"/>
      <c r="BM25" s="209"/>
      <c r="BN25" s="209"/>
      <c r="BO25" s="217"/>
      <c r="BP25" s="148"/>
      <c r="BQ25" s="148"/>
      <c r="BR25" s="217"/>
      <c r="BS25" s="148"/>
      <c r="BT25" s="148"/>
      <c r="BU25" s="217"/>
      <c r="BV25" s="148"/>
      <c r="BW25" s="148"/>
      <c r="BX25" s="214"/>
      <c r="BY25" s="148"/>
      <c r="BZ25" s="148"/>
      <c r="CA25" s="217"/>
      <c r="CB25" s="221">
        <f t="shared" si="39"/>
        <v>0</v>
      </c>
      <c r="CC25" s="221">
        <f>C25+F25+I25+L25+O25+R25+U25+X25+AA25+AD25+AG25+AJ25+AM25+AP25+AS25+AV25+AY25+BB25+BE25+BH25+BK25+BN25+BQ25+BT25+BW25+BZ25</f>
        <v>0</v>
      </c>
      <c r="CD25" s="216"/>
    </row>
    <row r="26" spans="1:82" s="137" customFormat="1" ht="13.8" thickBot="1" x14ac:dyDescent="0.3">
      <c r="A26" s="228" t="s">
        <v>43</v>
      </c>
      <c r="B26" s="230">
        <f>SUM(B12:B25)</f>
        <v>0</v>
      </c>
      <c r="C26" s="224">
        <f>SUM(C12:C25)</f>
        <v>0</v>
      </c>
      <c r="D26" s="220" t="e">
        <f>SUM(C26/B26)</f>
        <v>#DIV/0!</v>
      </c>
      <c r="E26" s="223">
        <f>SUM(E12:E25)</f>
        <v>0</v>
      </c>
      <c r="F26" s="224">
        <f>SUM(F12:F25)</f>
        <v>0</v>
      </c>
      <c r="G26" s="220" t="e">
        <f>SUM(F26/E26)</f>
        <v>#DIV/0!</v>
      </c>
      <c r="H26" s="223">
        <f>SUM(H12:H25)</f>
        <v>0</v>
      </c>
      <c r="I26" s="224">
        <f>SUM(I12:I25)</f>
        <v>0</v>
      </c>
      <c r="J26" s="220" t="e">
        <f>SUM(I26/H26)</f>
        <v>#DIV/0!</v>
      </c>
      <c r="K26" s="223">
        <f>SUM(K12:K25)</f>
        <v>0</v>
      </c>
      <c r="L26" s="224">
        <f>SUM(L12:L25)</f>
        <v>0</v>
      </c>
      <c r="M26" s="220" t="e">
        <f>SUM(L26/K26)</f>
        <v>#DIV/0!</v>
      </c>
      <c r="N26" s="223">
        <f>SUM(N12:N25)</f>
        <v>0</v>
      </c>
      <c r="O26" s="224">
        <f>SUM(O12:O25)</f>
        <v>0</v>
      </c>
      <c r="P26" s="220" t="e">
        <f>SUM(O26/N26)</f>
        <v>#DIV/0!</v>
      </c>
      <c r="Q26" s="223">
        <f>SUM(Q12:Q25)</f>
        <v>0</v>
      </c>
      <c r="R26" s="224">
        <f>SUM(R12:R25)</f>
        <v>0</v>
      </c>
      <c r="S26" s="220" t="e">
        <f>SUM(R26/Q26)</f>
        <v>#DIV/0!</v>
      </c>
      <c r="T26" s="223">
        <f>SUM(T12:T25)</f>
        <v>0</v>
      </c>
      <c r="U26" s="224">
        <f>SUM(U12:U25)</f>
        <v>0</v>
      </c>
      <c r="V26" s="220" t="e">
        <f>SUM(U26/T26)</f>
        <v>#DIV/0!</v>
      </c>
      <c r="W26" s="223">
        <f>SUM(W12:W25)</f>
        <v>0</v>
      </c>
      <c r="X26" s="224">
        <f>SUM(X12:X25)</f>
        <v>0</v>
      </c>
      <c r="Y26" s="220" t="e">
        <f>SUM(X26/W26)</f>
        <v>#DIV/0!</v>
      </c>
      <c r="Z26" s="223">
        <f>SUM(Z12:Z25)</f>
        <v>0</v>
      </c>
      <c r="AA26" s="224">
        <f>SUM(AA12:AA25)</f>
        <v>0</v>
      </c>
      <c r="AB26" s="220" t="e">
        <f>SUM(AA26/Z26)</f>
        <v>#DIV/0!</v>
      </c>
      <c r="AC26" s="223">
        <f>SUM(AC12:AC25)</f>
        <v>0</v>
      </c>
      <c r="AD26" s="224">
        <f>SUM(AD12:AD25)</f>
        <v>0</v>
      </c>
      <c r="AE26" s="220" t="e">
        <f>SUM(AD26/AC26)</f>
        <v>#DIV/0!</v>
      </c>
      <c r="AF26" s="223">
        <f>SUM(AF12:AF25)</f>
        <v>0</v>
      </c>
      <c r="AG26" s="224">
        <f>SUM(AG12:AG25)</f>
        <v>0</v>
      </c>
      <c r="AH26" s="220" t="e">
        <f>SUM(AG26/AF26)</f>
        <v>#DIV/0!</v>
      </c>
      <c r="AI26" s="223">
        <f>SUM(AI12:AI25)</f>
        <v>0</v>
      </c>
      <c r="AJ26" s="224">
        <f>SUM(AJ12:AJ25)</f>
        <v>0</v>
      </c>
      <c r="AK26" s="225" t="e">
        <f>SUM(AJ26/AI26)</f>
        <v>#DIV/0!</v>
      </c>
      <c r="AL26" s="223">
        <f>SUM(AL12:AL25)</f>
        <v>0</v>
      </c>
      <c r="AM26" s="224">
        <f>SUM(AM12:AM25)</f>
        <v>0</v>
      </c>
      <c r="AN26" s="220" t="e">
        <f>SUM(AM26/AL26)</f>
        <v>#DIV/0!</v>
      </c>
      <c r="AO26" s="223">
        <f>SUM(AO12:AO25)</f>
        <v>0</v>
      </c>
      <c r="AP26" s="224">
        <f>SUM(AP12:AP25)</f>
        <v>0</v>
      </c>
      <c r="AQ26" s="220" t="e">
        <f>SUM(AP26/AO26)</f>
        <v>#DIV/0!</v>
      </c>
      <c r="AR26" s="223">
        <f>SUM(AR12:AR25)</f>
        <v>0</v>
      </c>
      <c r="AS26" s="224">
        <f>SUM(AS12:AS25)</f>
        <v>0</v>
      </c>
      <c r="AT26" s="220" t="e">
        <f>SUM(AS26/AR26)</f>
        <v>#DIV/0!</v>
      </c>
      <c r="AU26" s="223">
        <f>SUM(AU12:AU25)</f>
        <v>0</v>
      </c>
      <c r="AV26" s="224">
        <f>SUM(AV12:AV25)</f>
        <v>0</v>
      </c>
      <c r="AW26" s="220" t="e">
        <f>SUM(AV26/AU26)</f>
        <v>#DIV/0!</v>
      </c>
      <c r="AX26" s="223">
        <f>SUM(AX12:AX25)</f>
        <v>0</v>
      </c>
      <c r="AY26" s="224">
        <f>SUM(AY12:AY25)</f>
        <v>0</v>
      </c>
      <c r="AZ26" s="220" t="e">
        <f>SUM(AY26/AX26)</f>
        <v>#DIV/0!</v>
      </c>
      <c r="BA26" s="223">
        <f>SUM(BA12:BA25)</f>
        <v>0</v>
      </c>
      <c r="BB26" s="224">
        <f>SUM(BB12:BB25)</f>
        <v>0</v>
      </c>
      <c r="BC26" s="220" t="e">
        <f>SUM(BB26/BA26)</f>
        <v>#DIV/0!</v>
      </c>
      <c r="BD26" s="223">
        <f>SUM(BD12:BD25)</f>
        <v>0</v>
      </c>
      <c r="BE26" s="224">
        <f>SUM(BE12:BE25)</f>
        <v>0</v>
      </c>
      <c r="BF26" s="220" t="e">
        <f>SUM(BE26/BD26)</f>
        <v>#DIV/0!</v>
      </c>
      <c r="BG26" s="223">
        <f>SUM(BG12:BG25)</f>
        <v>0</v>
      </c>
      <c r="BH26" s="224">
        <f>SUM(BH12:BH25)</f>
        <v>0</v>
      </c>
      <c r="BI26" s="220" t="e">
        <f>SUM(BH26/BG26)</f>
        <v>#DIV/0!</v>
      </c>
      <c r="BJ26" s="223">
        <f>SUM(BJ12:BJ25)</f>
        <v>0</v>
      </c>
      <c r="BK26" s="224">
        <f>SUM(BK12:BK25)</f>
        <v>0</v>
      </c>
      <c r="BL26" s="220" t="e">
        <f>SUM(BK26/BJ26)</f>
        <v>#DIV/0!</v>
      </c>
      <c r="BM26" s="223">
        <f>SUM(BM12:BM25)</f>
        <v>0</v>
      </c>
      <c r="BN26" s="224">
        <f>SUM(BN12:BN25)</f>
        <v>0</v>
      </c>
      <c r="BO26" s="220" t="e">
        <f>SUM(BN26/BM26)</f>
        <v>#DIV/0!</v>
      </c>
      <c r="BP26" s="223">
        <f>SUM(BP12:BP25)</f>
        <v>0</v>
      </c>
      <c r="BQ26" s="224">
        <f>SUM(BQ12:BQ25)</f>
        <v>0</v>
      </c>
      <c r="BR26" s="220" t="e">
        <f>SUM(BQ26/BP26)</f>
        <v>#DIV/0!</v>
      </c>
      <c r="BS26" s="223">
        <f>SUM(BS12:BS25)</f>
        <v>0</v>
      </c>
      <c r="BT26" s="224">
        <f>SUM(BT12:BT25)</f>
        <v>0</v>
      </c>
      <c r="BU26" s="220" t="e">
        <f>SUM(BT26/BS26)</f>
        <v>#DIV/0!</v>
      </c>
      <c r="BV26" s="223">
        <f>SUM(BV12:BV25)</f>
        <v>0</v>
      </c>
      <c r="BW26" s="224">
        <f>SUM(BW12:BW25)</f>
        <v>0</v>
      </c>
      <c r="BX26" s="220" t="e">
        <f>SUM(BW26/BV26)</f>
        <v>#DIV/0!</v>
      </c>
      <c r="BY26" s="223">
        <f>SUM(BY12:BY25)</f>
        <v>0</v>
      </c>
      <c r="BZ26" s="224">
        <f>SUM(BZ12:BZ25)</f>
        <v>0</v>
      </c>
      <c r="CA26" s="220" t="e">
        <f>SUM(BZ26/BY26)</f>
        <v>#DIV/0!</v>
      </c>
      <c r="CB26" s="191">
        <f>BY26+BV26+BS26+BP26+BM26+BJ26+BG26+BD26+BA26+AX26+AU26+AR26+AO26+AL26+AI26+AF26+AC26+Z26+W26+T26+Q26+N26+K26+H26+E26+B26</f>
        <v>0</v>
      </c>
      <c r="CC26" s="191">
        <f>BZ26+BW26+BT26+BQ26+BN26+BK26+BH26+BE26+BB26+AY26+AV26+AS26+AP26+AM26+AJ26+AG26+AD26+AA26+X26+U26+R26+O26+L26+I26+F26+C26</f>
        <v>0</v>
      </c>
      <c r="CD26" s="195" t="e">
        <f>SUM(CC26/CB26)</f>
        <v>#DIV/0!</v>
      </c>
    </row>
    <row r="27" spans="1:82" ht="13.8" thickBot="1" x14ac:dyDescent="0.3">
      <c r="A27" s="184" t="s">
        <v>44</v>
      </c>
      <c r="B27" s="222">
        <f>B11-B26</f>
        <v>0</v>
      </c>
      <c r="C27" s="222">
        <f>C11-C26</f>
        <v>0</v>
      </c>
      <c r="D27" s="96"/>
      <c r="E27" s="222">
        <f>E11-E26</f>
        <v>0</v>
      </c>
      <c r="F27" s="222">
        <f>F11-F26</f>
        <v>0</v>
      </c>
      <c r="G27" s="96"/>
      <c r="H27" s="222">
        <f>H11-H26</f>
        <v>0</v>
      </c>
      <c r="I27" s="222">
        <f>I11-I26</f>
        <v>0</v>
      </c>
      <c r="J27" s="96"/>
      <c r="K27" s="222">
        <f>K11-K26</f>
        <v>0</v>
      </c>
      <c r="L27" s="222">
        <f>L11-L26</f>
        <v>0</v>
      </c>
      <c r="M27" s="96"/>
      <c r="N27" s="222">
        <f>N11-N26</f>
        <v>0</v>
      </c>
      <c r="O27" s="222">
        <f>O11-O26</f>
        <v>0</v>
      </c>
      <c r="P27" s="96"/>
      <c r="Q27" s="222">
        <f>Q11-Q26</f>
        <v>0</v>
      </c>
      <c r="R27" s="222">
        <f>R11-R26</f>
        <v>0</v>
      </c>
      <c r="S27" s="96"/>
      <c r="T27" s="222">
        <f>T11-T26</f>
        <v>0</v>
      </c>
      <c r="U27" s="222">
        <f>U11-U26</f>
        <v>0</v>
      </c>
      <c r="V27" s="96"/>
      <c r="W27" s="222">
        <f>W11-W26</f>
        <v>0</v>
      </c>
      <c r="X27" s="222">
        <f>X11-X26</f>
        <v>0</v>
      </c>
      <c r="Y27" s="96"/>
      <c r="Z27" s="222">
        <f>Z11-Z26</f>
        <v>0</v>
      </c>
      <c r="AA27" s="222">
        <f>AA11-AA26</f>
        <v>0</v>
      </c>
      <c r="AB27" s="96"/>
      <c r="AC27" s="222">
        <f>AC11-AC26</f>
        <v>0</v>
      </c>
      <c r="AD27" s="222">
        <f>AD11-AD26</f>
        <v>0</v>
      </c>
      <c r="AE27" s="96"/>
      <c r="AF27" s="222">
        <f>AF11-AF26</f>
        <v>0</v>
      </c>
      <c r="AG27" s="222">
        <f>AG11-AG26</f>
        <v>0</v>
      </c>
      <c r="AH27" s="96"/>
      <c r="AI27" s="222">
        <f>AI11-AI26</f>
        <v>0</v>
      </c>
      <c r="AJ27" s="222">
        <f>AJ11-AJ26</f>
        <v>0</v>
      </c>
      <c r="AK27" s="98"/>
      <c r="AL27" s="222">
        <f>AL11-AL26</f>
        <v>0</v>
      </c>
      <c r="AM27" s="222">
        <f>AM11-AM26</f>
        <v>0</v>
      </c>
      <c r="AN27" s="96"/>
      <c r="AO27" s="222">
        <f>AO11-AO26</f>
        <v>0</v>
      </c>
      <c r="AP27" s="222">
        <f>AP11-AP26</f>
        <v>0</v>
      </c>
      <c r="AQ27" s="96"/>
      <c r="AR27" s="222">
        <f>AR11-AR26</f>
        <v>0</v>
      </c>
      <c r="AS27" s="222">
        <f>AS11-AS26</f>
        <v>0</v>
      </c>
      <c r="AT27" s="96"/>
      <c r="AU27" s="222">
        <f>AU11-AU26</f>
        <v>0</v>
      </c>
      <c r="AV27" s="222">
        <f>AV11-AV26</f>
        <v>0</v>
      </c>
      <c r="AW27" s="96"/>
      <c r="AX27" s="222">
        <f>AX11-AX26</f>
        <v>0</v>
      </c>
      <c r="AY27" s="222">
        <f>AY11-AY26</f>
        <v>0</v>
      </c>
      <c r="AZ27" s="96"/>
      <c r="BA27" s="222">
        <f>BA11-BA26</f>
        <v>0</v>
      </c>
      <c r="BB27" s="222">
        <f>BB11-BB26</f>
        <v>0</v>
      </c>
      <c r="BC27" s="96"/>
      <c r="BD27" s="222">
        <f>BD11-BD26</f>
        <v>0</v>
      </c>
      <c r="BE27" s="222">
        <f>BE11-BE26</f>
        <v>0</v>
      </c>
      <c r="BF27" s="96"/>
      <c r="BG27" s="222">
        <f>BG11-BG26</f>
        <v>0</v>
      </c>
      <c r="BH27" s="222">
        <f>BH11-BH26</f>
        <v>0</v>
      </c>
      <c r="BI27" s="96"/>
      <c r="BJ27" s="222">
        <f>BJ11-BJ26</f>
        <v>0</v>
      </c>
      <c r="BK27" s="222">
        <f>BK11-BK26</f>
        <v>0</v>
      </c>
      <c r="BL27" s="96"/>
      <c r="BM27" s="222">
        <f>BM11-BM26</f>
        <v>0</v>
      </c>
      <c r="BN27" s="222">
        <f>BN11-BN26</f>
        <v>0</v>
      </c>
      <c r="BO27" s="96"/>
      <c r="BP27" s="222">
        <f>BP11-BP26</f>
        <v>0</v>
      </c>
      <c r="BQ27" s="222">
        <f>BQ11-BQ26</f>
        <v>0</v>
      </c>
      <c r="BR27" s="96"/>
      <c r="BS27" s="222">
        <f>BS11-BS26</f>
        <v>0</v>
      </c>
      <c r="BT27" s="222">
        <f>BT11-BT26</f>
        <v>0</v>
      </c>
      <c r="BU27" s="96"/>
      <c r="BV27" s="222">
        <f>Z11-BV26</f>
        <v>0</v>
      </c>
      <c r="BW27" s="222">
        <f>AA11-BW26</f>
        <v>0</v>
      </c>
      <c r="BX27" s="96"/>
      <c r="BY27" s="222">
        <f>BY11-BY26</f>
        <v>0</v>
      </c>
      <c r="BZ27" s="222">
        <f>BZ11-BZ26</f>
        <v>0</v>
      </c>
      <c r="CA27" s="96"/>
      <c r="CB27" s="191">
        <f>CB11-CB26</f>
        <v>0</v>
      </c>
      <c r="CC27" s="191">
        <f>CC11-CC26</f>
        <v>0</v>
      </c>
      <c r="CD27" s="195"/>
    </row>
    <row r="28" spans="1:82" hidden="1" x14ac:dyDescent="0.25">
      <c r="A28" s="91" t="s">
        <v>46</v>
      </c>
      <c r="B28" s="104"/>
      <c r="C28" s="104"/>
      <c r="D28" s="95"/>
      <c r="E28" s="104"/>
      <c r="F28" s="104"/>
      <c r="G28" s="95"/>
      <c r="H28" s="104"/>
      <c r="I28" s="104"/>
      <c r="J28" s="95"/>
      <c r="K28" s="104"/>
      <c r="L28" s="104"/>
      <c r="M28" s="95"/>
      <c r="N28" s="104"/>
      <c r="O28" s="104"/>
      <c r="P28" s="95"/>
      <c r="Q28" s="104"/>
      <c r="R28" s="104"/>
      <c r="S28" s="95"/>
      <c r="T28" s="104"/>
      <c r="U28" s="104"/>
      <c r="V28" s="95"/>
      <c r="W28" s="104"/>
      <c r="X28" s="104"/>
      <c r="Y28" s="95"/>
      <c r="Z28" s="104"/>
      <c r="AA28" s="104"/>
      <c r="AB28" s="95"/>
      <c r="AC28" s="104"/>
      <c r="AD28" s="104"/>
      <c r="AE28" s="95"/>
      <c r="AF28" s="104"/>
      <c r="AG28" s="104"/>
      <c r="AH28" s="95"/>
      <c r="AI28" s="104"/>
      <c r="AJ28" s="104"/>
      <c r="AK28" s="94"/>
      <c r="AL28" s="104"/>
      <c r="AM28" s="104"/>
      <c r="AN28" s="95"/>
      <c r="AO28" s="104"/>
      <c r="AP28" s="104"/>
      <c r="AQ28" s="95"/>
      <c r="AR28" s="104"/>
      <c r="AS28" s="104"/>
      <c r="AT28" s="95"/>
      <c r="AU28" s="104"/>
      <c r="AV28" s="104"/>
      <c r="AW28" s="95"/>
      <c r="AX28" s="104"/>
      <c r="AY28" s="104"/>
      <c r="AZ28" s="95"/>
      <c r="BA28" s="104"/>
      <c r="BB28" s="104"/>
      <c r="BC28" s="95"/>
      <c r="BD28" s="104"/>
      <c r="BE28" s="104"/>
      <c r="BF28" s="95"/>
      <c r="BG28" s="104"/>
      <c r="BH28" s="104"/>
      <c r="BI28" s="95"/>
      <c r="BJ28" s="104"/>
      <c r="BK28" s="104"/>
      <c r="BL28" s="95"/>
      <c r="BM28" s="104"/>
      <c r="BN28" s="104"/>
      <c r="BO28" s="95"/>
      <c r="BP28" s="104"/>
      <c r="BQ28" s="104"/>
      <c r="BR28" s="95"/>
      <c r="BS28" s="104"/>
      <c r="BT28" s="104"/>
      <c r="BU28" s="95"/>
      <c r="BV28" s="104"/>
      <c r="BW28" s="104"/>
      <c r="BX28" s="95"/>
      <c r="BY28" s="104"/>
      <c r="BZ28" s="104"/>
      <c r="CA28" s="95"/>
      <c r="CB28" s="186">
        <f t="shared" ref="CB28:CC30" si="40">BY28+BV28+BS28+BP28+BM28+BJ28+BG28+BD28+BA28+AX28+AU28+AR28+AO28+AL28+AI28+AF28+AC28+Z28+W28+T28+Q28+N28+K28+H28+E28+B28</f>
        <v>0</v>
      </c>
      <c r="CC28" s="186">
        <f t="shared" si="40"/>
        <v>0</v>
      </c>
      <c r="CD28" s="15"/>
    </row>
    <row r="29" spans="1:82" hidden="1" x14ac:dyDescent="0.25">
      <c r="A29" s="91" t="s">
        <v>47</v>
      </c>
      <c r="B29" s="14"/>
      <c r="C29" s="14"/>
      <c r="D29" s="95" t="e">
        <f>SUM(C29/B29)</f>
        <v>#DIV/0!</v>
      </c>
      <c r="E29" s="14"/>
      <c r="F29" s="14"/>
      <c r="G29" s="95" t="e">
        <f>SUM(F29/E29)</f>
        <v>#DIV/0!</v>
      </c>
      <c r="H29" s="14"/>
      <c r="I29" s="14"/>
      <c r="J29" s="95" t="e">
        <f>SUM(I29/H29)</f>
        <v>#DIV/0!</v>
      </c>
      <c r="K29" s="14"/>
      <c r="L29" s="14"/>
      <c r="M29" s="95" t="e">
        <f>SUM(L29/K29)</f>
        <v>#DIV/0!</v>
      </c>
      <c r="N29" s="14"/>
      <c r="O29" s="14"/>
      <c r="P29" s="95" t="e">
        <f>SUM(O29/N29)</f>
        <v>#DIV/0!</v>
      </c>
      <c r="Q29" s="14"/>
      <c r="R29" s="14"/>
      <c r="S29" s="95" t="e">
        <f>SUM(R29/Q29)</f>
        <v>#DIV/0!</v>
      </c>
      <c r="T29" s="14"/>
      <c r="U29" s="14"/>
      <c r="V29" s="95" t="e">
        <f>SUM(U29/T29)</f>
        <v>#DIV/0!</v>
      </c>
      <c r="W29" s="14"/>
      <c r="X29" s="14"/>
      <c r="Y29" s="95" t="e">
        <f>SUM(X29/W29)</f>
        <v>#DIV/0!</v>
      </c>
      <c r="Z29" s="14"/>
      <c r="AA29" s="14"/>
      <c r="AB29" s="95" t="e">
        <f>SUM(AA29/Z29)</f>
        <v>#DIV/0!</v>
      </c>
      <c r="AC29" s="14"/>
      <c r="AD29" s="14"/>
      <c r="AE29" s="95" t="e">
        <f>SUM(AD29/AC29)</f>
        <v>#DIV/0!</v>
      </c>
      <c r="AF29" s="14"/>
      <c r="AG29" s="14"/>
      <c r="AH29" s="95" t="e">
        <f>SUM(AG29/AF29)</f>
        <v>#DIV/0!</v>
      </c>
      <c r="AI29" s="14"/>
      <c r="AJ29" s="14"/>
      <c r="AK29" s="94" t="e">
        <f>SUM(AJ29/AI29)</f>
        <v>#DIV/0!</v>
      </c>
      <c r="AL29" s="14"/>
      <c r="AM29" s="14"/>
      <c r="AN29" s="95" t="e">
        <f>SUM(AM29/AL29)</f>
        <v>#DIV/0!</v>
      </c>
      <c r="AO29" s="14"/>
      <c r="AP29" s="14"/>
      <c r="AQ29" s="95" t="e">
        <f>SUM(AP29/AO29)</f>
        <v>#DIV/0!</v>
      </c>
      <c r="AR29" s="14"/>
      <c r="AS29" s="14"/>
      <c r="AT29" s="95" t="e">
        <f>SUM(AS29/AR29)</f>
        <v>#DIV/0!</v>
      </c>
      <c r="AU29" s="14"/>
      <c r="AV29" s="14"/>
      <c r="AW29" s="95" t="e">
        <f>SUM(AV29/AU29)</f>
        <v>#DIV/0!</v>
      </c>
      <c r="AX29" s="14"/>
      <c r="AY29" s="14"/>
      <c r="AZ29" s="95" t="e">
        <f>SUM(AY29/AX29)</f>
        <v>#DIV/0!</v>
      </c>
      <c r="BA29" s="14"/>
      <c r="BB29" s="14"/>
      <c r="BC29" s="95" t="e">
        <f>SUM(BB29/BA29)</f>
        <v>#DIV/0!</v>
      </c>
      <c r="BD29" s="14"/>
      <c r="BE29" s="14"/>
      <c r="BF29" s="95" t="e">
        <f>SUM(BE29/BD29)</f>
        <v>#DIV/0!</v>
      </c>
      <c r="BG29" s="14"/>
      <c r="BH29" s="14"/>
      <c r="BI29" s="95" t="e">
        <f>SUM(BH29/BG29)</f>
        <v>#DIV/0!</v>
      </c>
      <c r="BJ29" s="107"/>
      <c r="BK29" s="14"/>
      <c r="BL29" s="95" t="e">
        <f>SUM(BK29/BJ29)</f>
        <v>#DIV/0!</v>
      </c>
      <c r="BM29" s="14"/>
      <c r="BN29" s="14"/>
      <c r="BO29" s="95" t="e">
        <f>SUM(BN29/BM29)</f>
        <v>#DIV/0!</v>
      </c>
      <c r="BP29" s="14"/>
      <c r="BQ29" s="14"/>
      <c r="BR29" s="95" t="e">
        <f>SUM(BQ29/BP29)</f>
        <v>#DIV/0!</v>
      </c>
      <c r="BS29" s="14"/>
      <c r="BT29" s="14"/>
      <c r="BU29" s="95" t="e">
        <f>SUM(BT29/BS29)</f>
        <v>#DIV/0!</v>
      </c>
      <c r="BV29" s="14"/>
      <c r="BW29" s="14"/>
      <c r="BX29" s="95" t="e">
        <f>SUM(BW29/BV29)</f>
        <v>#DIV/0!</v>
      </c>
      <c r="BY29" s="14"/>
      <c r="BZ29" s="14"/>
      <c r="CA29" s="95" t="e">
        <f>SUM(BZ29/BY29)</f>
        <v>#DIV/0!</v>
      </c>
      <c r="CB29" s="99">
        <f t="shared" si="40"/>
        <v>0</v>
      </c>
      <c r="CC29" s="99">
        <f t="shared" si="40"/>
        <v>0</v>
      </c>
      <c r="CD29" s="94" t="e">
        <f>SUM(CC29/CB29)</f>
        <v>#DIV/0!</v>
      </c>
    </row>
    <row r="30" spans="1:82" hidden="1" x14ac:dyDescent="0.25">
      <c r="A30" s="91" t="s">
        <v>48</v>
      </c>
      <c r="B30" s="14"/>
      <c r="C30" s="14"/>
      <c r="D30" s="95" t="e">
        <f>SUM(C30/B30)</f>
        <v>#DIV/0!</v>
      </c>
      <c r="E30" s="14"/>
      <c r="F30" s="14"/>
      <c r="G30" s="95" t="e">
        <f>SUM(F30/E30)</f>
        <v>#DIV/0!</v>
      </c>
      <c r="H30" s="14"/>
      <c r="I30" s="14"/>
      <c r="J30" s="95" t="e">
        <f>SUM(I30/H30)</f>
        <v>#DIV/0!</v>
      </c>
      <c r="K30" s="14"/>
      <c r="L30" s="14"/>
      <c r="M30" s="95" t="e">
        <f>SUM(L30/K30)</f>
        <v>#DIV/0!</v>
      </c>
      <c r="N30" s="14"/>
      <c r="O30" s="14"/>
      <c r="P30" s="95" t="e">
        <f>SUM(O30/N30)</f>
        <v>#DIV/0!</v>
      </c>
      <c r="Q30" s="14"/>
      <c r="R30" s="14"/>
      <c r="S30" s="95" t="e">
        <f>SUM(R30/Q30)</f>
        <v>#DIV/0!</v>
      </c>
      <c r="T30" s="14"/>
      <c r="U30" s="14"/>
      <c r="V30" s="95" t="e">
        <f>SUM(U30/T30)</f>
        <v>#DIV/0!</v>
      </c>
      <c r="W30" s="14"/>
      <c r="X30" s="14"/>
      <c r="Y30" s="95" t="e">
        <f>SUM(X30/W30)</f>
        <v>#DIV/0!</v>
      </c>
      <c r="Z30" s="14"/>
      <c r="AA30" s="14"/>
      <c r="AB30" s="95" t="e">
        <f>SUM(AA30/Z30)</f>
        <v>#DIV/0!</v>
      </c>
      <c r="AC30" s="14"/>
      <c r="AD30" s="14"/>
      <c r="AE30" s="95" t="e">
        <f>SUM(AD30/AC30)</f>
        <v>#DIV/0!</v>
      </c>
      <c r="AF30" s="14"/>
      <c r="AG30" s="14"/>
      <c r="AH30" s="95" t="e">
        <f>SUM(AG30/AF30)</f>
        <v>#DIV/0!</v>
      </c>
      <c r="AI30" s="14"/>
      <c r="AJ30" s="14"/>
      <c r="AK30" s="94" t="e">
        <f>SUM(AJ30/AI30)</f>
        <v>#DIV/0!</v>
      </c>
      <c r="AL30" s="14"/>
      <c r="AM30" s="14"/>
      <c r="AN30" s="95" t="e">
        <f>SUM(AM30/AL30)</f>
        <v>#DIV/0!</v>
      </c>
      <c r="AO30" s="14"/>
      <c r="AP30" s="14"/>
      <c r="AQ30" s="95" t="e">
        <f>SUM(AP30/AO30)</f>
        <v>#DIV/0!</v>
      </c>
      <c r="AR30" s="14"/>
      <c r="AS30" s="14"/>
      <c r="AT30" s="95" t="e">
        <f>SUM(AS30/AR30)</f>
        <v>#DIV/0!</v>
      </c>
      <c r="AU30" s="14"/>
      <c r="AV30" s="14"/>
      <c r="AW30" s="95" t="e">
        <f>SUM(AV30/AU30)</f>
        <v>#DIV/0!</v>
      </c>
      <c r="AX30" s="14"/>
      <c r="AY30" s="14"/>
      <c r="AZ30" s="95" t="e">
        <f>SUM(AY30/AX30)</f>
        <v>#DIV/0!</v>
      </c>
      <c r="BA30" s="14"/>
      <c r="BB30" s="14"/>
      <c r="BC30" s="95" t="e">
        <f>SUM(BB30/BA30)</f>
        <v>#DIV/0!</v>
      </c>
      <c r="BD30" s="14"/>
      <c r="BE30" s="14"/>
      <c r="BF30" s="95" t="e">
        <f>SUM(BE30/BD30)</f>
        <v>#DIV/0!</v>
      </c>
      <c r="BG30" s="14"/>
      <c r="BH30" s="14"/>
      <c r="BI30" s="95" t="e">
        <f>SUM(BH30/BG30)</f>
        <v>#DIV/0!</v>
      </c>
      <c r="BJ30" s="14"/>
      <c r="BK30" s="14"/>
      <c r="BL30" s="95" t="e">
        <f>SUM(BK30/BJ30)</f>
        <v>#DIV/0!</v>
      </c>
      <c r="BM30" s="14"/>
      <c r="BN30" s="14"/>
      <c r="BO30" s="95" t="e">
        <f>SUM(BN30/BM30)</f>
        <v>#DIV/0!</v>
      </c>
      <c r="BP30" s="14"/>
      <c r="BQ30" s="14"/>
      <c r="BR30" s="95" t="e">
        <f>SUM(BQ30/BP30)</f>
        <v>#DIV/0!</v>
      </c>
      <c r="BS30" s="14"/>
      <c r="BT30" s="14"/>
      <c r="BU30" s="95" t="e">
        <f>SUM(BT30/BS30)</f>
        <v>#DIV/0!</v>
      </c>
      <c r="BV30" s="14"/>
      <c r="BW30" s="14"/>
      <c r="BX30" s="95" t="e">
        <f>SUM(BW30/BV30)</f>
        <v>#DIV/0!</v>
      </c>
      <c r="BY30" s="14"/>
      <c r="BZ30" s="14"/>
      <c r="CA30" s="95" t="e">
        <f>SUM(BZ30/BY30)</f>
        <v>#DIV/0!</v>
      </c>
      <c r="CB30" s="99">
        <f t="shared" si="40"/>
        <v>0</v>
      </c>
      <c r="CC30" s="99">
        <f t="shared" si="40"/>
        <v>0</v>
      </c>
      <c r="CD30" s="94" t="e">
        <f>SUM(CC30/CB30)</f>
        <v>#DIV/0!</v>
      </c>
    </row>
    <row r="31" spans="1:82" ht="39.6" hidden="1" x14ac:dyDescent="0.25">
      <c r="A31" s="92" t="s">
        <v>49</v>
      </c>
      <c r="B31" s="104" t="e">
        <f>(B30+B29)/B26*100</f>
        <v>#DIV/0!</v>
      </c>
      <c r="C31" s="104" t="e">
        <f>(C30+C29)/C26*100</f>
        <v>#DIV/0!</v>
      </c>
      <c r="D31" s="95"/>
      <c r="E31" s="104" t="e">
        <f>(E30+E29)/E26*100</f>
        <v>#DIV/0!</v>
      </c>
      <c r="F31" s="104" t="e">
        <f>(F30+F29)/F26*100</f>
        <v>#DIV/0!</v>
      </c>
      <c r="G31" s="95"/>
      <c r="H31" s="104" t="e">
        <f>(H30+H29)/H26*100</f>
        <v>#DIV/0!</v>
      </c>
      <c r="I31" s="104" t="e">
        <f>(I30+I29)/I26*100</f>
        <v>#DIV/0!</v>
      </c>
      <c r="J31" s="95"/>
      <c r="K31" s="104" t="e">
        <f>(K30+K29)/K26*100</f>
        <v>#DIV/0!</v>
      </c>
      <c r="L31" s="104" t="e">
        <f>(L30+L29)/L26*100</f>
        <v>#DIV/0!</v>
      </c>
      <c r="M31" s="95"/>
      <c r="N31" s="104" t="e">
        <f>(N30+N29)/N26*100</f>
        <v>#DIV/0!</v>
      </c>
      <c r="O31" s="104" t="e">
        <f>(O30+O29)/O26*100</f>
        <v>#DIV/0!</v>
      </c>
      <c r="P31" s="95"/>
      <c r="Q31" s="105" t="e">
        <f>(Q30+Q29)/Q26*100</f>
        <v>#DIV/0!</v>
      </c>
      <c r="R31" s="104" t="e">
        <f>(R30+R29)/R26*100</f>
        <v>#DIV/0!</v>
      </c>
      <c r="S31" s="95"/>
      <c r="T31" s="104" t="e">
        <f>(T30+T29)/T26*100</f>
        <v>#DIV/0!</v>
      </c>
      <c r="U31" s="106" t="e">
        <f>(U30+U29)/U26*100</f>
        <v>#DIV/0!</v>
      </c>
      <c r="V31" s="95"/>
      <c r="W31" s="104" t="e">
        <f>(W30+W29)/W26*100</f>
        <v>#DIV/0!</v>
      </c>
      <c r="X31" s="104" t="e">
        <f>(X30+X29)/X26*100</f>
        <v>#DIV/0!</v>
      </c>
      <c r="Y31" s="104"/>
      <c r="Z31" s="104" t="e">
        <f>(Z30+Z29)/Z26*100</f>
        <v>#DIV/0!</v>
      </c>
      <c r="AA31" s="104" t="e">
        <f>(AA30+AA29)/AA26*100</f>
        <v>#DIV/0!</v>
      </c>
      <c r="AB31" s="95"/>
      <c r="AC31" s="104" t="e">
        <f>(AC30+AC29)/AC26*100</f>
        <v>#DIV/0!</v>
      </c>
      <c r="AD31" s="104" t="e">
        <f>(AD30+AD29)/AD26*100</f>
        <v>#DIV/0!</v>
      </c>
      <c r="AE31" s="95"/>
      <c r="AF31" s="104" t="e">
        <f>(AF30+AF29)/AF26*100</f>
        <v>#DIV/0!</v>
      </c>
      <c r="AG31" s="104" t="e">
        <f>(AG30+AG29)/AG26*100</f>
        <v>#DIV/0!</v>
      </c>
      <c r="AH31" s="95"/>
      <c r="AI31" s="104" t="e">
        <f>(AI30+AI29)/AI26*100</f>
        <v>#DIV/0!</v>
      </c>
      <c r="AJ31" s="104" t="e">
        <f>(AJ30+AJ29)/AJ26*100</f>
        <v>#DIV/0!</v>
      </c>
      <c r="AK31" s="94"/>
      <c r="AL31" s="104" t="e">
        <f>(AL30+AL29)/AL26*100</f>
        <v>#DIV/0!</v>
      </c>
      <c r="AM31" s="104" t="e">
        <f>(AM30+AM29)/AM26*100</f>
        <v>#DIV/0!</v>
      </c>
      <c r="AN31" s="95"/>
      <c r="AO31" s="104" t="e">
        <f>(AO30+AO29)/AO26*100</f>
        <v>#DIV/0!</v>
      </c>
      <c r="AP31" s="104" t="e">
        <f>(AP30+AP29)/AP26*100</f>
        <v>#DIV/0!</v>
      </c>
      <c r="AQ31" s="95"/>
      <c r="AR31" s="104" t="e">
        <f>(AR30+AR29)/AR26*100</f>
        <v>#DIV/0!</v>
      </c>
      <c r="AS31" s="104" t="e">
        <f>(AS30+AS29)/AS26*100</f>
        <v>#DIV/0!</v>
      </c>
      <c r="AT31" s="95"/>
      <c r="AU31" s="104" t="e">
        <f>(AU30+AU29)/AU26*100</f>
        <v>#DIV/0!</v>
      </c>
      <c r="AV31" s="104" t="e">
        <f>(AV30+AV29)/AV26*100</f>
        <v>#DIV/0!</v>
      </c>
      <c r="AW31" s="95"/>
      <c r="AX31" s="104" t="e">
        <f>(AX30+AX29)/AX26*100</f>
        <v>#DIV/0!</v>
      </c>
      <c r="AY31" s="104" t="e">
        <f>(AY30+AY29)/AY26*100</f>
        <v>#DIV/0!</v>
      </c>
      <c r="AZ31" s="95"/>
      <c r="BA31" s="104" t="e">
        <f>(BA30+BA29)/BA26*100</f>
        <v>#DIV/0!</v>
      </c>
      <c r="BB31" s="104" t="e">
        <f>(BB30+BB29)/BB26*100</f>
        <v>#DIV/0!</v>
      </c>
      <c r="BC31" s="95"/>
      <c r="BD31" s="104" t="e">
        <f>(BD30+BD29)/BD26*100</f>
        <v>#DIV/0!</v>
      </c>
      <c r="BE31" s="104" t="e">
        <f>(BE30+BE29)/BE26*100</f>
        <v>#DIV/0!</v>
      </c>
      <c r="BF31" s="95" t="e">
        <f>SUM(BE31/BD31)</f>
        <v>#DIV/0!</v>
      </c>
      <c r="BG31" s="104" t="e">
        <f>(BG30+BG29)/BG26*100</f>
        <v>#DIV/0!</v>
      </c>
      <c r="BH31" s="104" t="e">
        <f>(BH30+BH29)/BH26*100</f>
        <v>#DIV/0!</v>
      </c>
      <c r="BI31" s="95"/>
      <c r="BJ31" s="104" t="e">
        <f>(BJ30+BJ29)/BJ26*100</f>
        <v>#DIV/0!</v>
      </c>
      <c r="BK31" s="104" t="e">
        <f>(BK30+BK29)/BK26*100</f>
        <v>#DIV/0!</v>
      </c>
      <c r="BL31" s="95"/>
      <c r="BM31" s="104" t="e">
        <f>(BM30+BM29)/BM26*100</f>
        <v>#DIV/0!</v>
      </c>
      <c r="BN31" s="104" t="e">
        <f>(BN30+BN29)/BN26*100</f>
        <v>#DIV/0!</v>
      </c>
      <c r="BO31" s="95"/>
      <c r="BP31" s="104" t="e">
        <f>(BP30+BP29)/BP26*100</f>
        <v>#DIV/0!</v>
      </c>
      <c r="BQ31" s="104" t="e">
        <f>(BQ30+BQ29)/BQ26*100</f>
        <v>#DIV/0!</v>
      </c>
      <c r="BR31" s="95"/>
      <c r="BS31" s="104" t="e">
        <f>(BS30+BS29)/BS26*100</f>
        <v>#DIV/0!</v>
      </c>
      <c r="BT31" s="104" t="e">
        <f>(BT30+BT29)/BT26*100</f>
        <v>#DIV/0!</v>
      </c>
      <c r="BU31" s="95"/>
      <c r="BV31" s="104" t="e">
        <f>(BV30+BV29)/BV26*100</f>
        <v>#DIV/0!</v>
      </c>
      <c r="BW31" s="104" t="e">
        <f>(BW30+BW29)/BW26*100</f>
        <v>#DIV/0!</v>
      </c>
      <c r="BX31" s="95"/>
      <c r="BY31" s="104" t="e">
        <f>(BY30+BY29)/BY26*100</f>
        <v>#DIV/0!</v>
      </c>
      <c r="BZ31" s="104" t="e">
        <f>(BZ30+BZ29)/BZ26*100</f>
        <v>#DIV/0!</v>
      </c>
      <c r="CA31" s="95"/>
      <c r="CB31" s="104" t="e">
        <f>(CB30+CB29)/CB26*100</f>
        <v>#DIV/0!</v>
      </c>
      <c r="CC31" s="104" t="e">
        <f>(CC30+CC29)/CC26*100</f>
        <v>#DIV/0!</v>
      </c>
      <c r="CD31" s="94"/>
    </row>
    <row r="33" spans="8:8" x14ac:dyDescent="0.25">
      <c r="H33" s="83"/>
    </row>
  </sheetData>
  <mergeCells count="110">
    <mergeCell ref="N2:P2"/>
    <mergeCell ref="Q2:S2"/>
    <mergeCell ref="T2:V2"/>
    <mergeCell ref="B3:B4"/>
    <mergeCell ref="W2:Y2"/>
    <mergeCell ref="Z2:AB2"/>
    <mergeCell ref="AC2:AE2"/>
    <mergeCell ref="AF2:AH2"/>
    <mergeCell ref="B1:V1"/>
    <mergeCell ref="AH3:AH4"/>
    <mergeCell ref="AA3:AA4"/>
    <mergeCell ref="AB3:AB4"/>
    <mergeCell ref="AC3:AC4"/>
    <mergeCell ref="AD3:AD4"/>
    <mergeCell ref="A2:A4"/>
    <mergeCell ref="B2:D2"/>
    <mergeCell ref="E2:G2"/>
    <mergeCell ref="H2:J2"/>
    <mergeCell ref="K2:M2"/>
    <mergeCell ref="AU2:AW2"/>
    <mergeCell ref="AX2:AZ2"/>
    <mergeCell ref="BA2:BC2"/>
    <mergeCell ref="BD2:BF2"/>
    <mergeCell ref="AI2:AK2"/>
    <mergeCell ref="AL2:AN2"/>
    <mergeCell ref="AO2:AQ2"/>
    <mergeCell ref="AR2:AT2"/>
    <mergeCell ref="C3:C4"/>
    <mergeCell ref="D3:D4"/>
    <mergeCell ref="E3:E4"/>
    <mergeCell ref="F3:F4"/>
    <mergeCell ref="S3:S4"/>
    <mergeCell ref="T3:T4"/>
    <mergeCell ref="U3:U4"/>
    <mergeCell ref="V3:V4"/>
    <mergeCell ref="AE3:AE4"/>
    <mergeCell ref="AF3:AF4"/>
    <mergeCell ref="AG3:AG4"/>
    <mergeCell ref="BS2:BU2"/>
    <mergeCell ref="BV2:BX2"/>
    <mergeCell ref="BY2:CA2"/>
    <mergeCell ref="CB2:CD2"/>
    <mergeCell ref="BG2:BI2"/>
    <mergeCell ref="BJ2:BL2"/>
    <mergeCell ref="BM2:BO2"/>
    <mergeCell ref="BP2:BR2"/>
    <mergeCell ref="G3:G4"/>
    <mergeCell ref="H3:H4"/>
    <mergeCell ref="I3:I4"/>
    <mergeCell ref="J3:J4"/>
    <mergeCell ref="O3:O4"/>
    <mergeCell ref="P3:P4"/>
    <mergeCell ref="Q3:Q4"/>
    <mergeCell ref="R3:R4"/>
    <mergeCell ref="K3:K4"/>
    <mergeCell ref="L3:L4"/>
    <mergeCell ref="M3:M4"/>
    <mergeCell ref="N3:N4"/>
    <mergeCell ref="W3:W4"/>
    <mergeCell ref="X3:X4"/>
    <mergeCell ref="Y3:Y4"/>
    <mergeCell ref="Z3:Z4"/>
    <mergeCell ref="AM3:AM4"/>
    <mergeCell ref="AN3:AN4"/>
    <mergeCell ref="AO3:AO4"/>
    <mergeCell ref="AP3:AP4"/>
    <mergeCell ref="AI3:AI4"/>
    <mergeCell ref="AJ3:AJ4"/>
    <mergeCell ref="AK3:AK4"/>
    <mergeCell ref="AL3:AL4"/>
    <mergeCell ref="AU3:AU4"/>
    <mergeCell ref="AV3:AV4"/>
    <mergeCell ref="AW3:AW4"/>
    <mergeCell ref="AX3:AX4"/>
    <mergeCell ref="AQ3:AQ4"/>
    <mergeCell ref="AR3:AR4"/>
    <mergeCell ref="AS3:AS4"/>
    <mergeCell ref="AT3:AT4"/>
    <mergeCell ref="BC3:BC4"/>
    <mergeCell ref="BD3:BD4"/>
    <mergeCell ref="BE3:BE4"/>
    <mergeCell ref="BF3:BF4"/>
    <mergeCell ref="AY3:AY4"/>
    <mergeCell ref="AZ3:AZ4"/>
    <mergeCell ref="BA3:BA4"/>
    <mergeCell ref="BB3:BB4"/>
    <mergeCell ref="BK3:BK4"/>
    <mergeCell ref="BL3:BL4"/>
    <mergeCell ref="BM3:BM4"/>
    <mergeCell ref="BG3:BG4"/>
    <mergeCell ref="BH3:BH4"/>
    <mergeCell ref="BI3:BI4"/>
    <mergeCell ref="BJ3:BJ4"/>
    <mergeCell ref="CB3:CB4"/>
    <mergeCell ref="CC3:CC4"/>
    <mergeCell ref="CD3:CD4"/>
    <mergeCell ref="BW3:BW4"/>
    <mergeCell ref="BX3:BX4"/>
    <mergeCell ref="BY3:BY4"/>
    <mergeCell ref="BZ3:BZ4"/>
    <mergeCell ref="BN3:BN4"/>
    <mergeCell ref="BS3:BS4"/>
    <mergeCell ref="BT3:BT4"/>
    <mergeCell ref="BU3:BU4"/>
    <mergeCell ref="BV3:BV4"/>
    <mergeCell ref="BO3:BO4"/>
    <mergeCell ref="BP3:BP4"/>
    <mergeCell ref="BQ3:BQ4"/>
    <mergeCell ref="BR3:BR4"/>
    <mergeCell ref="CA3:CA4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CD33"/>
  <sheetViews>
    <sheetView topLeftCell="BK1" workbookViewId="0">
      <selection activeCell="BY5" sqref="BY5:BZ24"/>
    </sheetView>
  </sheetViews>
  <sheetFormatPr defaultRowHeight="13.2" x14ac:dyDescent="0.25"/>
  <cols>
    <col min="1" max="1" width="29.5546875" customWidth="1"/>
    <col min="2" max="2" width="13.5546875" customWidth="1"/>
    <col min="3" max="3" width="14.109375" customWidth="1"/>
    <col min="5" max="5" width="14" customWidth="1"/>
    <col min="6" max="6" width="13.44140625" customWidth="1"/>
    <col min="8" max="8" width="15.44140625" customWidth="1"/>
    <col min="9" max="9" width="15" customWidth="1"/>
    <col min="11" max="11" width="15.88671875" customWidth="1"/>
    <col min="12" max="12" width="15" customWidth="1"/>
    <col min="14" max="14" width="13.6640625" customWidth="1"/>
    <col min="15" max="15" width="13.44140625" customWidth="1"/>
    <col min="17" max="17" width="13.88671875" customWidth="1"/>
    <col min="18" max="18" width="13.6640625" customWidth="1"/>
    <col min="20" max="20" width="15" customWidth="1"/>
    <col min="21" max="21" width="15.33203125" customWidth="1"/>
    <col min="23" max="23" width="14.33203125" customWidth="1"/>
    <col min="24" max="24" width="14" customWidth="1"/>
    <col min="26" max="26" width="15.109375" customWidth="1"/>
    <col min="27" max="27" width="14.109375" customWidth="1"/>
    <col min="29" max="29" width="15.6640625" customWidth="1"/>
    <col min="30" max="30" width="14.109375" customWidth="1"/>
    <col min="32" max="32" width="14.109375" customWidth="1"/>
    <col min="33" max="33" width="13.5546875" customWidth="1"/>
    <col min="35" max="35" width="16.5546875" customWidth="1"/>
    <col min="36" max="36" width="13.44140625" customWidth="1"/>
    <col min="38" max="38" width="15.109375" customWidth="1"/>
    <col min="39" max="39" width="15.6640625" customWidth="1"/>
    <col min="41" max="41" width="13.44140625" customWidth="1"/>
    <col min="42" max="42" width="13.88671875" customWidth="1"/>
    <col min="44" max="44" width="13.5546875" customWidth="1"/>
    <col min="45" max="45" width="14.109375" customWidth="1"/>
    <col min="47" max="47" width="14.109375" customWidth="1"/>
    <col min="48" max="48" width="13.88671875" customWidth="1"/>
    <col min="50" max="50" width="13.44140625" customWidth="1"/>
    <col min="51" max="51" width="14" customWidth="1"/>
    <col min="53" max="53" width="13.5546875" customWidth="1"/>
    <col min="54" max="54" width="13.88671875" customWidth="1"/>
    <col min="56" max="56" width="13.88671875" customWidth="1"/>
    <col min="57" max="57" width="13.44140625" customWidth="1"/>
    <col min="59" max="60" width="14" customWidth="1"/>
    <col min="62" max="62" width="14.109375" customWidth="1"/>
    <col min="63" max="63" width="14" customWidth="1"/>
    <col min="64" max="64" width="8.109375" customWidth="1"/>
    <col min="65" max="65" width="13.6640625" customWidth="1"/>
    <col min="66" max="66" width="13.5546875" customWidth="1"/>
    <col min="68" max="68" width="14.33203125" customWidth="1"/>
    <col min="69" max="69" width="13.44140625" customWidth="1"/>
    <col min="71" max="71" width="13.44140625" customWidth="1"/>
    <col min="72" max="72" width="13.88671875" customWidth="1"/>
    <col min="74" max="74" width="15.44140625" customWidth="1"/>
    <col min="75" max="75" width="15.33203125" customWidth="1"/>
    <col min="77" max="77" width="16.88671875" customWidth="1"/>
    <col min="78" max="78" width="18" customWidth="1"/>
    <col min="79" max="79" width="9.44140625" bestFit="1" customWidth="1"/>
    <col min="80" max="80" width="15.88671875" customWidth="1"/>
    <col min="81" max="81" width="14.44140625" customWidth="1"/>
  </cols>
  <sheetData>
    <row r="1" spans="1:82" x14ac:dyDescent="0.25">
      <c r="A1" s="89"/>
      <c r="B1" s="434" t="s">
        <v>83</v>
      </c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 t="s">
        <v>0</v>
      </c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</row>
    <row r="2" spans="1:82" x14ac:dyDescent="0.25">
      <c r="A2" s="435"/>
      <c r="B2" s="432" t="s">
        <v>1</v>
      </c>
      <c r="C2" s="433"/>
      <c r="D2" s="433"/>
      <c r="E2" s="432" t="s">
        <v>2</v>
      </c>
      <c r="F2" s="433"/>
      <c r="G2" s="433"/>
      <c r="H2" s="432" t="s">
        <v>3</v>
      </c>
      <c r="I2" s="433"/>
      <c r="J2" s="433"/>
      <c r="K2" s="432" t="s">
        <v>4</v>
      </c>
      <c r="L2" s="433"/>
      <c r="M2" s="433"/>
      <c r="N2" s="432" t="s">
        <v>5</v>
      </c>
      <c r="O2" s="433"/>
      <c r="P2" s="433"/>
      <c r="Q2" s="432" t="s">
        <v>6</v>
      </c>
      <c r="R2" s="433"/>
      <c r="S2" s="433"/>
      <c r="T2" s="432" t="s">
        <v>7</v>
      </c>
      <c r="U2" s="433"/>
      <c r="V2" s="433"/>
      <c r="W2" s="432" t="s">
        <v>8</v>
      </c>
      <c r="X2" s="433"/>
      <c r="Y2" s="433"/>
      <c r="Z2" s="432" t="s">
        <v>50</v>
      </c>
      <c r="AA2" s="433"/>
      <c r="AB2" s="433"/>
      <c r="AC2" s="432" t="s">
        <v>9</v>
      </c>
      <c r="AD2" s="433"/>
      <c r="AE2" s="433"/>
      <c r="AF2" s="432" t="s">
        <v>10</v>
      </c>
      <c r="AG2" s="433"/>
      <c r="AH2" s="433"/>
      <c r="AI2" s="432" t="s">
        <v>52</v>
      </c>
      <c r="AJ2" s="433"/>
      <c r="AK2" s="433"/>
      <c r="AL2" s="432" t="s">
        <v>11</v>
      </c>
      <c r="AM2" s="433"/>
      <c r="AN2" s="433"/>
      <c r="AO2" s="432" t="s">
        <v>12</v>
      </c>
      <c r="AP2" s="433"/>
      <c r="AQ2" s="433"/>
      <c r="AR2" s="432" t="s">
        <v>13</v>
      </c>
      <c r="AS2" s="433"/>
      <c r="AT2" s="433"/>
      <c r="AU2" s="432" t="s">
        <v>14</v>
      </c>
      <c r="AV2" s="433"/>
      <c r="AW2" s="433"/>
      <c r="AX2" s="432" t="s">
        <v>15</v>
      </c>
      <c r="AY2" s="433"/>
      <c r="AZ2" s="433"/>
      <c r="BA2" s="432" t="s">
        <v>16</v>
      </c>
      <c r="BB2" s="433"/>
      <c r="BC2" s="433"/>
      <c r="BD2" s="432" t="s">
        <v>17</v>
      </c>
      <c r="BE2" s="433"/>
      <c r="BF2" s="433"/>
      <c r="BG2" s="432" t="s">
        <v>18</v>
      </c>
      <c r="BH2" s="433"/>
      <c r="BI2" s="433"/>
      <c r="BJ2" s="432" t="s">
        <v>19</v>
      </c>
      <c r="BK2" s="433"/>
      <c r="BL2" s="433"/>
      <c r="BM2" s="432" t="s">
        <v>20</v>
      </c>
      <c r="BN2" s="433"/>
      <c r="BO2" s="433"/>
      <c r="BP2" s="432" t="s">
        <v>21</v>
      </c>
      <c r="BQ2" s="433"/>
      <c r="BR2" s="433"/>
      <c r="BS2" s="432" t="s">
        <v>22</v>
      </c>
      <c r="BT2" s="433"/>
      <c r="BU2" s="433"/>
      <c r="BV2" s="432" t="s">
        <v>23</v>
      </c>
      <c r="BW2" s="433"/>
      <c r="BX2" s="433"/>
      <c r="BY2" s="432" t="s">
        <v>24</v>
      </c>
      <c r="BZ2" s="433"/>
      <c r="CA2" s="433"/>
      <c r="CB2" s="432" t="s">
        <v>25</v>
      </c>
      <c r="CC2" s="433"/>
      <c r="CD2" s="433"/>
    </row>
    <row r="3" spans="1:82" ht="12.75" customHeight="1" x14ac:dyDescent="0.25">
      <c r="A3" s="433"/>
      <c r="B3" s="436" t="s">
        <v>26</v>
      </c>
      <c r="C3" s="436" t="s">
        <v>69</v>
      </c>
      <c r="D3" s="438" t="s">
        <v>27</v>
      </c>
      <c r="E3" s="436" t="s">
        <v>26</v>
      </c>
      <c r="F3" s="436" t="s">
        <v>69</v>
      </c>
      <c r="G3" s="438" t="s">
        <v>27</v>
      </c>
      <c r="H3" s="436" t="s">
        <v>26</v>
      </c>
      <c r="I3" s="436" t="s">
        <v>69</v>
      </c>
      <c r="J3" s="438" t="s">
        <v>27</v>
      </c>
      <c r="K3" s="436" t="s">
        <v>26</v>
      </c>
      <c r="L3" s="436" t="s">
        <v>69</v>
      </c>
      <c r="M3" s="438" t="s">
        <v>27</v>
      </c>
      <c r="N3" s="436" t="s">
        <v>26</v>
      </c>
      <c r="O3" s="436" t="s">
        <v>69</v>
      </c>
      <c r="P3" s="438" t="s">
        <v>27</v>
      </c>
      <c r="Q3" s="436" t="s">
        <v>26</v>
      </c>
      <c r="R3" s="436" t="s">
        <v>69</v>
      </c>
      <c r="S3" s="438" t="s">
        <v>27</v>
      </c>
      <c r="T3" s="436" t="s">
        <v>26</v>
      </c>
      <c r="U3" s="436" t="s">
        <v>69</v>
      </c>
      <c r="V3" s="438" t="s">
        <v>27</v>
      </c>
      <c r="W3" s="436" t="s">
        <v>26</v>
      </c>
      <c r="X3" s="436" t="s">
        <v>69</v>
      </c>
      <c r="Y3" s="438" t="s">
        <v>27</v>
      </c>
      <c r="Z3" s="436" t="s">
        <v>26</v>
      </c>
      <c r="AA3" s="436" t="s">
        <v>69</v>
      </c>
      <c r="AB3" s="438" t="s">
        <v>27</v>
      </c>
      <c r="AC3" s="436" t="s">
        <v>26</v>
      </c>
      <c r="AD3" s="436" t="s">
        <v>69</v>
      </c>
      <c r="AE3" s="438" t="s">
        <v>27</v>
      </c>
      <c r="AF3" s="436" t="s">
        <v>26</v>
      </c>
      <c r="AG3" s="436" t="s">
        <v>69</v>
      </c>
      <c r="AH3" s="438" t="s">
        <v>27</v>
      </c>
      <c r="AI3" s="436" t="s">
        <v>26</v>
      </c>
      <c r="AJ3" s="436" t="s">
        <v>69</v>
      </c>
      <c r="AK3" s="438" t="s">
        <v>27</v>
      </c>
      <c r="AL3" s="436" t="s">
        <v>26</v>
      </c>
      <c r="AM3" s="436" t="s">
        <v>69</v>
      </c>
      <c r="AN3" s="438" t="s">
        <v>27</v>
      </c>
      <c r="AO3" s="436" t="s">
        <v>26</v>
      </c>
      <c r="AP3" s="436" t="s">
        <v>69</v>
      </c>
      <c r="AQ3" s="438" t="s">
        <v>27</v>
      </c>
      <c r="AR3" s="436" t="s">
        <v>26</v>
      </c>
      <c r="AS3" s="436" t="s">
        <v>69</v>
      </c>
      <c r="AT3" s="438" t="s">
        <v>27</v>
      </c>
      <c r="AU3" s="436" t="s">
        <v>26</v>
      </c>
      <c r="AV3" s="436" t="s">
        <v>69</v>
      </c>
      <c r="AW3" s="438" t="s">
        <v>27</v>
      </c>
      <c r="AX3" s="436" t="s">
        <v>26</v>
      </c>
      <c r="AY3" s="436" t="s">
        <v>69</v>
      </c>
      <c r="AZ3" s="438" t="s">
        <v>27</v>
      </c>
      <c r="BA3" s="436" t="s">
        <v>26</v>
      </c>
      <c r="BB3" s="436" t="s">
        <v>69</v>
      </c>
      <c r="BC3" s="438" t="s">
        <v>27</v>
      </c>
      <c r="BD3" s="436" t="s">
        <v>26</v>
      </c>
      <c r="BE3" s="436" t="s">
        <v>69</v>
      </c>
      <c r="BF3" s="438" t="s">
        <v>27</v>
      </c>
      <c r="BG3" s="436" t="s">
        <v>26</v>
      </c>
      <c r="BH3" s="436" t="s">
        <v>69</v>
      </c>
      <c r="BI3" s="438" t="s">
        <v>27</v>
      </c>
      <c r="BJ3" s="436" t="s">
        <v>26</v>
      </c>
      <c r="BK3" s="436" t="s">
        <v>69</v>
      </c>
      <c r="BL3" s="438" t="s">
        <v>27</v>
      </c>
      <c r="BM3" s="436" t="s">
        <v>26</v>
      </c>
      <c r="BN3" s="436" t="s">
        <v>69</v>
      </c>
      <c r="BO3" s="438" t="s">
        <v>27</v>
      </c>
      <c r="BP3" s="436" t="s">
        <v>26</v>
      </c>
      <c r="BQ3" s="436" t="s">
        <v>69</v>
      </c>
      <c r="BR3" s="438" t="s">
        <v>27</v>
      </c>
      <c r="BS3" s="436" t="s">
        <v>26</v>
      </c>
      <c r="BT3" s="436" t="s">
        <v>69</v>
      </c>
      <c r="BU3" s="438" t="s">
        <v>27</v>
      </c>
      <c r="BV3" s="436" t="s">
        <v>26</v>
      </c>
      <c r="BW3" s="436" t="s">
        <v>69</v>
      </c>
      <c r="BX3" s="438" t="s">
        <v>27</v>
      </c>
      <c r="BY3" s="436" t="s">
        <v>26</v>
      </c>
      <c r="BZ3" s="436" t="s">
        <v>69</v>
      </c>
      <c r="CA3" s="438" t="s">
        <v>27</v>
      </c>
      <c r="CB3" s="436" t="s">
        <v>26</v>
      </c>
      <c r="CC3" s="436" t="s">
        <v>69</v>
      </c>
      <c r="CD3" s="438" t="s">
        <v>27</v>
      </c>
    </row>
    <row r="4" spans="1:82" ht="13.8" thickBot="1" x14ac:dyDescent="0.3">
      <c r="A4" s="433"/>
      <c r="B4" s="437"/>
      <c r="C4" s="437"/>
      <c r="D4" s="437"/>
      <c r="E4" s="437"/>
      <c r="F4" s="437"/>
      <c r="G4" s="433"/>
      <c r="H4" s="433"/>
      <c r="I4" s="437"/>
      <c r="J4" s="433"/>
      <c r="K4" s="433"/>
      <c r="L4" s="437"/>
      <c r="M4" s="433"/>
      <c r="N4" s="433"/>
      <c r="O4" s="437"/>
      <c r="P4" s="433"/>
      <c r="Q4" s="433"/>
      <c r="R4" s="437"/>
      <c r="S4" s="433"/>
      <c r="T4" s="433"/>
      <c r="U4" s="437"/>
      <c r="V4" s="433"/>
      <c r="W4" s="433"/>
      <c r="X4" s="437"/>
      <c r="Y4" s="433"/>
      <c r="Z4" s="433"/>
      <c r="AA4" s="437"/>
      <c r="AB4" s="433"/>
      <c r="AC4" s="433"/>
      <c r="AD4" s="437"/>
      <c r="AE4" s="433"/>
      <c r="AF4" s="433"/>
      <c r="AG4" s="437"/>
      <c r="AH4" s="433"/>
      <c r="AI4" s="433"/>
      <c r="AJ4" s="437"/>
      <c r="AK4" s="433"/>
      <c r="AL4" s="433"/>
      <c r="AM4" s="437"/>
      <c r="AN4" s="433"/>
      <c r="AO4" s="433"/>
      <c r="AP4" s="437"/>
      <c r="AQ4" s="433"/>
      <c r="AR4" s="433"/>
      <c r="AS4" s="437"/>
      <c r="AT4" s="433"/>
      <c r="AU4" s="433"/>
      <c r="AV4" s="437"/>
      <c r="AW4" s="433"/>
      <c r="AX4" s="433"/>
      <c r="AY4" s="437"/>
      <c r="AZ4" s="433"/>
      <c r="BA4" s="433"/>
      <c r="BB4" s="437"/>
      <c r="BC4" s="433"/>
      <c r="BD4" s="433"/>
      <c r="BE4" s="437"/>
      <c r="BF4" s="433"/>
      <c r="BG4" s="433"/>
      <c r="BH4" s="437"/>
      <c r="BI4" s="433"/>
      <c r="BJ4" s="433"/>
      <c r="BK4" s="437"/>
      <c r="BL4" s="433"/>
      <c r="BM4" s="433"/>
      <c r="BN4" s="437"/>
      <c r="BO4" s="433"/>
      <c r="BP4" s="433"/>
      <c r="BQ4" s="437"/>
      <c r="BR4" s="433"/>
      <c r="BS4" s="433"/>
      <c r="BT4" s="437"/>
      <c r="BU4" s="433"/>
      <c r="BV4" s="433"/>
      <c r="BW4" s="437"/>
      <c r="BX4" s="433"/>
      <c r="BY4" s="433"/>
      <c r="BZ4" s="437"/>
      <c r="CA4" s="439"/>
      <c r="CB4" s="439"/>
      <c r="CC4" s="433"/>
      <c r="CD4" s="439"/>
    </row>
    <row r="5" spans="1:82" ht="26.4" x14ac:dyDescent="0.25">
      <c r="A5" s="85" t="s">
        <v>28</v>
      </c>
      <c r="B5" s="233"/>
      <c r="C5" s="233"/>
      <c r="D5" s="161" t="e">
        <f>SUM(C5/B5)</f>
        <v>#DIV/0!</v>
      </c>
      <c r="E5" s="233"/>
      <c r="F5" s="233"/>
      <c r="G5" s="161" t="e">
        <f>SUM(F5/E5)</f>
        <v>#DIV/0!</v>
      </c>
      <c r="H5" s="233"/>
      <c r="I5" s="233"/>
      <c r="J5" s="161" t="e">
        <f>SUM(I5/H5)</f>
        <v>#DIV/0!</v>
      </c>
      <c r="K5" s="233"/>
      <c r="L5" s="233"/>
      <c r="M5" s="161" t="e">
        <f>SUM(L5/K5)</f>
        <v>#DIV/0!</v>
      </c>
      <c r="N5" s="233"/>
      <c r="O5" s="233"/>
      <c r="P5" s="161" t="e">
        <f>SUM(O5/N5)</f>
        <v>#DIV/0!</v>
      </c>
      <c r="Q5" s="233"/>
      <c r="R5" s="233"/>
      <c r="S5" s="161" t="e">
        <f t="shared" ref="S5:S11" si="0">SUM(R5/Q5)</f>
        <v>#DIV/0!</v>
      </c>
      <c r="T5" s="233"/>
      <c r="U5" s="233"/>
      <c r="V5" s="161" t="e">
        <f t="shared" ref="V5:V11" si="1">SUM(U5/T5)</f>
        <v>#DIV/0!</v>
      </c>
      <c r="W5" s="233"/>
      <c r="X5" s="233"/>
      <c r="Y5" s="161" t="e">
        <f t="shared" ref="Y5:Y16" si="2">SUM(X5/W5)</f>
        <v>#DIV/0!</v>
      </c>
      <c r="Z5" s="233"/>
      <c r="AA5" s="233"/>
      <c r="AB5" s="161" t="e">
        <f>SUM(AA5/Z5)</f>
        <v>#DIV/0!</v>
      </c>
      <c r="AC5" s="233"/>
      <c r="AD5" s="233"/>
      <c r="AE5" s="161" t="e">
        <f t="shared" ref="AE5:AE11" si="3">SUM(AD5/AC5)</f>
        <v>#DIV/0!</v>
      </c>
      <c r="AF5" s="233"/>
      <c r="AG5" s="233"/>
      <c r="AH5" s="161" t="e">
        <f t="shared" ref="AH5:AH11" si="4">SUM(AG5/AF5)</f>
        <v>#DIV/0!</v>
      </c>
      <c r="AI5" s="233"/>
      <c r="AJ5" s="233"/>
      <c r="AK5" s="161" t="e">
        <f t="shared" ref="AK5:AK11" si="5">SUM(AJ5/AI5)</f>
        <v>#DIV/0!</v>
      </c>
      <c r="AL5" s="233"/>
      <c r="AM5" s="233"/>
      <c r="AN5" s="161" t="e">
        <f>SUM(AM5/AL5)</f>
        <v>#DIV/0!</v>
      </c>
      <c r="AO5" s="233"/>
      <c r="AP5" s="233"/>
      <c r="AQ5" s="161" t="e">
        <f t="shared" ref="AQ5:AQ11" si="6">SUM(AP5/AO5)</f>
        <v>#DIV/0!</v>
      </c>
      <c r="AR5" s="233"/>
      <c r="AS5" s="233"/>
      <c r="AT5" s="161" t="e">
        <f t="shared" ref="AT5:AT11" si="7">SUM(AS5/AR5)</f>
        <v>#DIV/0!</v>
      </c>
      <c r="AU5" s="233"/>
      <c r="AV5" s="233"/>
      <c r="AW5" s="161" t="e">
        <f t="shared" ref="AW5:AW11" si="8">SUM(AV5/AU5)</f>
        <v>#DIV/0!</v>
      </c>
      <c r="AX5" s="233"/>
      <c r="AY5" s="233"/>
      <c r="AZ5" s="161" t="e">
        <f t="shared" ref="AZ5:AZ11" si="9">SUM(AY5/AX5)</f>
        <v>#DIV/0!</v>
      </c>
      <c r="BA5" s="233"/>
      <c r="BB5" s="233"/>
      <c r="BC5" s="161" t="e">
        <f>SUM(BB5/BA5)</f>
        <v>#DIV/0!</v>
      </c>
      <c r="BD5" s="233"/>
      <c r="BE5" s="233"/>
      <c r="BF5" s="161" t="e">
        <f t="shared" ref="BF5:BF11" si="10">SUM(BE5/BD5)</f>
        <v>#DIV/0!</v>
      </c>
      <c r="BG5" s="233"/>
      <c r="BH5" s="233"/>
      <c r="BI5" s="161" t="e">
        <f t="shared" ref="BI5:BI11" si="11">SUM(BH5/BG5)</f>
        <v>#DIV/0!</v>
      </c>
      <c r="BJ5" s="233"/>
      <c r="BK5" s="233"/>
      <c r="BL5" s="161" t="e">
        <f t="shared" ref="BL5:BL11" si="12">SUM(BK5/BJ5)</f>
        <v>#DIV/0!</v>
      </c>
      <c r="BM5" s="233"/>
      <c r="BN5" s="233"/>
      <c r="BO5" s="161" t="e">
        <f t="shared" ref="BO5:BO16" si="13">SUM(BN5/BM5)</f>
        <v>#DIV/0!</v>
      </c>
      <c r="BP5" s="233"/>
      <c r="BQ5" s="233"/>
      <c r="BR5" s="161" t="e">
        <f>SUM(BQ5/BP5)</f>
        <v>#DIV/0!</v>
      </c>
      <c r="BS5" s="233"/>
      <c r="BT5" s="233"/>
      <c r="BU5" s="161" t="e">
        <f t="shared" ref="BU5:BU11" si="14">SUM(BT5/BS5)</f>
        <v>#DIV/0!</v>
      </c>
      <c r="BV5" s="233"/>
      <c r="BW5" s="233"/>
      <c r="BX5" s="161" t="e">
        <f>SUM(BW5/BV5)</f>
        <v>#DIV/0!</v>
      </c>
      <c r="BY5" s="233"/>
      <c r="BZ5" s="233"/>
      <c r="CA5" s="161" t="e">
        <f>SUM(BZ5/BY5)</f>
        <v>#DIV/0!</v>
      </c>
      <c r="CB5" s="97">
        <f t="shared" ref="CB5:CB10" si="15">B5+E5+H5+K5+N5+Q5+T5+W5+Z5+AC5+AF5+AI5+AL5+AO5+AR5+AU5+AX5+BA5+BD5+BG5+BJ5+BM5+BP5+BS5+BV5+BY5</f>
        <v>0</v>
      </c>
      <c r="CC5" s="97">
        <f t="shared" ref="CC5:CC10" si="16">BZ5+BW5+BT5+BQ5+BN5+BK5+BH5+BE5+BB5+AY5+AV5+AS5+AP5+AM5+AJ5+AG5+AD5+AA5+X5+U5+R5+O5+L5+I5+F5+C5</f>
        <v>0</v>
      </c>
      <c r="CD5" s="98" t="e">
        <f t="shared" ref="CD5:CD24" si="17">SUM(CC5/CB5)</f>
        <v>#DIV/0!</v>
      </c>
    </row>
    <row r="6" spans="1:82" ht="48.75" customHeight="1" x14ac:dyDescent="0.25">
      <c r="A6" s="85" t="s">
        <v>29</v>
      </c>
      <c r="B6" s="233"/>
      <c r="C6" s="233"/>
      <c r="D6" s="161" t="e">
        <f>SUM(C6/B6)</f>
        <v>#DIV/0!</v>
      </c>
      <c r="E6" s="233"/>
      <c r="F6" s="233"/>
      <c r="G6" s="161" t="e">
        <f>SUM(F6/E6)</f>
        <v>#DIV/0!</v>
      </c>
      <c r="H6" s="233"/>
      <c r="I6" s="233"/>
      <c r="J6" s="161"/>
      <c r="K6" s="233"/>
      <c r="L6" s="233"/>
      <c r="M6" s="161" t="e">
        <f>SUM(L6/K6)</f>
        <v>#DIV/0!</v>
      </c>
      <c r="N6" s="233"/>
      <c r="O6" s="233"/>
      <c r="P6" s="161" t="e">
        <f>SUM(O6/N6)</f>
        <v>#DIV/0!</v>
      </c>
      <c r="Q6" s="233"/>
      <c r="R6" s="233"/>
      <c r="S6" s="161" t="e">
        <f t="shared" si="0"/>
        <v>#DIV/0!</v>
      </c>
      <c r="T6" s="233"/>
      <c r="U6" s="233"/>
      <c r="V6" s="161" t="e">
        <f t="shared" si="1"/>
        <v>#DIV/0!</v>
      </c>
      <c r="W6" s="233"/>
      <c r="X6" s="233"/>
      <c r="Y6" s="161" t="e">
        <f t="shared" si="2"/>
        <v>#DIV/0!</v>
      </c>
      <c r="Z6" s="233"/>
      <c r="AA6" s="233"/>
      <c r="AB6" s="161" t="e">
        <f>SUM(AA6/Z6)</f>
        <v>#DIV/0!</v>
      </c>
      <c r="AC6" s="233"/>
      <c r="AD6" s="233"/>
      <c r="AE6" s="161" t="e">
        <f t="shared" si="3"/>
        <v>#DIV/0!</v>
      </c>
      <c r="AF6" s="233"/>
      <c r="AG6" s="233"/>
      <c r="AH6" s="161" t="e">
        <f t="shared" si="4"/>
        <v>#DIV/0!</v>
      </c>
      <c r="AI6" s="233"/>
      <c r="AJ6" s="233"/>
      <c r="AK6" s="161" t="e">
        <f t="shared" si="5"/>
        <v>#DIV/0!</v>
      </c>
      <c r="AL6" s="233"/>
      <c r="AM6" s="233"/>
      <c r="AN6" s="161"/>
      <c r="AO6" s="233"/>
      <c r="AP6" s="233"/>
      <c r="AQ6" s="161" t="e">
        <f t="shared" si="6"/>
        <v>#DIV/0!</v>
      </c>
      <c r="AR6" s="233"/>
      <c r="AS6" s="233"/>
      <c r="AT6" s="161" t="e">
        <f t="shared" si="7"/>
        <v>#DIV/0!</v>
      </c>
      <c r="AU6" s="233"/>
      <c r="AV6" s="233"/>
      <c r="AW6" s="161" t="e">
        <f t="shared" si="8"/>
        <v>#DIV/0!</v>
      </c>
      <c r="AX6" s="233"/>
      <c r="AY6" s="233"/>
      <c r="AZ6" s="161" t="e">
        <f t="shared" si="9"/>
        <v>#DIV/0!</v>
      </c>
      <c r="BA6" s="233"/>
      <c r="BB6" s="233"/>
      <c r="BC6" s="161" t="e">
        <f>SUM(BB6/BA6)</f>
        <v>#DIV/0!</v>
      </c>
      <c r="BD6" s="233"/>
      <c r="BE6" s="233"/>
      <c r="BF6" s="161" t="e">
        <f t="shared" si="10"/>
        <v>#DIV/0!</v>
      </c>
      <c r="BG6" s="233"/>
      <c r="BH6" s="233"/>
      <c r="BI6" s="161" t="e">
        <f t="shared" si="11"/>
        <v>#DIV/0!</v>
      </c>
      <c r="BJ6" s="233"/>
      <c r="BK6" s="233"/>
      <c r="BL6" s="161" t="e">
        <f t="shared" si="12"/>
        <v>#DIV/0!</v>
      </c>
      <c r="BM6" s="233"/>
      <c r="BN6" s="233"/>
      <c r="BO6" s="161" t="e">
        <f t="shared" si="13"/>
        <v>#DIV/0!</v>
      </c>
      <c r="BP6" s="233"/>
      <c r="BQ6" s="233"/>
      <c r="BR6" s="161" t="e">
        <f>SUM(BQ6/BP6)</f>
        <v>#DIV/0!</v>
      </c>
      <c r="BS6" s="233"/>
      <c r="BT6" s="233"/>
      <c r="BU6" s="161" t="e">
        <f t="shared" si="14"/>
        <v>#DIV/0!</v>
      </c>
      <c r="BV6" s="233"/>
      <c r="BW6" s="233"/>
      <c r="BX6" s="161"/>
      <c r="BY6" s="233"/>
      <c r="BZ6" s="233"/>
      <c r="CA6" s="161"/>
      <c r="CB6" s="99">
        <f t="shared" si="15"/>
        <v>0</v>
      </c>
      <c r="CC6" s="99">
        <f t="shared" si="16"/>
        <v>0</v>
      </c>
      <c r="CD6" s="94" t="e">
        <f t="shared" si="17"/>
        <v>#DIV/0!</v>
      </c>
    </row>
    <row r="7" spans="1:82" ht="42" customHeight="1" x14ac:dyDescent="0.25">
      <c r="A7" s="85" t="s">
        <v>30</v>
      </c>
      <c r="B7" s="233"/>
      <c r="C7" s="233"/>
      <c r="D7" s="161" t="e">
        <f>SUM(C7/B7)</f>
        <v>#DIV/0!</v>
      </c>
      <c r="E7" s="233"/>
      <c r="F7" s="233"/>
      <c r="G7" s="161" t="e">
        <f>SUM(F7/E7)</f>
        <v>#DIV/0!</v>
      </c>
      <c r="H7" s="233"/>
      <c r="I7" s="233"/>
      <c r="J7" s="161" t="e">
        <f>SUM(I7/H7)</f>
        <v>#DIV/0!</v>
      </c>
      <c r="K7" s="233"/>
      <c r="L7" s="233"/>
      <c r="M7" s="161" t="e">
        <f>SUM(L7/K7)</f>
        <v>#DIV/0!</v>
      </c>
      <c r="N7" s="233"/>
      <c r="O7" s="233"/>
      <c r="P7" s="161" t="e">
        <f>SUM(O7/N7)</f>
        <v>#DIV/0!</v>
      </c>
      <c r="Q7" s="233"/>
      <c r="R7" s="233"/>
      <c r="S7" s="161" t="e">
        <f t="shared" si="0"/>
        <v>#DIV/0!</v>
      </c>
      <c r="T7" s="233"/>
      <c r="U7" s="233"/>
      <c r="V7" s="161" t="e">
        <f t="shared" si="1"/>
        <v>#DIV/0!</v>
      </c>
      <c r="W7" s="233"/>
      <c r="X7" s="233"/>
      <c r="Y7" s="161" t="e">
        <f t="shared" si="2"/>
        <v>#DIV/0!</v>
      </c>
      <c r="Z7" s="233"/>
      <c r="AA7" s="233"/>
      <c r="AB7" s="161" t="e">
        <f>SUM(AA7/Z7)</f>
        <v>#DIV/0!</v>
      </c>
      <c r="AC7" s="233"/>
      <c r="AD7" s="233"/>
      <c r="AE7" s="161" t="e">
        <f t="shared" si="3"/>
        <v>#DIV/0!</v>
      </c>
      <c r="AF7" s="233"/>
      <c r="AG7" s="233"/>
      <c r="AH7" s="161" t="e">
        <f t="shared" si="4"/>
        <v>#DIV/0!</v>
      </c>
      <c r="AI7" s="233"/>
      <c r="AJ7" s="233"/>
      <c r="AK7" s="161" t="e">
        <f t="shared" si="5"/>
        <v>#DIV/0!</v>
      </c>
      <c r="AL7" s="233"/>
      <c r="AM7" s="233"/>
      <c r="AN7" s="161" t="e">
        <f>SUM(AM7/AL7)</f>
        <v>#DIV/0!</v>
      </c>
      <c r="AO7" s="233"/>
      <c r="AP7" s="233"/>
      <c r="AQ7" s="161" t="e">
        <f t="shared" si="6"/>
        <v>#DIV/0!</v>
      </c>
      <c r="AR7" s="233"/>
      <c r="AS7" s="233"/>
      <c r="AT7" s="161" t="e">
        <f t="shared" si="7"/>
        <v>#DIV/0!</v>
      </c>
      <c r="AU7" s="233"/>
      <c r="AV7" s="233"/>
      <c r="AW7" s="161" t="e">
        <f t="shared" si="8"/>
        <v>#DIV/0!</v>
      </c>
      <c r="AX7" s="233"/>
      <c r="AY7" s="233"/>
      <c r="AZ7" s="161" t="e">
        <f t="shared" si="9"/>
        <v>#DIV/0!</v>
      </c>
      <c r="BA7" s="233"/>
      <c r="BB7" s="233"/>
      <c r="BC7" s="161" t="e">
        <f>SUM(BB7/BA7)</f>
        <v>#DIV/0!</v>
      </c>
      <c r="BD7" s="233"/>
      <c r="BE7" s="233"/>
      <c r="BF7" s="161" t="e">
        <f t="shared" si="10"/>
        <v>#DIV/0!</v>
      </c>
      <c r="BG7" s="233"/>
      <c r="BH7" s="233"/>
      <c r="BI7" s="161" t="e">
        <f t="shared" si="11"/>
        <v>#DIV/0!</v>
      </c>
      <c r="BJ7" s="233"/>
      <c r="BK7" s="233"/>
      <c r="BL7" s="161" t="e">
        <f t="shared" si="12"/>
        <v>#DIV/0!</v>
      </c>
      <c r="BM7" s="233"/>
      <c r="BN7" s="233"/>
      <c r="BO7" s="161" t="e">
        <f t="shared" si="13"/>
        <v>#DIV/0!</v>
      </c>
      <c r="BP7" s="233"/>
      <c r="BQ7" s="233"/>
      <c r="BR7" s="161" t="e">
        <f>SUM(BQ7/BP7)</f>
        <v>#DIV/0!</v>
      </c>
      <c r="BS7" s="233"/>
      <c r="BT7" s="233"/>
      <c r="BU7" s="161" t="e">
        <f t="shared" si="14"/>
        <v>#DIV/0!</v>
      </c>
      <c r="BV7" s="233"/>
      <c r="BW7" s="233"/>
      <c r="BX7" s="161" t="e">
        <f>SUM(BW7/BV7)</f>
        <v>#DIV/0!</v>
      </c>
      <c r="BY7" s="233"/>
      <c r="BZ7" s="233"/>
      <c r="CA7" s="161" t="e">
        <f t="shared" ref="CA7:CA12" si="18">SUM(BZ7/BY7)</f>
        <v>#DIV/0!</v>
      </c>
      <c r="CB7" s="99">
        <f t="shared" si="15"/>
        <v>0</v>
      </c>
      <c r="CC7" s="99">
        <f t="shared" si="16"/>
        <v>0</v>
      </c>
      <c r="CD7" s="94" t="e">
        <f t="shared" si="17"/>
        <v>#DIV/0!</v>
      </c>
    </row>
    <row r="8" spans="1:82" ht="48" customHeight="1" x14ac:dyDescent="0.25">
      <c r="A8" s="85" t="s">
        <v>31</v>
      </c>
      <c r="B8" s="233"/>
      <c r="C8" s="233"/>
      <c r="D8" s="161" t="e">
        <f>SUM(C8/B8)</f>
        <v>#DIV/0!</v>
      </c>
      <c r="E8" s="233"/>
      <c r="F8" s="233"/>
      <c r="G8" s="161" t="e">
        <f>SUM(F8/E8)</f>
        <v>#DIV/0!</v>
      </c>
      <c r="H8" s="233"/>
      <c r="I8" s="233"/>
      <c r="J8" s="161" t="e">
        <f>SUM(I8/H8)</f>
        <v>#DIV/0!</v>
      </c>
      <c r="K8" s="233"/>
      <c r="L8" s="233"/>
      <c r="M8" s="161" t="e">
        <f>SUM(L8/K8)</f>
        <v>#DIV/0!</v>
      </c>
      <c r="N8" s="233"/>
      <c r="O8" s="233"/>
      <c r="P8" s="161" t="e">
        <f>SUM(O8/N8)</f>
        <v>#DIV/0!</v>
      </c>
      <c r="Q8" s="233"/>
      <c r="R8" s="233"/>
      <c r="S8" s="161" t="e">
        <f t="shared" si="0"/>
        <v>#DIV/0!</v>
      </c>
      <c r="T8" s="233"/>
      <c r="U8" s="233"/>
      <c r="V8" s="161" t="e">
        <f t="shared" si="1"/>
        <v>#DIV/0!</v>
      </c>
      <c r="W8" s="233"/>
      <c r="X8" s="233"/>
      <c r="Y8" s="161" t="e">
        <f t="shared" si="2"/>
        <v>#DIV/0!</v>
      </c>
      <c r="Z8" s="233"/>
      <c r="AA8" s="233"/>
      <c r="AB8" s="161" t="e">
        <f>SUM(AA8/Z8)</f>
        <v>#DIV/0!</v>
      </c>
      <c r="AC8" s="233"/>
      <c r="AD8" s="233"/>
      <c r="AE8" s="161" t="e">
        <f t="shared" si="3"/>
        <v>#DIV/0!</v>
      </c>
      <c r="AF8" s="233"/>
      <c r="AG8" s="233"/>
      <c r="AH8" s="161" t="e">
        <f t="shared" si="4"/>
        <v>#DIV/0!</v>
      </c>
      <c r="AI8" s="233"/>
      <c r="AJ8" s="233"/>
      <c r="AK8" s="161" t="e">
        <f t="shared" si="5"/>
        <v>#DIV/0!</v>
      </c>
      <c r="AL8" s="233"/>
      <c r="AM8" s="233"/>
      <c r="AN8" s="161" t="e">
        <f>SUM(AM8/AL8)</f>
        <v>#DIV/0!</v>
      </c>
      <c r="AO8" s="233"/>
      <c r="AP8" s="233"/>
      <c r="AQ8" s="161" t="e">
        <f t="shared" si="6"/>
        <v>#DIV/0!</v>
      </c>
      <c r="AR8" s="233"/>
      <c r="AS8" s="233"/>
      <c r="AT8" s="161" t="e">
        <f t="shared" si="7"/>
        <v>#DIV/0!</v>
      </c>
      <c r="AU8" s="233"/>
      <c r="AV8" s="233"/>
      <c r="AW8" s="161" t="e">
        <f t="shared" si="8"/>
        <v>#DIV/0!</v>
      </c>
      <c r="AX8" s="233"/>
      <c r="AY8" s="233"/>
      <c r="AZ8" s="161" t="e">
        <f t="shared" si="9"/>
        <v>#DIV/0!</v>
      </c>
      <c r="BA8" s="233"/>
      <c r="BB8" s="233"/>
      <c r="BC8" s="161" t="e">
        <f>SUM(BB8/BA8)</f>
        <v>#DIV/0!</v>
      </c>
      <c r="BD8" s="233"/>
      <c r="BE8" s="233"/>
      <c r="BF8" s="161" t="e">
        <f t="shared" si="10"/>
        <v>#DIV/0!</v>
      </c>
      <c r="BG8" s="233"/>
      <c r="BH8" s="233"/>
      <c r="BI8" s="161" t="e">
        <f t="shared" si="11"/>
        <v>#DIV/0!</v>
      </c>
      <c r="BJ8" s="233"/>
      <c r="BK8" s="233"/>
      <c r="BL8" s="161" t="e">
        <f t="shared" si="12"/>
        <v>#DIV/0!</v>
      </c>
      <c r="BM8" s="233"/>
      <c r="BN8" s="233"/>
      <c r="BO8" s="161" t="e">
        <f t="shared" si="13"/>
        <v>#DIV/0!</v>
      </c>
      <c r="BP8" s="233"/>
      <c r="BQ8" s="233"/>
      <c r="BR8" s="161" t="e">
        <f>SUM(BQ8/BP8)</f>
        <v>#DIV/0!</v>
      </c>
      <c r="BS8" s="233"/>
      <c r="BT8" s="233"/>
      <c r="BU8" s="161" t="e">
        <f t="shared" si="14"/>
        <v>#DIV/0!</v>
      </c>
      <c r="BV8" s="233"/>
      <c r="BW8" s="233"/>
      <c r="BX8" s="161" t="e">
        <f>SUM(BW8/BV8)</f>
        <v>#DIV/0!</v>
      </c>
      <c r="BY8" s="233"/>
      <c r="BZ8" s="233"/>
      <c r="CA8" s="161" t="e">
        <f t="shared" si="18"/>
        <v>#DIV/0!</v>
      </c>
      <c r="CB8" s="99">
        <f t="shared" si="15"/>
        <v>0</v>
      </c>
      <c r="CC8" s="99">
        <f t="shared" si="16"/>
        <v>0</v>
      </c>
      <c r="CD8" s="94" t="e">
        <f t="shared" si="17"/>
        <v>#DIV/0!</v>
      </c>
    </row>
    <row r="9" spans="1:82" ht="30" customHeight="1" x14ac:dyDescent="0.25">
      <c r="A9" s="85" t="s">
        <v>51</v>
      </c>
      <c r="B9" s="233"/>
      <c r="C9" s="233"/>
      <c r="D9" s="161" t="e">
        <f>SUM(C9/B9)</f>
        <v>#DIV/0!</v>
      </c>
      <c r="E9" s="233"/>
      <c r="F9" s="233"/>
      <c r="G9" s="161" t="e">
        <f>SUM(F9/E9)</f>
        <v>#DIV/0!</v>
      </c>
      <c r="H9" s="233"/>
      <c r="I9" s="233"/>
      <c r="J9" s="161" t="e">
        <f>SUM(I9/H9)</f>
        <v>#DIV/0!</v>
      </c>
      <c r="K9" s="233"/>
      <c r="L9" s="233"/>
      <c r="M9" s="161" t="e">
        <f>SUM(L9/K9)</f>
        <v>#DIV/0!</v>
      </c>
      <c r="N9" s="233"/>
      <c r="O9" s="233"/>
      <c r="P9" s="161" t="e">
        <f>SUM(O9/N9)</f>
        <v>#DIV/0!</v>
      </c>
      <c r="Q9" s="233"/>
      <c r="R9" s="233"/>
      <c r="S9" s="161" t="e">
        <f t="shared" si="0"/>
        <v>#DIV/0!</v>
      </c>
      <c r="T9" s="233"/>
      <c r="U9" s="233"/>
      <c r="V9" s="161" t="e">
        <f t="shared" si="1"/>
        <v>#DIV/0!</v>
      </c>
      <c r="W9" s="233"/>
      <c r="X9" s="233"/>
      <c r="Y9" s="161" t="e">
        <f t="shared" si="2"/>
        <v>#DIV/0!</v>
      </c>
      <c r="Z9" s="233"/>
      <c r="AA9" s="233"/>
      <c r="AB9" s="161" t="e">
        <f>SUM(AA9/Z9)</f>
        <v>#DIV/0!</v>
      </c>
      <c r="AC9" s="233"/>
      <c r="AD9" s="233"/>
      <c r="AE9" s="161" t="e">
        <f t="shared" si="3"/>
        <v>#DIV/0!</v>
      </c>
      <c r="AF9" s="233"/>
      <c r="AG9" s="233"/>
      <c r="AH9" s="161" t="e">
        <f t="shared" si="4"/>
        <v>#DIV/0!</v>
      </c>
      <c r="AI9" s="233"/>
      <c r="AJ9" s="233"/>
      <c r="AK9" s="161" t="e">
        <f t="shared" si="5"/>
        <v>#DIV/0!</v>
      </c>
      <c r="AL9" s="233"/>
      <c r="AM9" s="233"/>
      <c r="AN9" s="161" t="e">
        <f>SUM(AM9/AL9)</f>
        <v>#DIV/0!</v>
      </c>
      <c r="AO9" s="233"/>
      <c r="AP9" s="233"/>
      <c r="AQ9" s="161" t="e">
        <f t="shared" si="6"/>
        <v>#DIV/0!</v>
      </c>
      <c r="AR9" s="233"/>
      <c r="AS9" s="233"/>
      <c r="AT9" s="161" t="e">
        <f t="shared" si="7"/>
        <v>#DIV/0!</v>
      </c>
      <c r="AU9" s="233"/>
      <c r="AV9" s="233"/>
      <c r="AW9" s="161" t="e">
        <f t="shared" si="8"/>
        <v>#DIV/0!</v>
      </c>
      <c r="AX9" s="233"/>
      <c r="AY9" s="233"/>
      <c r="AZ9" s="161" t="e">
        <f t="shared" si="9"/>
        <v>#DIV/0!</v>
      </c>
      <c r="BA9" s="233"/>
      <c r="BB9" s="233"/>
      <c r="BC9" s="161" t="e">
        <f>SUM(BB9/BA9)</f>
        <v>#DIV/0!</v>
      </c>
      <c r="BD9" s="233"/>
      <c r="BE9" s="233"/>
      <c r="BF9" s="161" t="e">
        <f t="shared" si="10"/>
        <v>#DIV/0!</v>
      </c>
      <c r="BG9" s="233"/>
      <c r="BH9" s="233"/>
      <c r="BI9" s="161" t="e">
        <f t="shared" si="11"/>
        <v>#DIV/0!</v>
      </c>
      <c r="BJ9" s="233"/>
      <c r="BK9" s="233"/>
      <c r="BL9" s="161" t="e">
        <f t="shared" si="12"/>
        <v>#DIV/0!</v>
      </c>
      <c r="BM9" s="233"/>
      <c r="BN9" s="233"/>
      <c r="BO9" s="161" t="e">
        <f t="shared" si="13"/>
        <v>#DIV/0!</v>
      </c>
      <c r="BP9" s="233"/>
      <c r="BQ9" s="233"/>
      <c r="BR9" s="161" t="e">
        <f>SUM(BQ9/BP9)</f>
        <v>#DIV/0!</v>
      </c>
      <c r="BS9" s="233"/>
      <c r="BT9" s="233"/>
      <c r="BU9" s="161" t="e">
        <f t="shared" si="14"/>
        <v>#DIV/0!</v>
      </c>
      <c r="BV9" s="233"/>
      <c r="BW9" s="233"/>
      <c r="BX9" s="161" t="e">
        <f>SUM(BW9/BV9)</f>
        <v>#DIV/0!</v>
      </c>
      <c r="BY9" s="233"/>
      <c r="BZ9" s="233"/>
      <c r="CA9" s="161" t="e">
        <f t="shared" si="18"/>
        <v>#DIV/0!</v>
      </c>
      <c r="CB9" s="99">
        <f t="shared" si="15"/>
        <v>0</v>
      </c>
      <c r="CC9" s="99">
        <f>BZ9+BW9+BT9+BQ9+BN9+BK9+BH9+BE9+BB9+AY9+AV9+AS9+AP9+AM9+AJ9+AG9+AD9+AA9+X9+U9+R9+O9+L9+I9+F9+C9</f>
        <v>0</v>
      </c>
      <c r="CD9" s="94" t="e">
        <f t="shared" si="17"/>
        <v>#DIV/0!</v>
      </c>
    </row>
    <row r="10" spans="1:82" ht="40.200000000000003" thickBot="1" x14ac:dyDescent="0.3">
      <c r="A10" s="182" t="s">
        <v>32</v>
      </c>
      <c r="B10" s="234"/>
      <c r="C10" s="234"/>
      <c r="D10" s="173"/>
      <c r="E10" s="234"/>
      <c r="F10" s="234"/>
      <c r="G10" s="173"/>
      <c r="H10" s="234"/>
      <c r="I10" s="234"/>
      <c r="J10" s="173" t="e">
        <f>SUM(I10/H10)</f>
        <v>#DIV/0!</v>
      </c>
      <c r="K10" s="234"/>
      <c r="L10" s="234"/>
      <c r="M10" s="173"/>
      <c r="N10" s="234"/>
      <c r="O10" s="234"/>
      <c r="P10" s="173"/>
      <c r="Q10" s="234"/>
      <c r="R10" s="234"/>
      <c r="S10" s="173" t="e">
        <f t="shared" si="0"/>
        <v>#DIV/0!</v>
      </c>
      <c r="T10" s="234"/>
      <c r="U10" s="234"/>
      <c r="V10" s="173" t="e">
        <f t="shared" si="1"/>
        <v>#DIV/0!</v>
      </c>
      <c r="W10" s="234"/>
      <c r="X10" s="234"/>
      <c r="Y10" s="173" t="e">
        <f t="shared" si="2"/>
        <v>#DIV/0!</v>
      </c>
      <c r="Z10" s="234"/>
      <c r="AA10" s="234"/>
      <c r="AB10" s="173"/>
      <c r="AC10" s="234"/>
      <c r="AD10" s="234"/>
      <c r="AE10" s="173" t="e">
        <f t="shared" si="3"/>
        <v>#DIV/0!</v>
      </c>
      <c r="AF10" s="234"/>
      <c r="AG10" s="234"/>
      <c r="AH10" s="173" t="e">
        <f t="shared" si="4"/>
        <v>#DIV/0!</v>
      </c>
      <c r="AI10" s="234"/>
      <c r="AJ10" s="234"/>
      <c r="AK10" s="173" t="e">
        <f t="shared" si="5"/>
        <v>#DIV/0!</v>
      </c>
      <c r="AL10" s="234"/>
      <c r="AM10" s="234"/>
      <c r="AN10" s="173" t="e">
        <f>SUM(AM10/AL10)</f>
        <v>#DIV/0!</v>
      </c>
      <c r="AO10" s="234"/>
      <c r="AP10" s="234"/>
      <c r="AQ10" s="173" t="e">
        <f t="shared" si="6"/>
        <v>#DIV/0!</v>
      </c>
      <c r="AR10" s="234"/>
      <c r="AS10" s="234"/>
      <c r="AT10" s="173" t="e">
        <f t="shared" si="7"/>
        <v>#DIV/0!</v>
      </c>
      <c r="AU10" s="234"/>
      <c r="AV10" s="234"/>
      <c r="AW10" s="173" t="e">
        <f t="shared" si="8"/>
        <v>#DIV/0!</v>
      </c>
      <c r="AX10" s="234"/>
      <c r="AY10" s="234"/>
      <c r="AZ10" s="173" t="e">
        <f t="shared" si="9"/>
        <v>#DIV/0!</v>
      </c>
      <c r="BA10" s="234"/>
      <c r="BB10" s="234"/>
      <c r="BC10" s="173"/>
      <c r="BD10" s="234"/>
      <c r="BE10" s="234"/>
      <c r="BF10" s="173" t="e">
        <f t="shared" si="10"/>
        <v>#DIV/0!</v>
      </c>
      <c r="BG10" s="234"/>
      <c r="BH10" s="234"/>
      <c r="BI10" s="173" t="e">
        <f t="shared" si="11"/>
        <v>#DIV/0!</v>
      </c>
      <c r="BJ10" s="234"/>
      <c r="BK10" s="234"/>
      <c r="BL10" s="173" t="e">
        <f t="shared" si="12"/>
        <v>#DIV/0!</v>
      </c>
      <c r="BM10" s="234"/>
      <c r="BN10" s="234"/>
      <c r="BO10" s="173" t="e">
        <f t="shared" si="13"/>
        <v>#DIV/0!</v>
      </c>
      <c r="BP10" s="234"/>
      <c r="BQ10" s="234"/>
      <c r="BR10" s="173"/>
      <c r="BS10" s="233"/>
      <c r="BT10" s="233"/>
      <c r="BU10" s="161" t="e">
        <f t="shared" si="14"/>
        <v>#DIV/0!</v>
      </c>
      <c r="BV10" s="234"/>
      <c r="BW10" s="234"/>
      <c r="BX10" s="173"/>
      <c r="BY10" s="234"/>
      <c r="BZ10" s="234"/>
      <c r="CA10" s="173" t="e">
        <f t="shared" si="18"/>
        <v>#DIV/0!</v>
      </c>
      <c r="CB10" s="221">
        <f t="shared" si="15"/>
        <v>0</v>
      </c>
      <c r="CC10" s="221">
        <f t="shared" si="16"/>
        <v>0</v>
      </c>
      <c r="CD10" s="216" t="e">
        <f t="shared" si="17"/>
        <v>#DIV/0!</v>
      </c>
    </row>
    <row r="11" spans="1:82" s="134" customFormat="1" ht="13.8" thickBot="1" x14ac:dyDescent="0.3">
      <c r="A11" s="236" t="s">
        <v>33</v>
      </c>
      <c r="B11" s="237"/>
      <c r="C11" s="237"/>
      <c r="D11" s="180" t="e">
        <f t="shared" ref="D11:D16" si="19">SUM(C11/B11)</f>
        <v>#DIV/0!</v>
      </c>
      <c r="E11" s="237"/>
      <c r="F11" s="237"/>
      <c r="G11" s="180" t="e">
        <f t="shared" ref="G11:G16" si="20">SUM(F11/E11)</f>
        <v>#DIV/0!</v>
      </c>
      <c r="H11" s="237"/>
      <c r="I11" s="237"/>
      <c r="J11" s="180" t="e">
        <f>SUM(I11/H11)</f>
        <v>#DIV/0!</v>
      </c>
      <c r="K11" s="237"/>
      <c r="L11" s="237"/>
      <c r="M11" s="238" t="e">
        <f>SUM(L11/K11)</f>
        <v>#DIV/0!</v>
      </c>
      <c r="N11" s="237"/>
      <c r="O11" s="237"/>
      <c r="P11" s="238" t="e">
        <f>SUM(O11/N11)</f>
        <v>#DIV/0!</v>
      </c>
      <c r="Q11" s="237"/>
      <c r="R11" s="237"/>
      <c r="S11" s="238" t="e">
        <f t="shared" si="0"/>
        <v>#DIV/0!</v>
      </c>
      <c r="T11" s="237"/>
      <c r="U11" s="237"/>
      <c r="V11" s="238" t="e">
        <f t="shared" si="1"/>
        <v>#DIV/0!</v>
      </c>
      <c r="W11" s="237"/>
      <c r="X11" s="237"/>
      <c r="Y11" s="238" t="e">
        <f t="shared" si="2"/>
        <v>#DIV/0!</v>
      </c>
      <c r="Z11" s="237"/>
      <c r="AA11" s="237"/>
      <c r="AB11" s="238" t="e">
        <f>SUM(AA11/Z11)</f>
        <v>#DIV/0!</v>
      </c>
      <c r="AC11" s="237"/>
      <c r="AD11" s="237"/>
      <c r="AE11" s="238" t="e">
        <f t="shared" si="3"/>
        <v>#DIV/0!</v>
      </c>
      <c r="AF11" s="237"/>
      <c r="AG11" s="237"/>
      <c r="AH11" s="238" t="e">
        <f t="shared" si="4"/>
        <v>#DIV/0!</v>
      </c>
      <c r="AI11" s="237"/>
      <c r="AJ11" s="237"/>
      <c r="AK11" s="238" t="e">
        <f t="shared" si="5"/>
        <v>#DIV/0!</v>
      </c>
      <c r="AL11" s="237"/>
      <c r="AM11" s="237"/>
      <c r="AN11" s="238" t="e">
        <f>SUM(AM11/AL11)</f>
        <v>#DIV/0!</v>
      </c>
      <c r="AO11" s="237"/>
      <c r="AP11" s="237"/>
      <c r="AQ11" s="238" t="e">
        <f t="shared" si="6"/>
        <v>#DIV/0!</v>
      </c>
      <c r="AR11" s="237"/>
      <c r="AS11" s="237"/>
      <c r="AT11" s="238" t="e">
        <f t="shared" si="7"/>
        <v>#DIV/0!</v>
      </c>
      <c r="AU11" s="237"/>
      <c r="AV11" s="237"/>
      <c r="AW11" s="238" t="e">
        <f t="shared" si="8"/>
        <v>#DIV/0!</v>
      </c>
      <c r="AX11" s="237"/>
      <c r="AY11" s="237"/>
      <c r="AZ11" s="238" t="e">
        <f t="shared" si="9"/>
        <v>#DIV/0!</v>
      </c>
      <c r="BA11" s="237"/>
      <c r="BB11" s="237"/>
      <c r="BC11" s="238" t="e">
        <f>SUM(BB11/BA11)</f>
        <v>#DIV/0!</v>
      </c>
      <c r="BD11" s="237"/>
      <c r="BE11" s="237"/>
      <c r="BF11" s="238" t="e">
        <f t="shared" si="10"/>
        <v>#DIV/0!</v>
      </c>
      <c r="BG11" s="237"/>
      <c r="BH11" s="237"/>
      <c r="BI11" s="238" t="e">
        <f t="shared" si="11"/>
        <v>#DIV/0!</v>
      </c>
      <c r="BJ11" s="237"/>
      <c r="BK11" s="237"/>
      <c r="BL11" s="238" t="e">
        <f t="shared" si="12"/>
        <v>#DIV/0!</v>
      </c>
      <c r="BM11" s="237"/>
      <c r="BN11" s="237"/>
      <c r="BO11" s="238" t="e">
        <f t="shared" si="13"/>
        <v>#DIV/0!</v>
      </c>
      <c r="BP11" s="237"/>
      <c r="BQ11" s="237"/>
      <c r="BR11" s="238" t="e">
        <f>SUM(BQ11/BP11)</f>
        <v>#DIV/0!</v>
      </c>
      <c r="BS11" s="233"/>
      <c r="BT11" s="233"/>
      <c r="BU11" s="238" t="e">
        <f t="shared" si="14"/>
        <v>#DIV/0!</v>
      </c>
      <c r="BV11" s="237"/>
      <c r="BW11" s="237"/>
      <c r="BX11" s="238" t="e">
        <f>SUM(BW11/BV11)</f>
        <v>#DIV/0!</v>
      </c>
      <c r="BY11" s="237"/>
      <c r="BZ11" s="237"/>
      <c r="CA11" s="238" t="e">
        <f t="shared" si="18"/>
        <v>#DIV/0!</v>
      </c>
      <c r="CB11" s="239">
        <f>BZ11+BV11+BS11+BP11+BM11+BJ11+BG11+BD11+BA11+AX11+AU11+AR11+AO11+AL11+AI11+AF11+AC11+Z11+W11+T11+Q11+N11+K11+H11+E11+B11</f>
        <v>0</v>
      </c>
      <c r="CC11" s="239">
        <f>BW11+BT11+BQ11+BN11+BK11+BH11+BE11+BB11+AY11+AV11+AS11+AP11+AM11+AJ11+AG11+AD11+AA11+X11+U11+R11+O11+L11+I11+F11+C11</f>
        <v>0</v>
      </c>
      <c r="CD11" s="240" t="e">
        <f t="shared" si="17"/>
        <v>#DIV/0!</v>
      </c>
    </row>
    <row r="12" spans="1:82" x14ac:dyDescent="0.25">
      <c r="A12" s="84" t="s">
        <v>34</v>
      </c>
      <c r="B12" s="235"/>
      <c r="C12" s="235"/>
      <c r="D12" s="100" t="e">
        <f t="shared" si="19"/>
        <v>#DIV/0!</v>
      </c>
      <c r="E12" s="233"/>
      <c r="F12" s="233"/>
      <c r="G12" s="100" t="e">
        <f t="shared" si="20"/>
        <v>#DIV/0!</v>
      </c>
      <c r="H12" s="233"/>
      <c r="I12" s="233"/>
      <c r="J12" s="100" t="e">
        <f t="shared" ref="J12:J24" si="21">SUM(I12/H12)</f>
        <v>#DIV/0!</v>
      </c>
      <c r="K12" s="233"/>
      <c r="L12" s="233"/>
      <c r="M12" s="100" t="e">
        <f t="shared" ref="M12:M24" si="22">SUM(L12/K12)</f>
        <v>#DIV/0!</v>
      </c>
      <c r="N12" s="233"/>
      <c r="O12" s="233"/>
      <c r="P12" s="100" t="e">
        <f t="shared" ref="P12:P24" si="23">SUM(O12/N12)</f>
        <v>#DIV/0!</v>
      </c>
      <c r="Q12" s="233"/>
      <c r="R12" s="233"/>
      <c r="S12" s="100" t="e">
        <f t="shared" ref="S12:S24" si="24">SUM(R12/Q12)</f>
        <v>#DIV/0!</v>
      </c>
      <c r="T12" s="233"/>
      <c r="U12" s="233"/>
      <c r="V12" s="100" t="e">
        <f t="shared" ref="V12:V24" si="25">SUM(U12/T12)</f>
        <v>#DIV/0!</v>
      </c>
      <c r="W12" s="233"/>
      <c r="X12" s="233"/>
      <c r="Y12" s="100" t="e">
        <f t="shared" si="2"/>
        <v>#DIV/0!</v>
      </c>
      <c r="Z12" s="233"/>
      <c r="AA12" s="233"/>
      <c r="AB12" s="100" t="e">
        <f t="shared" ref="AB12:AB24" si="26">SUM(AA12/Z12)</f>
        <v>#DIV/0!</v>
      </c>
      <c r="AC12" s="233"/>
      <c r="AD12" s="233"/>
      <c r="AE12" s="100" t="e">
        <f t="shared" ref="AE12:AE24" si="27">SUM(AD12/AC12)</f>
        <v>#DIV/0!</v>
      </c>
      <c r="AF12" s="233"/>
      <c r="AG12" s="233"/>
      <c r="AH12" s="100" t="e">
        <f t="shared" ref="AH12:AH24" si="28">SUM(AG12/AF12)</f>
        <v>#DIV/0!</v>
      </c>
      <c r="AI12" s="233"/>
      <c r="AJ12" s="233"/>
      <c r="AK12" s="98" t="e">
        <f t="shared" ref="AK12:AK24" si="29">SUM(AJ12/AI12)</f>
        <v>#DIV/0!</v>
      </c>
      <c r="AL12" s="233"/>
      <c r="AM12" s="233"/>
      <c r="AN12" s="96" t="e">
        <f t="shared" ref="AN12:AN24" si="30">SUM(AM12/AL12)</f>
        <v>#DIV/0!</v>
      </c>
      <c r="AO12" s="233"/>
      <c r="AP12" s="233"/>
      <c r="AQ12" s="96" t="e">
        <f t="shared" ref="AQ12:AQ24" si="31">SUM(AP12/AO12)</f>
        <v>#DIV/0!</v>
      </c>
      <c r="AR12" s="233"/>
      <c r="AS12" s="233"/>
      <c r="AT12" s="96" t="e">
        <f t="shared" ref="AT12:AT24" si="32">SUM(AS12/AR12)</f>
        <v>#DIV/0!</v>
      </c>
      <c r="AU12" s="233"/>
      <c r="AV12" s="233"/>
      <c r="AW12" s="96" t="e">
        <f t="shared" ref="AW12:AW24" si="33">SUM(AV12/AU12)</f>
        <v>#DIV/0!</v>
      </c>
      <c r="AX12" s="233"/>
      <c r="AY12" s="233"/>
      <c r="AZ12" s="96" t="e">
        <f t="shared" ref="AZ12:AZ24" si="34">SUM(AY12/AX12)</f>
        <v>#DIV/0!</v>
      </c>
      <c r="BA12" s="233"/>
      <c r="BB12" s="233"/>
      <c r="BC12" s="96" t="e">
        <f t="shared" ref="BC12:BC24" si="35">SUM(BB12/BA12)</f>
        <v>#DIV/0!</v>
      </c>
      <c r="BD12" s="233"/>
      <c r="BE12" s="233"/>
      <c r="BF12" s="96" t="e">
        <f t="shared" ref="BF12:BF24" si="36">SUM(BE12/BD12)</f>
        <v>#DIV/0!</v>
      </c>
      <c r="BG12" s="233"/>
      <c r="BH12" s="233"/>
      <c r="BI12" s="96" t="e">
        <f t="shared" ref="BI12:BI24" si="37">SUM(BH12/BG12)</f>
        <v>#DIV/0!</v>
      </c>
      <c r="BJ12" s="233"/>
      <c r="BK12" s="233"/>
      <c r="BL12" s="96" t="e">
        <f t="shared" ref="BL12:BL23" si="38">SUM(BK12/BJ12)</f>
        <v>#DIV/0!</v>
      </c>
      <c r="BM12" s="233"/>
      <c r="BN12" s="233"/>
      <c r="BO12" s="96" t="e">
        <f t="shared" si="13"/>
        <v>#DIV/0!</v>
      </c>
      <c r="BP12" s="233"/>
      <c r="BQ12" s="233"/>
      <c r="BR12" s="96" t="e">
        <f>SUM(BQ12/BP12)</f>
        <v>#DIV/0!</v>
      </c>
      <c r="BS12" s="233"/>
      <c r="BT12" s="233"/>
      <c r="BU12" s="96" t="e">
        <f t="shared" ref="BU12:BU24" si="39">SUM(BT12/BS12)</f>
        <v>#DIV/0!</v>
      </c>
      <c r="BV12" s="233"/>
      <c r="BW12" s="233"/>
      <c r="BX12" s="100" t="e">
        <f>SUM(BW12/BV12)</f>
        <v>#DIV/0!</v>
      </c>
      <c r="BY12" s="233"/>
      <c r="BZ12" s="233"/>
      <c r="CA12" s="96" t="e">
        <f t="shared" si="18"/>
        <v>#DIV/0!</v>
      </c>
      <c r="CB12" s="97">
        <f t="shared" ref="CB12:CC21" si="40">BY12+BV12+BS12+BP12+BM12+BJ12+BG12+BD12+BA12+AX12+AU12+AR12+AO12+AL12+AI12+AF12+AC12+Z12+W12+T12+Q12+N12+K12+H12+E12+B12</f>
        <v>0</v>
      </c>
      <c r="CC12" s="97">
        <f t="shared" si="40"/>
        <v>0</v>
      </c>
      <c r="CD12" s="98" t="e">
        <f t="shared" si="17"/>
        <v>#DIV/0!</v>
      </c>
    </row>
    <row r="13" spans="1:82" x14ac:dyDescent="0.25">
      <c r="A13" s="85" t="s">
        <v>35</v>
      </c>
      <c r="B13" s="233"/>
      <c r="C13" s="233"/>
      <c r="D13" s="100" t="e">
        <f t="shared" si="19"/>
        <v>#DIV/0!</v>
      </c>
      <c r="E13" s="233"/>
      <c r="F13" s="233"/>
      <c r="G13" s="100" t="e">
        <f t="shared" si="20"/>
        <v>#DIV/0!</v>
      </c>
      <c r="H13" s="233"/>
      <c r="I13" s="233"/>
      <c r="J13" s="100" t="e">
        <f t="shared" si="21"/>
        <v>#DIV/0!</v>
      </c>
      <c r="K13" s="233"/>
      <c r="L13" s="233"/>
      <c r="M13" s="100" t="e">
        <f t="shared" si="22"/>
        <v>#DIV/0!</v>
      </c>
      <c r="N13" s="233"/>
      <c r="O13" s="233"/>
      <c r="P13" s="100" t="e">
        <f t="shared" si="23"/>
        <v>#DIV/0!</v>
      </c>
      <c r="Q13" s="233"/>
      <c r="R13" s="233"/>
      <c r="S13" s="100" t="e">
        <f t="shared" si="24"/>
        <v>#DIV/0!</v>
      </c>
      <c r="T13" s="233"/>
      <c r="U13" s="233"/>
      <c r="V13" s="100" t="e">
        <f t="shared" si="25"/>
        <v>#DIV/0!</v>
      </c>
      <c r="W13" s="233"/>
      <c r="X13" s="233"/>
      <c r="Y13" s="100" t="e">
        <f t="shared" si="2"/>
        <v>#DIV/0!</v>
      </c>
      <c r="Z13" s="233"/>
      <c r="AA13" s="233"/>
      <c r="AB13" s="100" t="e">
        <f t="shared" si="26"/>
        <v>#DIV/0!</v>
      </c>
      <c r="AC13" s="233"/>
      <c r="AD13" s="233"/>
      <c r="AE13" s="100" t="e">
        <f t="shared" si="27"/>
        <v>#DIV/0!</v>
      </c>
      <c r="AF13" s="233"/>
      <c r="AG13" s="233"/>
      <c r="AH13" s="93" t="e">
        <f t="shared" si="28"/>
        <v>#DIV/0!</v>
      </c>
      <c r="AI13" s="233"/>
      <c r="AJ13" s="233"/>
      <c r="AK13" s="98" t="e">
        <f t="shared" si="29"/>
        <v>#DIV/0!</v>
      </c>
      <c r="AL13" s="233"/>
      <c r="AM13" s="233"/>
      <c r="AN13" s="96" t="e">
        <f t="shared" si="30"/>
        <v>#DIV/0!</v>
      </c>
      <c r="AO13" s="233"/>
      <c r="AP13" s="233"/>
      <c r="AQ13" s="96" t="e">
        <f t="shared" si="31"/>
        <v>#DIV/0!</v>
      </c>
      <c r="AR13" s="233"/>
      <c r="AS13" s="233"/>
      <c r="AT13" s="96" t="e">
        <f t="shared" si="32"/>
        <v>#DIV/0!</v>
      </c>
      <c r="AU13" s="233"/>
      <c r="AV13" s="233"/>
      <c r="AW13" s="96" t="e">
        <f t="shared" si="33"/>
        <v>#DIV/0!</v>
      </c>
      <c r="AX13" s="233"/>
      <c r="AY13" s="233"/>
      <c r="AZ13" s="96" t="e">
        <f t="shared" si="34"/>
        <v>#DIV/0!</v>
      </c>
      <c r="BA13" s="233"/>
      <c r="BB13" s="233"/>
      <c r="BC13" s="96" t="e">
        <f t="shared" si="35"/>
        <v>#DIV/0!</v>
      </c>
      <c r="BD13" s="233"/>
      <c r="BE13" s="233"/>
      <c r="BF13" s="96" t="e">
        <f t="shared" si="36"/>
        <v>#DIV/0!</v>
      </c>
      <c r="BG13" s="233"/>
      <c r="BH13" s="233"/>
      <c r="BI13" s="95" t="e">
        <f t="shared" si="37"/>
        <v>#DIV/0!</v>
      </c>
      <c r="BJ13" s="233"/>
      <c r="BK13" s="233"/>
      <c r="BL13" s="96" t="e">
        <f t="shared" si="38"/>
        <v>#DIV/0!</v>
      </c>
      <c r="BM13" s="233"/>
      <c r="BN13" s="233"/>
      <c r="BO13" s="96" t="e">
        <f t="shared" si="13"/>
        <v>#DIV/0!</v>
      </c>
      <c r="BP13" s="233"/>
      <c r="BQ13" s="233"/>
      <c r="BR13" s="96" t="e">
        <f t="shared" ref="BR13:BR24" si="41">SUM(BQ13/BP13)</f>
        <v>#DIV/0!</v>
      </c>
      <c r="BS13" s="233"/>
      <c r="BT13" s="233"/>
      <c r="BU13" s="96" t="e">
        <f t="shared" si="39"/>
        <v>#DIV/0!</v>
      </c>
      <c r="BV13" s="233"/>
      <c r="BW13" s="233"/>
      <c r="BX13" s="93"/>
      <c r="BY13" s="233"/>
      <c r="BZ13" s="233"/>
      <c r="CA13" s="95"/>
      <c r="CB13" s="99">
        <f t="shared" si="40"/>
        <v>0</v>
      </c>
      <c r="CC13" s="99">
        <f t="shared" si="40"/>
        <v>0</v>
      </c>
      <c r="CD13" s="94" t="e">
        <f t="shared" si="17"/>
        <v>#DIV/0!</v>
      </c>
    </row>
    <row r="14" spans="1:82" ht="26.4" x14ac:dyDescent="0.25">
      <c r="A14" s="85" t="s">
        <v>36</v>
      </c>
      <c r="B14" s="233"/>
      <c r="C14" s="233"/>
      <c r="D14" s="100" t="e">
        <f t="shared" si="19"/>
        <v>#DIV/0!</v>
      </c>
      <c r="E14" s="233"/>
      <c r="F14" s="233"/>
      <c r="G14" s="93" t="e">
        <f t="shared" si="20"/>
        <v>#DIV/0!</v>
      </c>
      <c r="H14" s="233"/>
      <c r="I14" s="233"/>
      <c r="J14" s="93" t="e">
        <f t="shared" si="21"/>
        <v>#DIV/0!</v>
      </c>
      <c r="K14" s="233"/>
      <c r="L14" s="233"/>
      <c r="M14" s="93" t="e">
        <f t="shared" si="22"/>
        <v>#DIV/0!</v>
      </c>
      <c r="N14" s="233"/>
      <c r="O14" s="233"/>
      <c r="P14" s="93" t="e">
        <f t="shared" si="23"/>
        <v>#DIV/0!</v>
      </c>
      <c r="Q14" s="233"/>
      <c r="R14" s="233"/>
      <c r="S14" s="93" t="e">
        <f t="shared" si="24"/>
        <v>#DIV/0!</v>
      </c>
      <c r="T14" s="233"/>
      <c r="U14" s="233"/>
      <c r="V14" s="93" t="e">
        <f t="shared" si="25"/>
        <v>#DIV/0!</v>
      </c>
      <c r="W14" s="233"/>
      <c r="X14" s="233"/>
      <c r="Y14" s="93" t="e">
        <f t="shared" si="2"/>
        <v>#DIV/0!</v>
      </c>
      <c r="Z14" s="233"/>
      <c r="AA14" s="233"/>
      <c r="AB14" s="93" t="e">
        <f t="shared" si="26"/>
        <v>#DIV/0!</v>
      </c>
      <c r="AC14" s="233"/>
      <c r="AD14" s="233"/>
      <c r="AE14" s="93" t="e">
        <f t="shared" si="27"/>
        <v>#DIV/0!</v>
      </c>
      <c r="AF14" s="233"/>
      <c r="AG14" s="233"/>
      <c r="AH14" s="93" t="e">
        <f t="shared" si="28"/>
        <v>#DIV/0!</v>
      </c>
      <c r="AI14" s="233"/>
      <c r="AJ14" s="233"/>
      <c r="AK14" s="94" t="e">
        <f t="shared" si="29"/>
        <v>#DIV/0!</v>
      </c>
      <c r="AL14" s="233"/>
      <c r="AM14" s="233"/>
      <c r="AN14" s="95" t="e">
        <f t="shared" si="30"/>
        <v>#DIV/0!</v>
      </c>
      <c r="AO14" s="233"/>
      <c r="AP14" s="233"/>
      <c r="AQ14" s="96" t="e">
        <f t="shared" si="31"/>
        <v>#DIV/0!</v>
      </c>
      <c r="AR14" s="233"/>
      <c r="AS14" s="233"/>
      <c r="AT14" s="95" t="e">
        <f t="shared" si="32"/>
        <v>#DIV/0!</v>
      </c>
      <c r="AU14" s="233"/>
      <c r="AV14" s="233"/>
      <c r="AW14" s="95" t="e">
        <f t="shared" si="33"/>
        <v>#DIV/0!</v>
      </c>
      <c r="AX14" s="233"/>
      <c r="AY14" s="233"/>
      <c r="AZ14" s="95" t="e">
        <f t="shared" si="34"/>
        <v>#DIV/0!</v>
      </c>
      <c r="BA14" s="233"/>
      <c r="BB14" s="233"/>
      <c r="BC14" s="95" t="e">
        <f t="shared" si="35"/>
        <v>#DIV/0!</v>
      </c>
      <c r="BD14" s="233"/>
      <c r="BE14" s="233"/>
      <c r="BF14" s="95" t="e">
        <f t="shared" si="36"/>
        <v>#DIV/0!</v>
      </c>
      <c r="BG14" s="233"/>
      <c r="BH14" s="233"/>
      <c r="BI14" s="95" t="e">
        <f t="shared" si="37"/>
        <v>#DIV/0!</v>
      </c>
      <c r="BJ14" s="233"/>
      <c r="BK14" s="233"/>
      <c r="BL14" s="95" t="e">
        <f t="shared" si="38"/>
        <v>#DIV/0!</v>
      </c>
      <c r="BM14" s="233"/>
      <c r="BN14" s="233"/>
      <c r="BO14" s="95" t="e">
        <f t="shared" si="13"/>
        <v>#DIV/0!</v>
      </c>
      <c r="BP14" s="233"/>
      <c r="BQ14" s="233"/>
      <c r="BR14" s="95" t="e">
        <f t="shared" si="41"/>
        <v>#DIV/0!</v>
      </c>
      <c r="BS14" s="233"/>
      <c r="BT14" s="233"/>
      <c r="BU14" s="95" t="e">
        <f t="shared" si="39"/>
        <v>#DIV/0!</v>
      </c>
      <c r="BV14" s="233"/>
      <c r="BW14" s="233"/>
      <c r="BX14" s="93" t="e">
        <f t="shared" ref="BX14:BX24" si="42">SUM(BW14/BV14)</f>
        <v>#DIV/0!</v>
      </c>
      <c r="BY14" s="233"/>
      <c r="BZ14" s="233"/>
      <c r="CA14" s="95" t="e">
        <f t="shared" ref="CA14:CA24" si="43">SUM(BZ14/BY14)</f>
        <v>#DIV/0!</v>
      </c>
      <c r="CB14" s="99">
        <f t="shared" si="40"/>
        <v>0</v>
      </c>
      <c r="CC14" s="99">
        <f t="shared" si="40"/>
        <v>0</v>
      </c>
      <c r="CD14" s="94" t="e">
        <f t="shared" si="17"/>
        <v>#DIV/0!</v>
      </c>
    </row>
    <row r="15" spans="1:82" x14ac:dyDescent="0.25">
      <c r="A15" s="85" t="s">
        <v>37</v>
      </c>
      <c r="B15" s="233"/>
      <c r="C15" s="233"/>
      <c r="D15" s="100" t="e">
        <f t="shared" si="19"/>
        <v>#DIV/0!</v>
      </c>
      <c r="E15" s="233"/>
      <c r="F15" s="233"/>
      <c r="G15" s="93" t="e">
        <f t="shared" si="20"/>
        <v>#DIV/0!</v>
      </c>
      <c r="H15" s="233"/>
      <c r="I15" s="233"/>
      <c r="J15" s="93" t="e">
        <f t="shared" si="21"/>
        <v>#DIV/0!</v>
      </c>
      <c r="K15" s="233"/>
      <c r="L15" s="233"/>
      <c r="M15" s="93" t="e">
        <f t="shared" si="22"/>
        <v>#DIV/0!</v>
      </c>
      <c r="N15" s="233"/>
      <c r="O15" s="233"/>
      <c r="P15" s="93" t="e">
        <f t="shared" si="23"/>
        <v>#DIV/0!</v>
      </c>
      <c r="Q15" s="233"/>
      <c r="R15" s="233"/>
      <c r="S15" s="93" t="e">
        <f t="shared" si="24"/>
        <v>#DIV/0!</v>
      </c>
      <c r="T15" s="233"/>
      <c r="U15" s="233"/>
      <c r="V15" s="93" t="e">
        <f t="shared" si="25"/>
        <v>#DIV/0!</v>
      </c>
      <c r="W15" s="233"/>
      <c r="X15" s="233"/>
      <c r="Y15" s="93" t="e">
        <f t="shared" si="2"/>
        <v>#DIV/0!</v>
      </c>
      <c r="Z15" s="233"/>
      <c r="AA15" s="233"/>
      <c r="AB15" s="93" t="e">
        <f t="shared" si="26"/>
        <v>#DIV/0!</v>
      </c>
      <c r="AC15" s="233"/>
      <c r="AD15" s="233"/>
      <c r="AE15" s="93" t="e">
        <f t="shared" si="27"/>
        <v>#DIV/0!</v>
      </c>
      <c r="AF15" s="233"/>
      <c r="AG15" s="233"/>
      <c r="AH15" s="93" t="e">
        <f t="shared" si="28"/>
        <v>#DIV/0!</v>
      </c>
      <c r="AI15" s="233"/>
      <c r="AJ15" s="233"/>
      <c r="AK15" s="94" t="e">
        <f t="shared" si="29"/>
        <v>#DIV/0!</v>
      </c>
      <c r="AL15" s="233"/>
      <c r="AM15" s="233"/>
      <c r="AN15" s="95" t="e">
        <f t="shared" si="30"/>
        <v>#DIV/0!</v>
      </c>
      <c r="AO15" s="233"/>
      <c r="AP15" s="233"/>
      <c r="AQ15" s="96" t="e">
        <f t="shared" si="31"/>
        <v>#DIV/0!</v>
      </c>
      <c r="AR15" s="233"/>
      <c r="AS15" s="233"/>
      <c r="AT15" s="95" t="e">
        <f t="shared" si="32"/>
        <v>#DIV/0!</v>
      </c>
      <c r="AU15" s="233"/>
      <c r="AV15" s="233"/>
      <c r="AW15" s="95" t="e">
        <f t="shared" si="33"/>
        <v>#DIV/0!</v>
      </c>
      <c r="AX15" s="233"/>
      <c r="AY15" s="233"/>
      <c r="AZ15" s="95" t="e">
        <f t="shared" si="34"/>
        <v>#DIV/0!</v>
      </c>
      <c r="BA15" s="233"/>
      <c r="BB15" s="233"/>
      <c r="BC15" s="95" t="e">
        <f t="shared" si="35"/>
        <v>#DIV/0!</v>
      </c>
      <c r="BD15" s="233"/>
      <c r="BE15" s="233"/>
      <c r="BF15" s="95" t="e">
        <f t="shared" si="36"/>
        <v>#DIV/0!</v>
      </c>
      <c r="BG15" s="233"/>
      <c r="BH15" s="233"/>
      <c r="BI15" s="95" t="e">
        <f t="shared" si="37"/>
        <v>#DIV/0!</v>
      </c>
      <c r="BJ15" s="233"/>
      <c r="BK15" s="233"/>
      <c r="BL15" s="95" t="e">
        <f t="shared" si="38"/>
        <v>#DIV/0!</v>
      </c>
      <c r="BM15" s="233"/>
      <c r="BN15" s="233"/>
      <c r="BO15" s="95" t="e">
        <f t="shared" si="13"/>
        <v>#DIV/0!</v>
      </c>
      <c r="BP15" s="233"/>
      <c r="BQ15" s="233"/>
      <c r="BR15" s="95" t="e">
        <f t="shared" si="41"/>
        <v>#DIV/0!</v>
      </c>
      <c r="BS15" s="233"/>
      <c r="BT15" s="233"/>
      <c r="BU15" s="95" t="e">
        <f t="shared" si="39"/>
        <v>#DIV/0!</v>
      </c>
      <c r="BV15" s="233"/>
      <c r="BW15" s="233"/>
      <c r="BX15" s="93" t="e">
        <f t="shared" si="42"/>
        <v>#DIV/0!</v>
      </c>
      <c r="BY15" s="233"/>
      <c r="BZ15" s="233"/>
      <c r="CA15" s="95" t="e">
        <f t="shared" si="43"/>
        <v>#DIV/0!</v>
      </c>
      <c r="CB15" s="99">
        <f t="shared" si="40"/>
        <v>0</v>
      </c>
      <c r="CC15" s="99">
        <f t="shared" si="40"/>
        <v>0</v>
      </c>
      <c r="CD15" s="94" t="e">
        <f t="shared" si="17"/>
        <v>#DIV/0!</v>
      </c>
    </row>
    <row r="16" spans="1:82" ht="26.4" x14ac:dyDescent="0.25">
      <c r="A16" s="85" t="s">
        <v>38</v>
      </c>
      <c r="B16" s="233"/>
      <c r="C16" s="233"/>
      <c r="D16" s="100" t="e">
        <f t="shared" si="19"/>
        <v>#DIV/0!</v>
      </c>
      <c r="E16" s="233"/>
      <c r="F16" s="233"/>
      <c r="G16" s="93" t="e">
        <f t="shared" si="20"/>
        <v>#DIV/0!</v>
      </c>
      <c r="H16" s="233"/>
      <c r="I16" s="233"/>
      <c r="J16" s="93" t="e">
        <f t="shared" si="21"/>
        <v>#DIV/0!</v>
      </c>
      <c r="K16" s="233"/>
      <c r="L16" s="233"/>
      <c r="M16" s="93" t="e">
        <f t="shared" si="22"/>
        <v>#DIV/0!</v>
      </c>
      <c r="N16" s="233"/>
      <c r="O16" s="233"/>
      <c r="P16" s="93" t="e">
        <f t="shared" si="23"/>
        <v>#DIV/0!</v>
      </c>
      <c r="Q16" s="233"/>
      <c r="R16" s="233"/>
      <c r="S16" s="93" t="e">
        <f t="shared" si="24"/>
        <v>#DIV/0!</v>
      </c>
      <c r="T16" s="233"/>
      <c r="U16" s="233"/>
      <c r="V16" s="93" t="e">
        <f t="shared" si="25"/>
        <v>#DIV/0!</v>
      </c>
      <c r="W16" s="233"/>
      <c r="X16" s="233"/>
      <c r="Y16" s="93" t="e">
        <f t="shared" si="2"/>
        <v>#DIV/0!</v>
      </c>
      <c r="Z16" s="233"/>
      <c r="AA16" s="233"/>
      <c r="AB16" s="93" t="e">
        <f t="shared" si="26"/>
        <v>#DIV/0!</v>
      </c>
      <c r="AC16" s="233"/>
      <c r="AD16" s="233"/>
      <c r="AE16" s="93" t="e">
        <f t="shared" si="27"/>
        <v>#DIV/0!</v>
      </c>
      <c r="AF16" s="233"/>
      <c r="AG16" s="233"/>
      <c r="AH16" s="93" t="e">
        <f t="shared" si="28"/>
        <v>#DIV/0!</v>
      </c>
      <c r="AI16" s="233"/>
      <c r="AJ16" s="233"/>
      <c r="AK16" s="94" t="e">
        <f t="shared" si="29"/>
        <v>#DIV/0!</v>
      </c>
      <c r="AL16" s="233"/>
      <c r="AM16" s="233"/>
      <c r="AN16" s="95" t="e">
        <f t="shared" si="30"/>
        <v>#DIV/0!</v>
      </c>
      <c r="AO16" s="233"/>
      <c r="AP16" s="233"/>
      <c r="AQ16" s="95" t="e">
        <f t="shared" si="31"/>
        <v>#DIV/0!</v>
      </c>
      <c r="AR16" s="233"/>
      <c r="AS16" s="233"/>
      <c r="AT16" s="95" t="e">
        <f t="shared" si="32"/>
        <v>#DIV/0!</v>
      </c>
      <c r="AU16" s="233"/>
      <c r="AV16" s="233"/>
      <c r="AW16" s="95" t="e">
        <f t="shared" si="33"/>
        <v>#DIV/0!</v>
      </c>
      <c r="AX16" s="233"/>
      <c r="AY16" s="233"/>
      <c r="AZ16" s="95" t="e">
        <f t="shared" si="34"/>
        <v>#DIV/0!</v>
      </c>
      <c r="BA16" s="233"/>
      <c r="BB16" s="233"/>
      <c r="BC16" s="95" t="e">
        <f t="shared" si="35"/>
        <v>#DIV/0!</v>
      </c>
      <c r="BD16" s="233"/>
      <c r="BE16" s="233"/>
      <c r="BF16" s="95" t="e">
        <f t="shared" si="36"/>
        <v>#DIV/0!</v>
      </c>
      <c r="BG16" s="233"/>
      <c r="BH16" s="233"/>
      <c r="BI16" s="95" t="e">
        <f t="shared" si="37"/>
        <v>#DIV/0!</v>
      </c>
      <c r="BJ16" s="233"/>
      <c r="BK16" s="233"/>
      <c r="BL16" s="95" t="e">
        <f t="shared" si="38"/>
        <v>#DIV/0!</v>
      </c>
      <c r="BM16" s="233"/>
      <c r="BN16" s="233"/>
      <c r="BO16" s="95" t="e">
        <f t="shared" si="13"/>
        <v>#DIV/0!</v>
      </c>
      <c r="BP16" s="233"/>
      <c r="BQ16" s="233"/>
      <c r="BR16" s="95" t="e">
        <f t="shared" si="41"/>
        <v>#DIV/0!</v>
      </c>
      <c r="BS16" s="233"/>
      <c r="BT16" s="233"/>
      <c r="BU16" s="95" t="e">
        <f t="shared" si="39"/>
        <v>#DIV/0!</v>
      </c>
      <c r="BV16" s="233"/>
      <c r="BW16" s="233"/>
      <c r="BX16" s="93" t="e">
        <f t="shared" si="42"/>
        <v>#DIV/0!</v>
      </c>
      <c r="BY16" s="233"/>
      <c r="BZ16" s="233"/>
      <c r="CA16" s="95" t="e">
        <f t="shared" si="43"/>
        <v>#DIV/0!</v>
      </c>
      <c r="CB16" s="99">
        <f t="shared" si="40"/>
        <v>0</v>
      </c>
      <c r="CC16" s="99">
        <f t="shared" si="40"/>
        <v>0</v>
      </c>
      <c r="CD16" s="94" t="e">
        <f t="shared" si="17"/>
        <v>#DIV/0!</v>
      </c>
    </row>
    <row r="17" spans="1:82" x14ac:dyDescent="0.25">
      <c r="A17" s="85" t="s">
        <v>39</v>
      </c>
      <c r="B17" s="233"/>
      <c r="C17" s="233"/>
      <c r="D17" s="100"/>
      <c r="E17" s="233"/>
      <c r="F17" s="233"/>
      <c r="G17" s="93"/>
      <c r="H17" s="233"/>
      <c r="I17" s="233"/>
      <c r="J17" s="93" t="e">
        <f t="shared" si="21"/>
        <v>#DIV/0!</v>
      </c>
      <c r="K17" s="233"/>
      <c r="L17" s="233"/>
      <c r="M17" s="93" t="e">
        <f t="shared" si="22"/>
        <v>#DIV/0!</v>
      </c>
      <c r="N17" s="233"/>
      <c r="O17" s="233"/>
      <c r="P17" s="93"/>
      <c r="Q17" s="233"/>
      <c r="R17" s="233"/>
      <c r="S17" s="93"/>
      <c r="T17" s="233"/>
      <c r="U17" s="233"/>
      <c r="V17" s="93"/>
      <c r="W17" s="233"/>
      <c r="X17" s="233"/>
      <c r="Y17" s="93"/>
      <c r="Z17" s="233"/>
      <c r="AA17" s="233"/>
      <c r="AB17" s="93" t="e">
        <f t="shared" si="26"/>
        <v>#DIV/0!</v>
      </c>
      <c r="AC17" s="233"/>
      <c r="AD17" s="233"/>
      <c r="AE17" s="93" t="e">
        <f t="shared" si="27"/>
        <v>#DIV/0!</v>
      </c>
      <c r="AF17" s="233"/>
      <c r="AG17" s="233"/>
      <c r="AH17" s="93" t="e">
        <f t="shared" si="28"/>
        <v>#DIV/0!</v>
      </c>
      <c r="AI17" s="233"/>
      <c r="AJ17" s="233"/>
      <c r="AK17" s="94" t="e">
        <f t="shared" si="29"/>
        <v>#DIV/0!</v>
      </c>
      <c r="AL17" s="233"/>
      <c r="AM17" s="233"/>
      <c r="AN17" s="95" t="e">
        <f t="shared" si="30"/>
        <v>#DIV/0!</v>
      </c>
      <c r="AO17" s="233"/>
      <c r="AP17" s="233"/>
      <c r="AQ17" s="96" t="e">
        <f t="shared" si="31"/>
        <v>#DIV/0!</v>
      </c>
      <c r="AR17" s="233"/>
      <c r="AS17" s="233"/>
      <c r="AT17" s="95" t="e">
        <f t="shared" si="32"/>
        <v>#DIV/0!</v>
      </c>
      <c r="AU17" s="233"/>
      <c r="AV17" s="233"/>
      <c r="AW17" s="95"/>
      <c r="AX17" s="233"/>
      <c r="AY17" s="233"/>
      <c r="AZ17" s="95" t="e">
        <f t="shared" si="34"/>
        <v>#DIV/0!</v>
      </c>
      <c r="BA17" s="233"/>
      <c r="BB17" s="233"/>
      <c r="BC17" s="95"/>
      <c r="BD17" s="233"/>
      <c r="BE17" s="233"/>
      <c r="BF17" s="95" t="e">
        <f t="shared" si="36"/>
        <v>#DIV/0!</v>
      </c>
      <c r="BG17" s="233"/>
      <c r="BH17" s="233"/>
      <c r="BI17" s="95" t="e">
        <f t="shared" si="37"/>
        <v>#DIV/0!</v>
      </c>
      <c r="BJ17" s="233"/>
      <c r="BK17" s="233"/>
      <c r="BL17" s="95" t="e">
        <f t="shared" si="38"/>
        <v>#DIV/0!</v>
      </c>
      <c r="BM17" s="233"/>
      <c r="BN17" s="233"/>
      <c r="BO17" s="95"/>
      <c r="BP17" s="233"/>
      <c r="BQ17" s="233"/>
      <c r="BR17" s="95" t="e">
        <f t="shared" si="41"/>
        <v>#DIV/0!</v>
      </c>
      <c r="BS17" s="233"/>
      <c r="BT17" s="233"/>
      <c r="BU17" s="95"/>
      <c r="BV17" s="233"/>
      <c r="BW17" s="233"/>
      <c r="BX17" s="93" t="e">
        <f t="shared" si="42"/>
        <v>#DIV/0!</v>
      </c>
      <c r="BY17" s="233"/>
      <c r="BZ17" s="233"/>
      <c r="CA17" s="95" t="e">
        <f t="shared" si="43"/>
        <v>#DIV/0!</v>
      </c>
      <c r="CB17" s="99">
        <f t="shared" si="40"/>
        <v>0</v>
      </c>
      <c r="CC17" s="99">
        <f t="shared" si="40"/>
        <v>0</v>
      </c>
      <c r="CD17" s="94" t="e">
        <f t="shared" si="17"/>
        <v>#DIV/0!</v>
      </c>
    </row>
    <row r="18" spans="1:82" x14ac:dyDescent="0.25">
      <c r="A18" s="85" t="s">
        <v>40</v>
      </c>
      <c r="B18" s="233"/>
      <c r="C18" s="233"/>
      <c r="D18" s="93" t="e">
        <f t="shared" ref="D18:D24" si="44">SUM(C18/B18)</f>
        <v>#DIV/0!</v>
      </c>
      <c r="E18" s="233"/>
      <c r="F18" s="233"/>
      <c r="G18" s="93" t="e">
        <f t="shared" ref="G18:G23" si="45">SUM(F18/E18)</f>
        <v>#DIV/0!</v>
      </c>
      <c r="H18" s="233"/>
      <c r="I18" s="233"/>
      <c r="J18" s="93" t="e">
        <f t="shared" si="21"/>
        <v>#DIV/0!</v>
      </c>
      <c r="K18" s="233"/>
      <c r="L18" s="233"/>
      <c r="M18" s="93" t="e">
        <f t="shared" si="22"/>
        <v>#DIV/0!</v>
      </c>
      <c r="N18" s="233"/>
      <c r="O18" s="233"/>
      <c r="P18" s="93" t="e">
        <f t="shared" si="23"/>
        <v>#DIV/0!</v>
      </c>
      <c r="Q18" s="233"/>
      <c r="R18" s="233"/>
      <c r="S18" s="93" t="e">
        <f t="shared" si="24"/>
        <v>#DIV/0!</v>
      </c>
      <c r="T18" s="233"/>
      <c r="U18" s="233"/>
      <c r="V18" s="93" t="e">
        <f t="shared" si="25"/>
        <v>#DIV/0!</v>
      </c>
      <c r="W18" s="233"/>
      <c r="X18" s="233"/>
      <c r="Y18" s="93" t="e">
        <f t="shared" ref="Y18:Y24" si="46">SUM(X18/W18)</f>
        <v>#DIV/0!</v>
      </c>
      <c r="Z18" s="233"/>
      <c r="AA18" s="233"/>
      <c r="AB18" s="93" t="e">
        <f t="shared" si="26"/>
        <v>#DIV/0!</v>
      </c>
      <c r="AC18" s="233"/>
      <c r="AD18" s="233"/>
      <c r="AE18" s="93" t="e">
        <f t="shared" si="27"/>
        <v>#DIV/0!</v>
      </c>
      <c r="AF18" s="233"/>
      <c r="AG18" s="233"/>
      <c r="AH18" s="93" t="e">
        <f t="shared" si="28"/>
        <v>#DIV/0!</v>
      </c>
      <c r="AI18" s="233"/>
      <c r="AJ18" s="233"/>
      <c r="AK18" s="94" t="e">
        <f t="shared" si="29"/>
        <v>#DIV/0!</v>
      </c>
      <c r="AL18" s="233"/>
      <c r="AM18" s="233"/>
      <c r="AN18" s="95" t="e">
        <f t="shared" si="30"/>
        <v>#DIV/0!</v>
      </c>
      <c r="AO18" s="233"/>
      <c r="AP18" s="233"/>
      <c r="AQ18" s="95" t="e">
        <f t="shared" si="31"/>
        <v>#DIV/0!</v>
      </c>
      <c r="AR18" s="233"/>
      <c r="AS18" s="233"/>
      <c r="AT18" s="95" t="e">
        <f t="shared" si="32"/>
        <v>#DIV/0!</v>
      </c>
      <c r="AU18" s="233"/>
      <c r="AV18" s="233"/>
      <c r="AW18" s="95" t="e">
        <f t="shared" si="33"/>
        <v>#DIV/0!</v>
      </c>
      <c r="AX18" s="233"/>
      <c r="AY18" s="233"/>
      <c r="AZ18" s="95" t="e">
        <f t="shared" si="34"/>
        <v>#DIV/0!</v>
      </c>
      <c r="BA18" s="233"/>
      <c r="BB18" s="233"/>
      <c r="BC18" s="95" t="e">
        <f t="shared" si="35"/>
        <v>#DIV/0!</v>
      </c>
      <c r="BD18" s="233"/>
      <c r="BE18" s="233"/>
      <c r="BF18" s="95" t="e">
        <f t="shared" si="36"/>
        <v>#DIV/0!</v>
      </c>
      <c r="BG18" s="233"/>
      <c r="BH18" s="233"/>
      <c r="BI18" s="95" t="e">
        <f t="shared" si="37"/>
        <v>#DIV/0!</v>
      </c>
      <c r="BJ18" s="233"/>
      <c r="BK18" s="233"/>
      <c r="BL18" s="95" t="e">
        <f t="shared" si="38"/>
        <v>#DIV/0!</v>
      </c>
      <c r="BM18" s="233"/>
      <c r="BN18" s="233"/>
      <c r="BO18" s="95" t="e">
        <f t="shared" ref="BO18:BO24" si="47">SUM(BN18/BM18)</f>
        <v>#DIV/0!</v>
      </c>
      <c r="BP18" s="233"/>
      <c r="BQ18" s="233"/>
      <c r="BR18" s="95" t="e">
        <f t="shared" si="41"/>
        <v>#DIV/0!</v>
      </c>
      <c r="BS18" s="233"/>
      <c r="BT18" s="233"/>
      <c r="BU18" s="95" t="e">
        <f t="shared" si="39"/>
        <v>#DIV/0!</v>
      </c>
      <c r="BV18" s="233"/>
      <c r="BW18" s="233"/>
      <c r="BX18" s="93" t="e">
        <f t="shared" si="42"/>
        <v>#DIV/0!</v>
      </c>
      <c r="BY18" s="233"/>
      <c r="BZ18" s="233"/>
      <c r="CA18" s="95" t="e">
        <f t="shared" si="43"/>
        <v>#DIV/0!</v>
      </c>
      <c r="CB18" s="99">
        <f>B18+E18+H18+K18+N18+Q18+T18+W18+Z18+AC18+AF18+AI18+AL18+AO18+AR18+AU18+AX18+BA18+BD18+BG18+BJ18+BM18+BP18+BS18+BV18+BY18</f>
        <v>0</v>
      </c>
      <c r="CC18" s="99">
        <f>BZ18+BW18+BT18+BQ18+BN18+BK18+BH18+BE18+BB18+AY18+AV18+AS18+AP18+AM18+AJ18+AG18+AD18+AA18+X18+U18+R18+O18+L18+I18+F18+C18</f>
        <v>0</v>
      </c>
      <c r="CD18" s="94" t="e">
        <f t="shared" si="17"/>
        <v>#DIV/0!</v>
      </c>
    </row>
    <row r="19" spans="1:82" x14ac:dyDescent="0.25">
      <c r="A19" s="86" t="s">
        <v>55</v>
      </c>
      <c r="B19" s="233"/>
      <c r="C19" s="233"/>
      <c r="D19" s="93" t="e">
        <f t="shared" si="44"/>
        <v>#DIV/0!</v>
      </c>
      <c r="E19" s="233"/>
      <c r="F19" s="233"/>
      <c r="G19" s="93" t="e">
        <f t="shared" si="45"/>
        <v>#DIV/0!</v>
      </c>
      <c r="H19" s="233"/>
      <c r="I19" s="233"/>
      <c r="J19" s="93" t="e">
        <f t="shared" si="21"/>
        <v>#DIV/0!</v>
      </c>
      <c r="K19" s="233"/>
      <c r="L19" s="233"/>
      <c r="M19" s="93" t="e">
        <f t="shared" si="22"/>
        <v>#DIV/0!</v>
      </c>
      <c r="N19" s="233"/>
      <c r="O19" s="233"/>
      <c r="P19" s="93" t="e">
        <f t="shared" si="23"/>
        <v>#DIV/0!</v>
      </c>
      <c r="Q19" s="233"/>
      <c r="R19" s="233"/>
      <c r="S19" s="93" t="e">
        <f t="shared" si="24"/>
        <v>#DIV/0!</v>
      </c>
      <c r="T19" s="233"/>
      <c r="U19" s="233"/>
      <c r="V19" s="93" t="e">
        <f t="shared" si="25"/>
        <v>#DIV/0!</v>
      </c>
      <c r="W19" s="233"/>
      <c r="X19" s="233"/>
      <c r="Y19" s="93" t="e">
        <f t="shared" si="46"/>
        <v>#DIV/0!</v>
      </c>
      <c r="Z19" s="233"/>
      <c r="AA19" s="233"/>
      <c r="AB19" s="93" t="e">
        <f t="shared" si="26"/>
        <v>#DIV/0!</v>
      </c>
      <c r="AC19" s="233"/>
      <c r="AD19" s="233"/>
      <c r="AE19" s="93" t="e">
        <f t="shared" si="27"/>
        <v>#DIV/0!</v>
      </c>
      <c r="AF19" s="233"/>
      <c r="AG19" s="233"/>
      <c r="AH19" s="93" t="e">
        <f t="shared" si="28"/>
        <v>#DIV/0!</v>
      </c>
      <c r="AI19" s="233"/>
      <c r="AJ19" s="233"/>
      <c r="AK19" s="94" t="e">
        <f t="shared" si="29"/>
        <v>#DIV/0!</v>
      </c>
      <c r="AL19" s="233"/>
      <c r="AM19" s="233"/>
      <c r="AN19" s="95" t="e">
        <f t="shared" si="30"/>
        <v>#DIV/0!</v>
      </c>
      <c r="AO19" s="233"/>
      <c r="AP19" s="233"/>
      <c r="AQ19" s="95" t="e">
        <f t="shared" si="31"/>
        <v>#DIV/0!</v>
      </c>
      <c r="AR19" s="233"/>
      <c r="AS19" s="233"/>
      <c r="AT19" s="95" t="e">
        <f t="shared" si="32"/>
        <v>#DIV/0!</v>
      </c>
      <c r="AU19" s="233"/>
      <c r="AV19" s="233"/>
      <c r="AW19" s="95" t="e">
        <f t="shared" si="33"/>
        <v>#DIV/0!</v>
      </c>
      <c r="AX19" s="233"/>
      <c r="AY19" s="233"/>
      <c r="AZ19" s="95" t="e">
        <f t="shared" si="34"/>
        <v>#DIV/0!</v>
      </c>
      <c r="BA19" s="233"/>
      <c r="BB19" s="233"/>
      <c r="BC19" s="95" t="e">
        <f t="shared" si="35"/>
        <v>#DIV/0!</v>
      </c>
      <c r="BD19" s="233"/>
      <c r="BE19" s="233"/>
      <c r="BF19" s="95" t="e">
        <f t="shared" si="36"/>
        <v>#DIV/0!</v>
      </c>
      <c r="BG19" s="233"/>
      <c r="BH19" s="233"/>
      <c r="BI19" s="95" t="e">
        <f t="shared" si="37"/>
        <v>#DIV/0!</v>
      </c>
      <c r="BJ19" s="233"/>
      <c r="BK19" s="233"/>
      <c r="BL19" s="95" t="e">
        <f t="shared" si="38"/>
        <v>#DIV/0!</v>
      </c>
      <c r="BM19" s="233"/>
      <c r="BN19" s="233"/>
      <c r="BO19" s="95" t="e">
        <f t="shared" si="47"/>
        <v>#DIV/0!</v>
      </c>
      <c r="BP19" s="233"/>
      <c r="BQ19" s="233"/>
      <c r="BR19" s="95" t="e">
        <f t="shared" si="41"/>
        <v>#DIV/0!</v>
      </c>
      <c r="BS19" s="233"/>
      <c r="BT19" s="233"/>
      <c r="BU19" s="95" t="e">
        <f t="shared" si="39"/>
        <v>#DIV/0!</v>
      </c>
      <c r="BV19" s="233"/>
      <c r="BW19" s="233"/>
      <c r="BX19" s="93" t="e">
        <f t="shared" si="42"/>
        <v>#DIV/0!</v>
      </c>
      <c r="BY19" s="233"/>
      <c r="BZ19" s="233"/>
      <c r="CA19" s="95" t="e">
        <f t="shared" si="43"/>
        <v>#DIV/0!</v>
      </c>
      <c r="CB19" s="99">
        <f t="shared" ref="CB19:CB27" si="48">BY19+BV19+BS19+BP19+BM19+BJ19+BG19+BD19+BA19+AX19+AU19+AR19+AO19+AL19+AI19+AF19+AC19+Z19+W19+T19+Q19+N19+K19+H19+E19+B19</f>
        <v>0</v>
      </c>
      <c r="CC19" s="99">
        <f t="shared" si="40"/>
        <v>0</v>
      </c>
      <c r="CD19" s="94" t="e">
        <f t="shared" si="17"/>
        <v>#DIV/0!</v>
      </c>
    </row>
    <row r="20" spans="1:82" x14ac:dyDescent="0.25">
      <c r="A20" s="85" t="s">
        <v>54</v>
      </c>
      <c r="B20" s="233"/>
      <c r="C20" s="233"/>
      <c r="D20" s="93"/>
      <c r="E20" s="233"/>
      <c r="F20" s="233"/>
      <c r="G20" s="93"/>
      <c r="H20" s="233"/>
      <c r="I20" s="233"/>
      <c r="J20" s="93"/>
      <c r="K20" s="233"/>
      <c r="L20" s="233"/>
      <c r="M20" s="93"/>
      <c r="N20" s="233"/>
      <c r="O20" s="233"/>
      <c r="P20" s="93"/>
      <c r="Q20" s="233"/>
      <c r="R20" s="233"/>
      <c r="S20" s="93"/>
      <c r="T20" s="233"/>
      <c r="U20" s="233"/>
      <c r="V20" s="93"/>
      <c r="W20" s="233"/>
      <c r="X20" s="233"/>
      <c r="Y20" s="93"/>
      <c r="Z20" s="233"/>
      <c r="AA20" s="233"/>
      <c r="AB20" s="93"/>
      <c r="AC20" s="233"/>
      <c r="AD20" s="233"/>
      <c r="AE20" s="93"/>
      <c r="AF20" s="233"/>
      <c r="AG20" s="233"/>
      <c r="AH20" s="93"/>
      <c r="AI20" s="233"/>
      <c r="AJ20" s="233"/>
      <c r="AK20" s="94"/>
      <c r="AL20" s="233"/>
      <c r="AM20" s="233"/>
      <c r="AN20" s="95"/>
      <c r="AO20" s="233"/>
      <c r="AP20" s="233"/>
      <c r="AQ20" s="95"/>
      <c r="AR20" s="233"/>
      <c r="AS20" s="233"/>
      <c r="AT20" s="95"/>
      <c r="AU20" s="233"/>
      <c r="AV20" s="233"/>
      <c r="AW20" s="95" t="e">
        <f t="shared" si="33"/>
        <v>#DIV/0!</v>
      </c>
      <c r="AX20" s="233"/>
      <c r="AY20" s="233"/>
      <c r="AZ20" s="95"/>
      <c r="BA20" s="233"/>
      <c r="BB20" s="233"/>
      <c r="BC20" s="95"/>
      <c r="BD20" s="233"/>
      <c r="BE20" s="233"/>
      <c r="BF20" s="95"/>
      <c r="BG20" s="233"/>
      <c r="BH20" s="233"/>
      <c r="BI20" s="95" t="e">
        <f t="shared" si="37"/>
        <v>#DIV/0!</v>
      </c>
      <c r="BJ20" s="233"/>
      <c r="BK20" s="233"/>
      <c r="BL20" s="95"/>
      <c r="BM20" s="233"/>
      <c r="BN20" s="233"/>
      <c r="BO20" s="95"/>
      <c r="BP20" s="233"/>
      <c r="BQ20" s="233"/>
      <c r="BR20" s="95"/>
      <c r="BS20" s="233"/>
      <c r="BT20" s="233"/>
      <c r="BU20" s="95"/>
      <c r="BV20" s="233"/>
      <c r="BW20" s="233"/>
      <c r="BX20" s="93" t="e">
        <f t="shared" si="42"/>
        <v>#DIV/0!</v>
      </c>
      <c r="BY20" s="233"/>
      <c r="BZ20" s="233"/>
      <c r="CA20" s="95"/>
      <c r="CB20" s="99">
        <f t="shared" si="48"/>
        <v>0</v>
      </c>
      <c r="CC20" s="99">
        <f t="shared" si="40"/>
        <v>0</v>
      </c>
      <c r="CD20" s="94" t="e">
        <f t="shared" si="17"/>
        <v>#DIV/0!</v>
      </c>
    </row>
    <row r="21" spans="1:82" x14ac:dyDescent="0.25">
      <c r="A21" s="85" t="s">
        <v>41</v>
      </c>
      <c r="B21" s="233"/>
      <c r="C21" s="233"/>
      <c r="D21" s="93" t="e">
        <f t="shared" si="44"/>
        <v>#DIV/0!</v>
      </c>
      <c r="E21" s="233"/>
      <c r="F21" s="233"/>
      <c r="G21" s="93" t="e">
        <f t="shared" si="45"/>
        <v>#DIV/0!</v>
      </c>
      <c r="H21" s="233"/>
      <c r="I21" s="233"/>
      <c r="J21" s="93" t="e">
        <f t="shared" si="21"/>
        <v>#DIV/0!</v>
      </c>
      <c r="K21" s="233"/>
      <c r="L21" s="233"/>
      <c r="M21" s="93" t="e">
        <f t="shared" si="22"/>
        <v>#DIV/0!</v>
      </c>
      <c r="N21" s="233"/>
      <c r="O21" s="233"/>
      <c r="P21" s="93" t="e">
        <f t="shared" si="23"/>
        <v>#DIV/0!</v>
      </c>
      <c r="Q21" s="233"/>
      <c r="R21" s="233"/>
      <c r="S21" s="93" t="e">
        <f t="shared" si="24"/>
        <v>#DIV/0!</v>
      </c>
      <c r="T21" s="233"/>
      <c r="U21" s="233"/>
      <c r="V21" s="93" t="e">
        <f t="shared" si="25"/>
        <v>#DIV/0!</v>
      </c>
      <c r="W21" s="233"/>
      <c r="X21" s="233"/>
      <c r="Y21" s="93" t="e">
        <f t="shared" si="46"/>
        <v>#DIV/0!</v>
      </c>
      <c r="Z21" s="233"/>
      <c r="AA21" s="233"/>
      <c r="AB21" s="93" t="e">
        <f t="shared" si="26"/>
        <v>#DIV/0!</v>
      </c>
      <c r="AC21" s="233"/>
      <c r="AD21" s="233"/>
      <c r="AE21" s="93" t="e">
        <f t="shared" si="27"/>
        <v>#DIV/0!</v>
      </c>
      <c r="AF21" s="233"/>
      <c r="AG21" s="233"/>
      <c r="AH21" s="93" t="e">
        <f t="shared" si="28"/>
        <v>#DIV/0!</v>
      </c>
      <c r="AI21" s="233"/>
      <c r="AJ21" s="233"/>
      <c r="AK21" s="94" t="e">
        <f t="shared" si="29"/>
        <v>#DIV/0!</v>
      </c>
      <c r="AL21" s="233"/>
      <c r="AM21" s="233"/>
      <c r="AN21" s="95" t="e">
        <f t="shared" si="30"/>
        <v>#DIV/0!</v>
      </c>
      <c r="AO21" s="233"/>
      <c r="AP21" s="233"/>
      <c r="AQ21" s="95" t="e">
        <f t="shared" si="31"/>
        <v>#DIV/0!</v>
      </c>
      <c r="AR21" s="233"/>
      <c r="AS21" s="233"/>
      <c r="AT21" s="95" t="e">
        <f t="shared" si="32"/>
        <v>#DIV/0!</v>
      </c>
      <c r="AU21" s="233"/>
      <c r="AV21" s="233"/>
      <c r="AW21" s="95" t="e">
        <f t="shared" si="33"/>
        <v>#DIV/0!</v>
      </c>
      <c r="AX21" s="233"/>
      <c r="AY21" s="233"/>
      <c r="AZ21" s="95" t="e">
        <f t="shared" si="34"/>
        <v>#DIV/0!</v>
      </c>
      <c r="BA21" s="233"/>
      <c r="BB21" s="233"/>
      <c r="BC21" s="95" t="e">
        <f t="shared" si="35"/>
        <v>#DIV/0!</v>
      </c>
      <c r="BD21" s="233"/>
      <c r="BE21" s="233"/>
      <c r="BF21" s="95" t="e">
        <f t="shared" si="36"/>
        <v>#DIV/0!</v>
      </c>
      <c r="BG21" s="233"/>
      <c r="BH21" s="233"/>
      <c r="BI21" s="95" t="e">
        <f t="shared" si="37"/>
        <v>#DIV/0!</v>
      </c>
      <c r="BJ21" s="233"/>
      <c r="BK21" s="233"/>
      <c r="BL21" s="95" t="e">
        <f t="shared" si="38"/>
        <v>#DIV/0!</v>
      </c>
      <c r="BM21" s="233"/>
      <c r="BN21" s="233"/>
      <c r="BO21" s="95" t="e">
        <f t="shared" si="47"/>
        <v>#DIV/0!</v>
      </c>
      <c r="BP21" s="233"/>
      <c r="BQ21" s="233"/>
      <c r="BR21" s="95" t="e">
        <f t="shared" si="41"/>
        <v>#DIV/0!</v>
      </c>
      <c r="BS21" s="233"/>
      <c r="BT21" s="233"/>
      <c r="BU21" s="95" t="e">
        <f t="shared" si="39"/>
        <v>#DIV/0!</v>
      </c>
      <c r="BV21" s="233"/>
      <c r="BW21" s="233"/>
      <c r="BX21" s="93" t="e">
        <f t="shared" si="42"/>
        <v>#DIV/0!</v>
      </c>
      <c r="BY21" s="233"/>
      <c r="BZ21" s="233"/>
      <c r="CA21" s="95" t="e">
        <f t="shared" si="43"/>
        <v>#DIV/0!</v>
      </c>
      <c r="CB21" s="99">
        <f t="shared" si="48"/>
        <v>0</v>
      </c>
      <c r="CC21" s="99">
        <f t="shared" si="40"/>
        <v>0</v>
      </c>
      <c r="CD21" s="94" t="e">
        <f t="shared" si="17"/>
        <v>#DIV/0!</v>
      </c>
    </row>
    <row r="22" spans="1:82" x14ac:dyDescent="0.25">
      <c r="A22" s="85" t="s">
        <v>53</v>
      </c>
      <c r="B22" s="233"/>
      <c r="C22" s="233"/>
      <c r="D22" s="100" t="e">
        <f t="shared" si="44"/>
        <v>#DIV/0!</v>
      </c>
      <c r="E22" s="233"/>
      <c r="F22" s="233"/>
      <c r="G22" s="93" t="e">
        <f t="shared" si="45"/>
        <v>#DIV/0!</v>
      </c>
      <c r="H22" s="233"/>
      <c r="I22" s="233"/>
      <c r="J22" s="93" t="e">
        <f t="shared" si="21"/>
        <v>#DIV/0!</v>
      </c>
      <c r="K22" s="233"/>
      <c r="L22" s="233"/>
      <c r="M22" s="93" t="e">
        <f t="shared" si="22"/>
        <v>#DIV/0!</v>
      </c>
      <c r="N22" s="233"/>
      <c r="O22" s="233"/>
      <c r="P22" s="93" t="e">
        <f t="shared" si="23"/>
        <v>#DIV/0!</v>
      </c>
      <c r="Q22" s="233"/>
      <c r="R22" s="233"/>
      <c r="S22" s="93" t="e">
        <f t="shared" si="24"/>
        <v>#DIV/0!</v>
      </c>
      <c r="T22" s="233"/>
      <c r="U22" s="233"/>
      <c r="V22" s="93" t="e">
        <f t="shared" si="25"/>
        <v>#DIV/0!</v>
      </c>
      <c r="W22" s="233"/>
      <c r="X22" s="233"/>
      <c r="Y22" s="93" t="e">
        <f t="shared" si="46"/>
        <v>#DIV/0!</v>
      </c>
      <c r="Z22" s="233"/>
      <c r="AA22" s="233"/>
      <c r="AB22" s="93" t="e">
        <f t="shared" si="26"/>
        <v>#DIV/0!</v>
      </c>
      <c r="AC22" s="233"/>
      <c r="AD22" s="233"/>
      <c r="AE22" s="93" t="e">
        <f t="shared" si="27"/>
        <v>#DIV/0!</v>
      </c>
      <c r="AF22" s="233"/>
      <c r="AG22" s="233"/>
      <c r="AH22" s="93" t="e">
        <f t="shared" si="28"/>
        <v>#DIV/0!</v>
      </c>
      <c r="AI22" s="233"/>
      <c r="AJ22" s="233"/>
      <c r="AK22" s="94" t="e">
        <f t="shared" si="29"/>
        <v>#DIV/0!</v>
      </c>
      <c r="AL22" s="233"/>
      <c r="AM22" s="233"/>
      <c r="AN22" s="95" t="e">
        <f t="shared" si="30"/>
        <v>#DIV/0!</v>
      </c>
      <c r="AO22" s="233"/>
      <c r="AP22" s="233"/>
      <c r="AQ22" s="96" t="e">
        <f t="shared" si="31"/>
        <v>#DIV/0!</v>
      </c>
      <c r="AR22" s="233"/>
      <c r="AS22" s="233"/>
      <c r="AT22" s="95" t="e">
        <f t="shared" si="32"/>
        <v>#DIV/0!</v>
      </c>
      <c r="AU22" s="233"/>
      <c r="AV22" s="233"/>
      <c r="AW22" s="95" t="e">
        <f t="shared" si="33"/>
        <v>#DIV/0!</v>
      </c>
      <c r="AX22" s="233"/>
      <c r="AY22" s="233"/>
      <c r="AZ22" s="95" t="e">
        <f t="shared" si="34"/>
        <v>#DIV/0!</v>
      </c>
      <c r="BA22" s="233"/>
      <c r="BB22" s="233"/>
      <c r="BC22" s="95" t="e">
        <f t="shared" si="35"/>
        <v>#DIV/0!</v>
      </c>
      <c r="BD22" s="233"/>
      <c r="BE22" s="233"/>
      <c r="BF22" s="95" t="e">
        <f t="shared" si="36"/>
        <v>#DIV/0!</v>
      </c>
      <c r="BG22" s="233"/>
      <c r="BH22" s="233"/>
      <c r="BI22" s="95" t="e">
        <f t="shared" si="37"/>
        <v>#DIV/0!</v>
      </c>
      <c r="BJ22" s="233"/>
      <c r="BK22" s="233"/>
      <c r="BL22" s="95" t="e">
        <f t="shared" si="38"/>
        <v>#DIV/0!</v>
      </c>
      <c r="BM22" s="233"/>
      <c r="BN22" s="233"/>
      <c r="BO22" s="95" t="e">
        <f t="shared" si="47"/>
        <v>#DIV/0!</v>
      </c>
      <c r="BP22" s="233"/>
      <c r="BQ22" s="233"/>
      <c r="BR22" s="95" t="e">
        <f t="shared" si="41"/>
        <v>#DIV/0!</v>
      </c>
      <c r="BS22" s="233"/>
      <c r="BT22" s="233"/>
      <c r="BU22" s="96" t="e">
        <f t="shared" si="39"/>
        <v>#DIV/0!</v>
      </c>
      <c r="BV22" s="233"/>
      <c r="BW22" s="233"/>
      <c r="BX22" s="93" t="e">
        <f t="shared" si="42"/>
        <v>#DIV/0!</v>
      </c>
      <c r="BY22" s="233"/>
      <c r="BZ22" s="233"/>
      <c r="CA22" s="95" t="e">
        <f t="shared" si="43"/>
        <v>#DIV/0!</v>
      </c>
      <c r="CB22" s="99">
        <f t="shared" si="48"/>
        <v>0</v>
      </c>
      <c r="CC22" s="99">
        <f>C22+F22+I22+L22+O22+R22+U22+X22+AA22+AD22+AG22+AJ22+AM22+AP22+AS22+AV22+AY22+BB22+BE22+BH22+BK22+BN22+BQ22+BT22+BW22+BZ22</f>
        <v>0</v>
      </c>
      <c r="CD22" s="94" t="e">
        <f t="shared" si="17"/>
        <v>#DIV/0!</v>
      </c>
    </row>
    <row r="23" spans="1:82" x14ac:dyDescent="0.25">
      <c r="A23" s="87" t="s">
        <v>56</v>
      </c>
      <c r="B23" s="233"/>
      <c r="C23" s="233"/>
      <c r="D23" s="100" t="e">
        <f t="shared" si="44"/>
        <v>#DIV/0!</v>
      </c>
      <c r="E23" s="233"/>
      <c r="F23" s="233"/>
      <c r="G23" s="93" t="e">
        <f t="shared" si="45"/>
        <v>#DIV/0!</v>
      </c>
      <c r="H23" s="233"/>
      <c r="I23" s="233"/>
      <c r="J23" s="93" t="e">
        <f t="shared" si="21"/>
        <v>#DIV/0!</v>
      </c>
      <c r="K23" s="233"/>
      <c r="L23" s="233"/>
      <c r="M23" s="93" t="e">
        <f t="shared" si="22"/>
        <v>#DIV/0!</v>
      </c>
      <c r="N23" s="233"/>
      <c r="O23" s="233"/>
      <c r="P23" s="93" t="e">
        <f t="shared" si="23"/>
        <v>#DIV/0!</v>
      </c>
      <c r="Q23" s="233"/>
      <c r="R23" s="233"/>
      <c r="S23" s="93" t="e">
        <f t="shared" si="24"/>
        <v>#DIV/0!</v>
      </c>
      <c r="T23" s="233"/>
      <c r="U23" s="233"/>
      <c r="V23" s="93" t="e">
        <f t="shared" si="25"/>
        <v>#DIV/0!</v>
      </c>
      <c r="W23" s="233"/>
      <c r="X23" s="233"/>
      <c r="Y23" s="93" t="e">
        <f t="shared" si="46"/>
        <v>#DIV/0!</v>
      </c>
      <c r="Z23" s="233"/>
      <c r="AA23" s="233"/>
      <c r="AB23" s="93" t="e">
        <f t="shared" si="26"/>
        <v>#DIV/0!</v>
      </c>
      <c r="AC23" s="233"/>
      <c r="AD23" s="233"/>
      <c r="AE23" s="93" t="e">
        <f t="shared" si="27"/>
        <v>#DIV/0!</v>
      </c>
      <c r="AF23" s="233"/>
      <c r="AG23" s="233"/>
      <c r="AH23" s="93" t="e">
        <f t="shared" si="28"/>
        <v>#DIV/0!</v>
      </c>
      <c r="AI23" s="233"/>
      <c r="AJ23" s="233"/>
      <c r="AK23" s="94" t="e">
        <f t="shared" si="29"/>
        <v>#DIV/0!</v>
      </c>
      <c r="AL23" s="233"/>
      <c r="AM23" s="233"/>
      <c r="AN23" s="95" t="e">
        <f t="shared" si="30"/>
        <v>#DIV/0!</v>
      </c>
      <c r="AO23" s="233"/>
      <c r="AP23" s="233"/>
      <c r="AQ23" s="96" t="e">
        <f t="shared" si="31"/>
        <v>#DIV/0!</v>
      </c>
      <c r="AR23" s="233"/>
      <c r="AS23" s="233"/>
      <c r="AT23" s="95" t="e">
        <f t="shared" si="32"/>
        <v>#DIV/0!</v>
      </c>
      <c r="AU23" s="233"/>
      <c r="AV23" s="233"/>
      <c r="AW23" s="95" t="e">
        <f t="shared" si="33"/>
        <v>#DIV/0!</v>
      </c>
      <c r="AX23" s="233"/>
      <c r="AY23" s="233"/>
      <c r="AZ23" s="95" t="e">
        <f t="shared" si="34"/>
        <v>#DIV/0!</v>
      </c>
      <c r="BA23" s="233"/>
      <c r="BB23" s="233"/>
      <c r="BC23" s="95" t="e">
        <f t="shared" si="35"/>
        <v>#DIV/0!</v>
      </c>
      <c r="BD23" s="233"/>
      <c r="BE23" s="233"/>
      <c r="BF23" s="95" t="e">
        <f t="shared" si="36"/>
        <v>#DIV/0!</v>
      </c>
      <c r="BG23" s="233"/>
      <c r="BH23" s="233"/>
      <c r="BI23" s="95" t="e">
        <f t="shared" si="37"/>
        <v>#DIV/0!</v>
      </c>
      <c r="BJ23" s="233"/>
      <c r="BK23" s="233"/>
      <c r="BL23" s="95" t="e">
        <f t="shared" si="38"/>
        <v>#DIV/0!</v>
      </c>
      <c r="BM23" s="233"/>
      <c r="BN23" s="233"/>
      <c r="BO23" s="95" t="e">
        <f t="shared" si="47"/>
        <v>#DIV/0!</v>
      </c>
      <c r="BP23" s="233"/>
      <c r="BQ23" s="233"/>
      <c r="BR23" s="95" t="e">
        <f t="shared" si="41"/>
        <v>#DIV/0!</v>
      </c>
      <c r="BS23" s="233"/>
      <c r="BT23" s="233"/>
      <c r="BU23" s="96" t="e">
        <f t="shared" si="39"/>
        <v>#DIV/0!</v>
      </c>
      <c r="BV23" s="233"/>
      <c r="BW23" s="233"/>
      <c r="BX23" s="93" t="e">
        <f t="shared" si="42"/>
        <v>#DIV/0!</v>
      </c>
      <c r="BY23" s="233"/>
      <c r="BZ23" s="233"/>
      <c r="CA23" s="95" t="e">
        <f t="shared" si="43"/>
        <v>#DIV/0!</v>
      </c>
      <c r="CB23" s="99">
        <f t="shared" si="48"/>
        <v>0</v>
      </c>
      <c r="CC23" s="99">
        <f>C23+F23+I23+L23+O23+R23+U23+X23+AA23+AD23+AG23+AJ23+AM23+AP23+AS23+AV23+AY23+BB23+BE23+BH23+BK23+BN23+BQ23+BT23+BW23+BZ23</f>
        <v>0</v>
      </c>
      <c r="CD23" s="94" t="e">
        <f t="shared" si="17"/>
        <v>#DIV/0!</v>
      </c>
    </row>
    <row r="24" spans="1:82" ht="26.4" x14ac:dyDescent="0.25">
      <c r="A24" s="128" t="s">
        <v>57</v>
      </c>
      <c r="B24" s="233"/>
      <c r="C24" s="233"/>
      <c r="D24" s="100" t="e">
        <f t="shared" si="44"/>
        <v>#DIV/0!</v>
      </c>
      <c r="E24" s="233"/>
      <c r="F24" s="233"/>
      <c r="G24" s="101"/>
      <c r="H24" s="233"/>
      <c r="I24" s="233"/>
      <c r="J24" s="93" t="e">
        <f t="shared" si="21"/>
        <v>#DIV/0!</v>
      </c>
      <c r="K24" s="233"/>
      <c r="L24" s="233"/>
      <c r="M24" s="93" t="e">
        <f t="shared" si="22"/>
        <v>#DIV/0!</v>
      </c>
      <c r="N24" s="233"/>
      <c r="O24" s="233"/>
      <c r="P24" s="93" t="e">
        <f t="shared" si="23"/>
        <v>#DIV/0!</v>
      </c>
      <c r="Q24" s="233"/>
      <c r="R24" s="233"/>
      <c r="S24" s="93" t="e">
        <f t="shared" si="24"/>
        <v>#DIV/0!</v>
      </c>
      <c r="T24" s="233"/>
      <c r="U24" s="233"/>
      <c r="V24" s="93" t="e">
        <f t="shared" si="25"/>
        <v>#DIV/0!</v>
      </c>
      <c r="W24" s="233"/>
      <c r="X24" s="233"/>
      <c r="Y24" s="93" t="e">
        <f t="shared" si="46"/>
        <v>#DIV/0!</v>
      </c>
      <c r="Z24" s="233"/>
      <c r="AA24" s="233"/>
      <c r="AB24" s="93" t="e">
        <f t="shared" si="26"/>
        <v>#DIV/0!</v>
      </c>
      <c r="AC24" s="233"/>
      <c r="AD24" s="233"/>
      <c r="AE24" s="93" t="e">
        <f t="shared" si="27"/>
        <v>#DIV/0!</v>
      </c>
      <c r="AF24" s="233"/>
      <c r="AG24" s="233"/>
      <c r="AH24" s="93" t="e">
        <f t="shared" si="28"/>
        <v>#DIV/0!</v>
      </c>
      <c r="AI24" s="233"/>
      <c r="AJ24" s="233"/>
      <c r="AK24" s="94" t="e">
        <f t="shared" si="29"/>
        <v>#DIV/0!</v>
      </c>
      <c r="AL24" s="233"/>
      <c r="AM24" s="233"/>
      <c r="AN24" s="95" t="e">
        <f t="shared" si="30"/>
        <v>#DIV/0!</v>
      </c>
      <c r="AO24" s="233"/>
      <c r="AP24" s="233"/>
      <c r="AQ24" s="96" t="e">
        <f t="shared" si="31"/>
        <v>#DIV/0!</v>
      </c>
      <c r="AR24" s="233"/>
      <c r="AS24" s="233"/>
      <c r="AT24" s="95" t="e">
        <f t="shared" si="32"/>
        <v>#DIV/0!</v>
      </c>
      <c r="AU24" s="233"/>
      <c r="AV24" s="233"/>
      <c r="AW24" s="95" t="e">
        <f t="shared" si="33"/>
        <v>#DIV/0!</v>
      </c>
      <c r="AX24" s="233"/>
      <c r="AY24" s="233"/>
      <c r="AZ24" s="95" t="e">
        <f t="shared" si="34"/>
        <v>#DIV/0!</v>
      </c>
      <c r="BA24" s="233"/>
      <c r="BB24" s="233"/>
      <c r="BC24" s="95" t="e">
        <f t="shared" si="35"/>
        <v>#DIV/0!</v>
      </c>
      <c r="BD24" s="233"/>
      <c r="BE24" s="233"/>
      <c r="BF24" s="95" t="e">
        <f t="shared" si="36"/>
        <v>#DIV/0!</v>
      </c>
      <c r="BG24" s="233"/>
      <c r="BH24" s="233"/>
      <c r="BI24" s="95" t="e">
        <f t="shared" si="37"/>
        <v>#DIV/0!</v>
      </c>
      <c r="BJ24" s="120"/>
      <c r="BK24" s="120"/>
      <c r="BL24" s="101"/>
      <c r="BM24" s="233"/>
      <c r="BN24" s="233"/>
      <c r="BO24" s="95" t="e">
        <f t="shared" si="47"/>
        <v>#DIV/0!</v>
      </c>
      <c r="BP24" s="233"/>
      <c r="BQ24" s="233"/>
      <c r="BR24" s="95" t="e">
        <f t="shared" si="41"/>
        <v>#DIV/0!</v>
      </c>
      <c r="BS24" s="233"/>
      <c r="BT24" s="233"/>
      <c r="BU24" s="96" t="e">
        <f t="shared" si="39"/>
        <v>#DIV/0!</v>
      </c>
      <c r="BV24" s="233"/>
      <c r="BW24" s="233"/>
      <c r="BX24" s="93" t="e">
        <f t="shared" si="42"/>
        <v>#DIV/0!</v>
      </c>
      <c r="BY24" s="233"/>
      <c r="BZ24" s="233"/>
      <c r="CA24" s="95" t="e">
        <f t="shared" si="43"/>
        <v>#DIV/0!</v>
      </c>
      <c r="CB24" s="99">
        <f t="shared" si="48"/>
        <v>0</v>
      </c>
      <c r="CC24" s="99">
        <f>C24+F24+I24+L24+O24+R24+U24+X24+AA24+AD24+AG24+AJ24+AM24+AP24+AS24+AV24+AY24+BB24+BE24+BH24+BK24+BN24+BQ24+BT24+BW24+BZ24</f>
        <v>0</v>
      </c>
      <c r="CD24" s="94" t="e">
        <f t="shared" si="17"/>
        <v>#DIV/0!</v>
      </c>
    </row>
    <row r="25" spans="1:82" ht="13.8" thickBot="1" x14ac:dyDescent="0.3">
      <c r="A25" s="182" t="s">
        <v>42</v>
      </c>
      <c r="B25" s="241"/>
      <c r="C25" s="148"/>
      <c r="D25" s="214"/>
      <c r="E25" s="148"/>
      <c r="F25" s="148"/>
      <c r="G25" s="214"/>
      <c r="H25" s="148"/>
      <c r="I25" s="148"/>
      <c r="J25" s="214"/>
      <c r="K25" s="148"/>
      <c r="L25" s="148"/>
      <c r="M25" s="214"/>
      <c r="N25" s="148"/>
      <c r="O25" s="148"/>
      <c r="P25" s="214"/>
      <c r="Q25" s="148"/>
      <c r="R25" s="148"/>
      <c r="S25" s="214"/>
      <c r="T25" s="148"/>
      <c r="U25" s="148"/>
      <c r="V25" s="214"/>
      <c r="W25" s="148"/>
      <c r="X25" s="148"/>
      <c r="Y25" s="214"/>
      <c r="Z25" s="148"/>
      <c r="AA25" s="148"/>
      <c r="AB25" s="214"/>
      <c r="AC25" s="148"/>
      <c r="AD25" s="148"/>
      <c r="AE25" s="214"/>
      <c r="AF25" s="148"/>
      <c r="AG25" s="148"/>
      <c r="AH25" s="214"/>
      <c r="AI25" s="233"/>
      <c r="AJ25" s="233"/>
      <c r="AK25" s="216"/>
      <c r="AL25" s="148"/>
      <c r="AM25" s="148"/>
      <c r="AN25" s="217"/>
      <c r="AO25" s="148"/>
      <c r="AP25" s="148"/>
      <c r="AQ25" s="217"/>
      <c r="AR25" s="233"/>
      <c r="AS25" s="233"/>
      <c r="AT25" s="217"/>
      <c r="AU25" s="148"/>
      <c r="AV25" s="148"/>
      <c r="AW25" s="217"/>
      <c r="AX25" s="148"/>
      <c r="AY25" s="148"/>
      <c r="AZ25" s="217"/>
      <c r="BA25" s="148"/>
      <c r="BB25" s="148"/>
      <c r="BC25" s="217"/>
      <c r="BD25" s="148"/>
      <c r="BE25" s="148"/>
      <c r="BF25" s="217"/>
      <c r="BG25" s="148"/>
      <c r="BH25" s="148"/>
      <c r="BI25" s="217"/>
      <c r="BJ25" s="148"/>
      <c r="BK25" s="148"/>
      <c r="BL25" s="217"/>
      <c r="BM25" s="148"/>
      <c r="BN25" s="148"/>
      <c r="BO25" s="217"/>
      <c r="BP25" s="148"/>
      <c r="BQ25" s="148"/>
      <c r="BR25" s="217"/>
      <c r="BS25" s="148"/>
      <c r="BT25" s="148"/>
      <c r="BU25" s="217"/>
      <c r="BV25" s="148"/>
      <c r="BW25" s="148"/>
      <c r="BX25" s="214"/>
      <c r="BY25" s="148"/>
      <c r="BZ25" s="148"/>
      <c r="CA25" s="217"/>
      <c r="CB25" s="221">
        <f t="shared" si="48"/>
        <v>0</v>
      </c>
      <c r="CC25" s="221">
        <f>C25+F25+I25+L25+O25+R25+U25+X25+AA25+AD25+AG25+AJ25+AM25+AP25+AS25+AV25+AY25+BB25+BE25+BH25+BK25+BN25+BQ25+BT25+BW25+BZ25</f>
        <v>0</v>
      </c>
      <c r="CD25" s="216"/>
    </row>
    <row r="26" spans="1:82" s="133" customFormat="1" ht="13.8" thickBot="1" x14ac:dyDescent="0.3">
      <c r="A26" s="243" t="s">
        <v>43</v>
      </c>
      <c r="B26" s="244">
        <f>SUM(B12:B25)</f>
        <v>0</v>
      </c>
      <c r="C26" s="245">
        <f>SUM(C12:C25)</f>
        <v>0</v>
      </c>
      <c r="D26" s="246" t="e">
        <f>SUM(C26/B26)</f>
        <v>#DIV/0!</v>
      </c>
      <c r="E26" s="244">
        <f>SUM(E12:E25)</f>
        <v>0</v>
      </c>
      <c r="F26" s="245">
        <f>SUM(F12:F25)</f>
        <v>0</v>
      </c>
      <c r="G26" s="246" t="e">
        <f>SUM(F26/E26)</f>
        <v>#DIV/0!</v>
      </c>
      <c r="H26" s="244">
        <f>SUM(H12:H25)</f>
        <v>0</v>
      </c>
      <c r="I26" s="245">
        <f>SUM(I12:I25)</f>
        <v>0</v>
      </c>
      <c r="J26" s="246" t="e">
        <f>SUM(I26/H26)</f>
        <v>#DIV/0!</v>
      </c>
      <c r="K26" s="244">
        <f>SUM(K12:K25)</f>
        <v>0</v>
      </c>
      <c r="L26" s="245">
        <f>SUM(L12:L25)</f>
        <v>0</v>
      </c>
      <c r="M26" s="246" t="e">
        <f>SUM(L26/K26)</f>
        <v>#DIV/0!</v>
      </c>
      <c r="N26" s="244">
        <f>SUM(N12:N25)</f>
        <v>0</v>
      </c>
      <c r="O26" s="245">
        <f>SUM(O12:O25)</f>
        <v>0</v>
      </c>
      <c r="P26" s="246" t="e">
        <f>SUM(O26/N26)</f>
        <v>#DIV/0!</v>
      </c>
      <c r="Q26" s="244">
        <f>SUM(Q12:Q25)</f>
        <v>0</v>
      </c>
      <c r="R26" s="245">
        <f>SUM(R12:R25)</f>
        <v>0</v>
      </c>
      <c r="S26" s="246" t="e">
        <f>SUM(R26/Q26)</f>
        <v>#DIV/0!</v>
      </c>
      <c r="T26" s="244">
        <f>SUM(T12:T25)</f>
        <v>0</v>
      </c>
      <c r="U26" s="245">
        <f>SUM(U12:U25)</f>
        <v>0</v>
      </c>
      <c r="V26" s="246" t="e">
        <f>SUM(U26/T26)</f>
        <v>#DIV/0!</v>
      </c>
      <c r="W26" s="244">
        <f>SUM(W12:W25)</f>
        <v>0</v>
      </c>
      <c r="X26" s="245">
        <f>SUM(X12:X25)</f>
        <v>0</v>
      </c>
      <c r="Y26" s="246" t="e">
        <f>SUM(X26/W26)</f>
        <v>#DIV/0!</v>
      </c>
      <c r="Z26" s="244">
        <f>SUM(Z12:Z25)</f>
        <v>0</v>
      </c>
      <c r="AA26" s="245">
        <f>SUM(AA12:AA25)</f>
        <v>0</v>
      </c>
      <c r="AB26" s="246" t="e">
        <f>SUM(AA26/Z26)</f>
        <v>#DIV/0!</v>
      </c>
      <c r="AC26" s="244">
        <f>SUM(AC12:AC25)</f>
        <v>0</v>
      </c>
      <c r="AD26" s="245">
        <f>SUM(AD12:AD25)</f>
        <v>0</v>
      </c>
      <c r="AE26" s="246" t="e">
        <f>SUM(AD26/AC26)</f>
        <v>#DIV/0!</v>
      </c>
      <c r="AF26" s="244">
        <f>SUM(AF12:AF25)</f>
        <v>0</v>
      </c>
      <c r="AG26" s="245">
        <f>SUM(AG12:AG25)</f>
        <v>0</v>
      </c>
      <c r="AH26" s="246" t="e">
        <f>SUM(AG26/AF26)</f>
        <v>#DIV/0!</v>
      </c>
      <c r="AI26" s="244">
        <f>SUM(AI12:AI25)</f>
        <v>0</v>
      </c>
      <c r="AJ26" s="245">
        <f>SUM(AJ12:AJ25)</f>
        <v>0</v>
      </c>
      <c r="AK26" s="247" t="e">
        <f>SUM(AJ26/AI26)</f>
        <v>#DIV/0!</v>
      </c>
      <c r="AL26" s="244">
        <f>SUM(AL12:AL25)</f>
        <v>0</v>
      </c>
      <c r="AM26" s="245">
        <f>SUM(AM12:AM25)</f>
        <v>0</v>
      </c>
      <c r="AN26" s="246" t="e">
        <f>SUM(AM26/AL26)</f>
        <v>#DIV/0!</v>
      </c>
      <c r="AO26" s="244">
        <f>SUM(AO12:AO25)</f>
        <v>0</v>
      </c>
      <c r="AP26" s="245">
        <f>SUM(AP12:AP25)</f>
        <v>0</v>
      </c>
      <c r="AQ26" s="246" t="e">
        <f>SUM(AP26/AO26)</f>
        <v>#DIV/0!</v>
      </c>
      <c r="AR26" s="244">
        <f>SUM(AR12:AR25)</f>
        <v>0</v>
      </c>
      <c r="AS26" s="245">
        <f>SUM(AS12:AS25)</f>
        <v>0</v>
      </c>
      <c r="AT26" s="246" t="e">
        <f>SUM(AS26/AR26)</f>
        <v>#DIV/0!</v>
      </c>
      <c r="AU26" s="244">
        <f>SUM(AU12:AU25)</f>
        <v>0</v>
      </c>
      <c r="AV26" s="245">
        <f>SUM(AV12:AV25)</f>
        <v>0</v>
      </c>
      <c r="AW26" s="246" t="e">
        <f>SUM(AV26/AU26)</f>
        <v>#DIV/0!</v>
      </c>
      <c r="AX26" s="244">
        <f>SUM(AX12:AX25)</f>
        <v>0</v>
      </c>
      <c r="AY26" s="245">
        <f>SUM(AY12:AY25)</f>
        <v>0</v>
      </c>
      <c r="AZ26" s="246" t="e">
        <f>SUM(AY26/AX26)</f>
        <v>#DIV/0!</v>
      </c>
      <c r="BA26" s="244">
        <f>SUM(BA12:BA25)</f>
        <v>0</v>
      </c>
      <c r="BB26" s="245">
        <f>SUM(BB12:BB25)</f>
        <v>0</v>
      </c>
      <c r="BC26" s="246" t="e">
        <f>SUM(BB26/BA26)</f>
        <v>#DIV/0!</v>
      </c>
      <c r="BD26" s="244">
        <f>SUM(BD12:BD25)</f>
        <v>0</v>
      </c>
      <c r="BE26" s="245">
        <f>SUM(BE12:BE25)</f>
        <v>0</v>
      </c>
      <c r="BF26" s="246" t="e">
        <f>SUM(BE26/BD26)</f>
        <v>#DIV/0!</v>
      </c>
      <c r="BG26" s="244">
        <f>SUM(BG12:BG25)</f>
        <v>0</v>
      </c>
      <c r="BH26" s="245">
        <f>SUM(BH12:BH25)</f>
        <v>0</v>
      </c>
      <c r="BI26" s="246" t="e">
        <f>SUM(BH26/BG26)</f>
        <v>#DIV/0!</v>
      </c>
      <c r="BJ26" s="244">
        <f>SUM(BJ12:BJ25)</f>
        <v>0</v>
      </c>
      <c r="BK26" s="245">
        <f>SUM(BK12:BK25)</f>
        <v>0</v>
      </c>
      <c r="BL26" s="246" t="e">
        <f>SUM(BK26/BJ26)</f>
        <v>#DIV/0!</v>
      </c>
      <c r="BM26" s="244">
        <f>SUM(BM12:BM25)</f>
        <v>0</v>
      </c>
      <c r="BN26" s="245">
        <f>SUM(BN12:BN25)</f>
        <v>0</v>
      </c>
      <c r="BO26" s="246" t="e">
        <f>SUM(BN26/BM26)</f>
        <v>#DIV/0!</v>
      </c>
      <c r="BP26" s="244">
        <f>SUM(BP12:BP25)</f>
        <v>0</v>
      </c>
      <c r="BQ26" s="245">
        <f>SUM(BQ12:BQ25)</f>
        <v>0</v>
      </c>
      <c r="BR26" s="246" t="e">
        <f>SUM(BQ26/BP26)</f>
        <v>#DIV/0!</v>
      </c>
      <c r="BS26" s="244">
        <f>SUM(BS12:BS25)</f>
        <v>0</v>
      </c>
      <c r="BT26" s="245">
        <f>SUM(BT12:BT25)</f>
        <v>0</v>
      </c>
      <c r="BU26" s="246" t="e">
        <f>SUM(BT26/BS26)</f>
        <v>#DIV/0!</v>
      </c>
      <c r="BV26" s="244">
        <f>SUM(BV12:BV25)</f>
        <v>0</v>
      </c>
      <c r="BW26" s="245">
        <f>SUM(BW12:BW25)</f>
        <v>0</v>
      </c>
      <c r="BX26" s="246" t="e">
        <f>SUM(BW26/BV26)</f>
        <v>#DIV/0!</v>
      </c>
      <c r="BY26" s="244">
        <f>SUM(BY12:BY25)</f>
        <v>0</v>
      </c>
      <c r="BZ26" s="245">
        <f>SUM(BZ12:BZ25)</f>
        <v>0</v>
      </c>
      <c r="CA26" s="246" t="e">
        <f>SUM(BZ26/BY26)</f>
        <v>#DIV/0!</v>
      </c>
      <c r="CB26" s="248">
        <f t="shared" si="48"/>
        <v>0</v>
      </c>
      <c r="CC26" s="248">
        <f>BZ26+BW26+BT26+BQ26+BN26+BK26+BH26+BE26+BB26+AY26+AV26+AS26+AP26+AM26+AJ26+AG26+AD26+AA26+X26+U26+R26+O26+L26+I26+F26+C26</f>
        <v>0</v>
      </c>
      <c r="CD26" s="249" t="e">
        <f>SUM(CC26/CB26)</f>
        <v>#DIV/0!</v>
      </c>
    </row>
    <row r="27" spans="1:82" x14ac:dyDescent="0.25">
      <c r="A27" s="184" t="s">
        <v>44</v>
      </c>
      <c r="B27" s="222">
        <f>B11-B26</f>
        <v>0</v>
      </c>
      <c r="C27" s="222">
        <f>C11-C26</f>
        <v>0</v>
      </c>
      <c r="D27" s="96"/>
      <c r="E27" s="222">
        <f>E11-E26</f>
        <v>0</v>
      </c>
      <c r="F27" s="222">
        <f>F11-F26</f>
        <v>0</v>
      </c>
      <c r="G27" s="96"/>
      <c r="H27" s="222">
        <f>H11-H26</f>
        <v>0</v>
      </c>
      <c r="I27" s="222">
        <f>I11-I26</f>
        <v>0</v>
      </c>
      <c r="J27" s="96"/>
      <c r="K27" s="222">
        <f>K11-K26</f>
        <v>0</v>
      </c>
      <c r="L27" s="222">
        <f>L11-L26</f>
        <v>0</v>
      </c>
      <c r="M27" s="96"/>
      <c r="N27" s="222">
        <f>N11-N26</f>
        <v>0</v>
      </c>
      <c r="O27" s="222">
        <f>O11-O26</f>
        <v>0</v>
      </c>
      <c r="P27" s="96"/>
      <c r="Q27" s="222">
        <f>Q11-Q26</f>
        <v>0</v>
      </c>
      <c r="R27" s="222">
        <f>R11-R26</f>
        <v>0</v>
      </c>
      <c r="S27" s="96"/>
      <c r="T27" s="222">
        <f>T11-T26</f>
        <v>0</v>
      </c>
      <c r="U27" s="222">
        <f>U11-U26</f>
        <v>0</v>
      </c>
      <c r="V27" s="96"/>
      <c r="W27" s="222">
        <f>W11-W26</f>
        <v>0</v>
      </c>
      <c r="X27" s="222">
        <f>X11-X26</f>
        <v>0</v>
      </c>
      <c r="Y27" s="96"/>
      <c r="Z27" s="222">
        <f>Z11-Z26</f>
        <v>0</v>
      </c>
      <c r="AA27" s="222">
        <f>AA11-AA26</f>
        <v>0</v>
      </c>
      <c r="AB27" s="96"/>
      <c r="AC27" s="222">
        <f>AC11-AC26</f>
        <v>0</v>
      </c>
      <c r="AD27" s="222">
        <f>AD11-AD26</f>
        <v>0</v>
      </c>
      <c r="AE27" s="96"/>
      <c r="AF27" s="222">
        <f>AF11-AF26</f>
        <v>0</v>
      </c>
      <c r="AG27" s="222">
        <f>AG11-AG26</f>
        <v>0</v>
      </c>
      <c r="AH27" s="96"/>
      <c r="AI27" s="222">
        <f>AI11-AI26</f>
        <v>0</v>
      </c>
      <c r="AJ27" s="222">
        <f>AJ11-AJ26</f>
        <v>0</v>
      </c>
      <c r="AK27" s="98"/>
      <c r="AL27" s="222">
        <f>AL11-AL26</f>
        <v>0</v>
      </c>
      <c r="AM27" s="222">
        <f>AM11-AM26</f>
        <v>0</v>
      </c>
      <c r="AN27" s="96"/>
      <c r="AO27" s="222">
        <f>AO11-AO26</f>
        <v>0</v>
      </c>
      <c r="AP27" s="222">
        <f>AP11-AP26</f>
        <v>0</v>
      </c>
      <c r="AQ27" s="96"/>
      <c r="AR27" s="222">
        <f>AR11-AR26</f>
        <v>0</v>
      </c>
      <c r="AS27" s="222">
        <f>AS11-AS26</f>
        <v>0</v>
      </c>
      <c r="AT27" s="96"/>
      <c r="AU27" s="222">
        <f>AU11-AU26</f>
        <v>0</v>
      </c>
      <c r="AV27" s="222">
        <f>AV11-AV26</f>
        <v>0</v>
      </c>
      <c r="AW27" s="96"/>
      <c r="AX27" s="222">
        <f>AX11-AX26</f>
        <v>0</v>
      </c>
      <c r="AY27" s="222">
        <f>AY11-AY26</f>
        <v>0</v>
      </c>
      <c r="AZ27" s="96"/>
      <c r="BA27" s="222">
        <f>BA11-BA26</f>
        <v>0</v>
      </c>
      <c r="BB27" s="222">
        <f>BB11-BB26</f>
        <v>0</v>
      </c>
      <c r="BC27" s="96"/>
      <c r="BD27" s="222">
        <f>BD11-BD26</f>
        <v>0</v>
      </c>
      <c r="BE27" s="222">
        <f>BE11-BE26</f>
        <v>0</v>
      </c>
      <c r="BF27" s="96"/>
      <c r="BG27" s="222">
        <f>BG11-BG26</f>
        <v>0</v>
      </c>
      <c r="BH27" s="222">
        <f>BH11-BH26</f>
        <v>0</v>
      </c>
      <c r="BI27" s="96"/>
      <c r="BJ27" s="222">
        <f>BJ11-BJ26</f>
        <v>0</v>
      </c>
      <c r="BK27" s="222">
        <f>BK11-BK26</f>
        <v>0</v>
      </c>
      <c r="BL27" s="96"/>
      <c r="BM27" s="222">
        <f>BM11-BM26</f>
        <v>0</v>
      </c>
      <c r="BN27" s="222">
        <f>BN11-BN26</f>
        <v>0</v>
      </c>
      <c r="BO27" s="96"/>
      <c r="BP27" s="222">
        <f>BP11-BP26</f>
        <v>0</v>
      </c>
      <c r="BQ27" s="222">
        <f>BQ11-BQ26</f>
        <v>0</v>
      </c>
      <c r="BR27" s="96"/>
      <c r="BS27" s="222">
        <f>BS11-BS26</f>
        <v>0</v>
      </c>
      <c r="BT27" s="222">
        <f>BT11-BT26</f>
        <v>0</v>
      </c>
      <c r="BU27" s="96"/>
      <c r="BV27" s="222">
        <f>BV11-BV26</f>
        <v>0</v>
      </c>
      <c r="BW27" s="222">
        <f>BW11-BW26</f>
        <v>0</v>
      </c>
      <c r="BX27" s="96"/>
      <c r="BY27" s="222">
        <f>BY11-BY26</f>
        <v>0</v>
      </c>
      <c r="BZ27" s="222">
        <f>BZ11-BZ26</f>
        <v>0</v>
      </c>
      <c r="CA27" s="96" t="e">
        <f>SUM(BZ27/BY27)</f>
        <v>#DIV/0!</v>
      </c>
      <c r="CB27" s="242">
        <f t="shared" si="48"/>
        <v>0</v>
      </c>
      <c r="CC27" s="242">
        <f>BZ27+BW27+BT27+BQ27+BN27+BK27+BH27+BE27+BB27+AY27+AV27+AS27+AP27+AM27+AJ27+AG27+AD27+AA27+X27+U27+R27+O27+L27+I27+F27+C27</f>
        <v>0</v>
      </c>
      <c r="CD27" s="98" t="e">
        <f>SUM(CC27/CB27)</f>
        <v>#DIV/0!</v>
      </c>
    </row>
    <row r="28" spans="1:82" hidden="1" x14ac:dyDescent="0.25">
      <c r="A28" s="91" t="s">
        <v>46</v>
      </c>
      <c r="B28" s="104"/>
      <c r="C28" s="104"/>
      <c r="D28" s="95"/>
      <c r="E28" s="104"/>
      <c r="F28" s="104"/>
      <c r="G28" s="95"/>
      <c r="H28" s="104"/>
      <c r="I28" s="104"/>
      <c r="J28" s="95"/>
      <c r="K28" s="104"/>
      <c r="L28" s="104"/>
      <c r="M28" s="95"/>
      <c r="N28" s="104"/>
      <c r="O28" s="104"/>
      <c r="P28" s="95"/>
      <c r="Q28" s="104"/>
      <c r="R28" s="104"/>
      <c r="S28" s="95"/>
      <c r="T28" s="104"/>
      <c r="U28" s="104"/>
      <c r="V28" s="95"/>
      <c r="W28" s="104"/>
      <c r="X28" s="104"/>
      <c r="Y28" s="95"/>
      <c r="Z28" s="104"/>
      <c r="AA28" s="104"/>
      <c r="AB28" s="95"/>
      <c r="AC28" s="104"/>
      <c r="AD28" s="104"/>
      <c r="AE28" s="95"/>
      <c r="AF28" s="104"/>
      <c r="AG28" s="104"/>
      <c r="AH28" s="95"/>
      <c r="AI28" s="104"/>
      <c r="AJ28" s="104"/>
      <c r="AK28" s="94"/>
      <c r="AL28" s="104"/>
      <c r="AM28" s="104"/>
      <c r="AN28" s="95"/>
      <c r="AO28" s="104"/>
      <c r="AP28" s="104"/>
      <c r="AQ28" s="95"/>
      <c r="AR28" s="104"/>
      <c r="AS28" s="104"/>
      <c r="AT28" s="95"/>
      <c r="AU28" s="104"/>
      <c r="AV28" s="104"/>
      <c r="AW28" s="95"/>
      <c r="AX28" s="104"/>
      <c r="AY28" s="104"/>
      <c r="AZ28" s="95"/>
      <c r="BA28" s="104"/>
      <c r="BB28" s="104"/>
      <c r="BC28" s="95"/>
      <c r="BD28" s="104"/>
      <c r="BE28" s="104"/>
      <c r="BF28" s="95"/>
      <c r="BG28" s="104"/>
      <c r="BH28" s="104"/>
      <c r="BI28" s="95"/>
      <c r="BJ28" s="104"/>
      <c r="BK28" s="104"/>
      <c r="BL28" s="95"/>
      <c r="BM28" s="104"/>
      <c r="BN28" s="104"/>
      <c r="BO28" s="95"/>
      <c r="BP28" s="104"/>
      <c r="BQ28" s="104"/>
      <c r="BR28" s="95"/>
      <c r="BS28" s="104"/>
      <c r="BT28" s="104"/>
      <c r="BU28" s="95"/>
      <c r="BV28" s="104"/>
      <c r="BW28" s="104"/>
      <c r="BX28" s="95"/>
      <c r="BY28" s="104"/>
      <c r="BZ28" s="104"/>
      <c r="CA28" s="95"/>
      <c r="CB28" s="103"/>
      <c r="CC28" s="103"/>
      <c r="CD28" s="94"/>
    </row>
    <row r="29" spans="1:82" hidden="1" x14ac:dyDescent="0.25">
      <c r="A29" s="91" t="s">
        <v>47</v>
      </c>
      <c r="B29" s="14"/>
      <c r="C29" s="14"/>
      <c r="D29" s="95" t="e">
        <f>SUM(C29/B29)</f>
        <v>#DIV/0!</v>
      </c>
      <c r="E29" s="14"/>
      <c r="F29" s="14"/>
      <c r="G29" s="95" t="e">
        <f>SUM(F29/E29)</f>
        <v>#DIV/0!</v>
      </c>
      <c r="H29" s="14"/>
      <c r="I29" s="14"/>
      <c r="J29" s="95" t="e">
        <f>SUM(I29/H29)</f>
        <v>#DIV/0!</v>
      </c>
      <c r="K29" s="14"/>
      <c r="L29" s="14"/>
      <c r="M29" s="95" t="e">
        <f>SUM(L29/K29)</f>
        <v>#DIV/0!</v>
      </c>
      <c r="N29" s="14"/>
      <c r="O29" s="14"/>
      <c r="P29" s="95" t="e">
        <f>SUM(O29/N29)</f>
        <v>#DIV/0!</v>
      </c>
      <c r="Q29" s="14"/>
      <c r="R29" s="14"/>
      <c r="S29" s="95" t="e">
        <f>SUM(R29/Q29)</f>
        <v>#DIV/0!</v>
      </c>
      <c r="T29" s="14"/>
      <c r="U29" s="14"/>
      <c r="V29" s="95" t="e">
        <f>SUM(U29/T29)</f>
        <v>#DIV/0!</v>
      </c>
      <c r="W29" s="14"/>
      <c r="X29" s="14"/>
      <c r="Y29" s="95" t="e">
        <f>SUM(X29/W29)</f>
        <v>#DIV/0!</v>
      </c>
      <c r="Z29" s="14"/>
      <c r="AA29" s="14"/>
      <c r="AB29" s="95" t="e">
        <f>SUM(AA29/Z29)</f>
        <v>#DIV/0!</v>
      </c>
      <c r="AC29" s="14"/>
      <c r="AD29" s="14"/>
      <c r="AE29" s="95" t="e">
        <f>SUM(AD29/AC29)</f>
        <v>#DIV/0!</v>
      </c>
      <c r="AF29" s="14"/>
      <c r="AG29" s="14"/>
      <c r="AH29" s="95" t="e">
        <f>SUM(AG29/AF29)</f>
        <v>#DIV/0!</v>
      </c>
      <c r="AI29" s="14"/>
      <c r="AJ29" s="14"/>
      <c r="AK29" s="94" t="e">
        <f>SUM(AJ29/AI29)</f>
        <v>#DIV/0!</v>
      </c>
      <c r="AL29" s="14"/>
      <c r="AM29" s="14"/>
      <c r="AN29" s="95" t="e">
        <f>SUM(AM29/AL29)</f>
        <v>#DIV/0!</v>
      </c>
      <c r="AO29" s="14"/>
      <c r="AP29" s="14"/>
      <c r="AQ29" s="95" t="e">
        <f>SUM(AP29/AO29)</f>
        <v>#DIV/0!</v>
      </c>
      <c r="AR29" s="14"/>
      <c r="AS29" s="14"/>
      <c r="AT29" s="95" t="e">
        <f>SUM(AS29/AR29)</f>
        <v>#DIV/0!</v>
      </c>
      <c r="AU29" s="14"/>
      <c r="AV29" s="14"/>
      <c r="AW29" s="95" t="e">
        <f>SUM(AV29/AU29)</f>
        <v>#DIV/0!</v>
      </c>
      <c r="AX29" s="14"/>
      <c r="AY29" s="14"/>
      <c r="AZ29" s="95" t="e">
        <f>SUM(AY29/AX29)</f>
        <v>#DIV/0!</v>
      </c>
      <c r="BA29" s="14"/>
      <c r="BB29" s="14"/>
      <c r="BC29" s="95" t="e">
        <f>SUM(BB29/BA29)</f>
        <v>#DIV/0!</v>
      </c>
      <c r="BD29" s="14"/>
      <c r="BE29" s="14"/>
      <c r="BF29" s="95" t="e">
        <f>SUM(BE29/BD29)</f>
        <v>#DIV/0!</v>
      </c>
      <c r="BG29" s="14"/>
      <c r="BH29" s="14"/>
      <c r="BI29" s="95" t="e">
        <f>SUM(BH29/BG29)</f>
        <v>#DIV/0!</v>
      </c>
      <c r="BJ29" s="107"/>
      <c r="BK29" s="14"/>
      <c r="BL29" s="95" t="e">
        <f>SUM(BK29/BJ29)</f>
        <v>#DIV/0!</v>
      </c>
      <c r="BM29" s="14"/>
      <c r="BN29" s="14"/>
      <c r="BO29" s="95" t="e">
        <f>SUM(BN29/BM29)</f>
        <v>#DIV/0!</v>
      </c>
      <c r="BP29" s="14"/>
      <c r="BQ29" s="14"/>
      <c r="BR29" s="95" t="e">
        <f>SUM(BQ29/BP29)</f>
        <v>#DIV/0!</v>
      </c>
      <c r="BS29" s="14"/>
      <c r="BT29" s="14"/>
      <c r="BU29" s="95" t="e">
        <f>SUM(BT29/BS29)</f>
        <v>#DIV/0!</v>
      </c>
      <c r="BV29" s="14"/>
      <c r="BW29" s="14"/>
      <c r="BX29" s="95" t="e">
        <f>SUM(BW29/BV29)</f>
        <v>#DIV/0!</v>
      </c>
      <c r="BY29" s="14"/>
      <c r="BZ29" s="14"/>
      <c r="CA29" s="95" t="e">
        <f>SUM(BZ29/BY29)</f>
        <v>#DIV/0!</v>
      </c>
      <c r="CB29" s="99">
        <f>BY29+BV29+BS29+BP29+BM29+BJ29+BG29+BD29+BA29+AX29+AU29+AR29+AO29+AL29+AI29+AF29+AC29+Z29+W29+T29+Q29+N29+K29+H29+E29+B29</f>
        <v>0</v>
      </c>
      <c r="CC29" s="99">
        <f>BZ29+BW29+BT29+BQ29+BN29+BK29+BH29+BE29+BB29+AY29+AV29+AS29+AP29+AM29+AJ29+AG29+AD29+AA29+X29+U29+R29+O29+L29+I29+F29+C29</f>
        <v>0</v>
      </c>
      <c r="CD29" s="94" t="e">
        <f>SUM(CC29/CB29)</f>
        <v>#DIV/0!</v>
      </c>
    </row>
    <row r="30" spans="1:82" hidden="1" x14ac:dyDescent="0.25">
      <c r="A30" s="91" t="s">
        <v>48</v>
      </c>
      <c r="B30" s="14"/>
      <c r="C30" s="14"/>
      <c r="D30" s="95" t="e">
        <f>SUM(C30/B30)</f>
        <v>#DIV/0!</v>
      </c>
      <c r="E30" s="14"/>
      <c r="F30" s="14"/>
      <c r="G30" s="95" t="e">
        <f>SUM(F30/E30)</f>
        <v>#DIV/0!</v>
      </c>
      <c r="H30" s="14"/>
      <c r="I30" s="14"/>
      <c r="J30" s="95" t="e">
        <f>SUM(I30/H30)</f>
        <v>#DIV/0!</v>
      </c>
      <c r="K30" s="14"/>
      <c r="L30" s="14"/>
      <c r="M30" s="95" t="e">
        <f>SUM(L30/K30)</f>
        <v>#DIV/0!</v>
      </c>
      <c r="N30" s="14"/>
      <c r="O30" s="14"/>
      <c r="P30" s="95" t="e">
        <f>SUM(O30/N30)</f>
        <v>#DIV/0!</v>
      </c>
      <c r="Q30" s="14"/>
      <c r="R30" s="14"/>
      <c r="S30" s="95" t="e">
        <f>SUM(R30/Q30)</f>
        <v>#DIV/0!</v>
      </c>
      <c r="T30" s="14"/>
      <c r="U30" s="14"/>
      <c r="V30" s="95" t="e">
        <f>SUM(U30/T30)</f>
        <v>#DIV/0!</v>
      </c>
      <c r="W30" s="14"/>
      <c r="X30" s="14"/>
      <c r="Y30" s="95" t="e">
        <f>SUM(X30/W30)</f>
        <v>#DIV/0!</v>
      </c>
      <c r="Z30" s="14"/>
      <c r="AA30" s="14"/>
      <c r="AB30" s="95" t="e">
        <f>SUM(AA30/Z30)</f>
        <v>#DIV/0!</v>
      </c>
      <c r="AC30" s="14"/>
      <c r="AD30" s="14"/>
      <c r="AE30" s="95" t="e">
        <f>SUM(AD30/AC30)</f>
        <v>#DIV/0!</v>
      </c>
      <c r="AF30" s="14"/>
      <c r="AG30" s="14"/>
      <c r="AH30" s="95" t="e">
        <f>SUM(AG30/AF30)</f>
        <v>#DIV/0!</v>
      </c>
      <c r="AI30" s="14"/>
      <c r="AJ30" s="14"/>
      <c r="AK30" s="94" t="e">
        <f>SUM(AJ30/AI30)</f>
        <v>#DIV/0!</v>
      </c>
      <c r="AL30" s="14"/>
      <c r="AM30" s="14"/>
      <c r="AN30" s="95" t="e">
        <f>SUM(AM30/AL30)</f>
        <v>#DIV/0!</v>
      </c>
      <c r="AO30" s="14"/>
      <c r="AP30" s="14"/>
      <c r="AQ30" s="95" t="e">
        <f>SUM(AP30/AO30)</f>
        <v>#DIV/0!</v>
      </c>
      <c r="AR30" s="14"/>
      <c r="AS30" s="14"/>
      <c r="AT30" s="95" t="e">
        <f>SUM(AS30/AR30)</f>
        <v>#DIV/0!</v>
      </c>
      <c r="AU30" s="14"/>
      <c r="AV30" s="14"/>
      <c r="AW30" s="95" t="e">
        <f>SUM(AV30/AU30)</f>
        <v>#DIV/0!</v>
      </c>
      <c r="AX30" s="14"/>
      <c r="AY30" s="14"/>
      <c r="AZ30" s="95" t="e">
        <f>SUM(AY30/AX30)</f>
        <v>#DIV/0!</v>
      </c>
      <c r="BA30" s="14"/>
      <c r="BB30" s="14"/>
      <c r="BC30" s="95" t="e">
        <f>SUM(BB30/BA30)</f>
        <v>#DIV/0!</v>
      </c>
      <c r="BD30" s="14"/>
      <c r="BE30" s="14"/>
      <c r="BF30" s="95" t="e">
        <f>SUM(BE30/BD30)</f>
        <v>#DIV/0!</v>
      </c>
      <c r="BG30" s="14"/>
      <c r="BH30" s="14"/>
      <c r="BI30" s="95" t="e">
        <f>SUM(BH30/BG30)</f>
        <v>#DIV/0!</v>
      </c>
      <c r="BJ30" s="14"/>
      <c r="BK30" s="14"/>
      <c r="BL30" s="95" t="e">
        <f>SUM(BK30/BJ30)</f>
        <v>#DIV/0!</v>
      </c>
      <c r="BM30" s="14"/>
      <c r="BN30" s="14"/>
      <c r="BO30" s="95" t="e">
        <f>SUM(BN30/BM30)</f>
        <v>#DIV/0!</v>
      </c>
      <c r="BP30" s="14"/>
      <c r="BQ30" s="14"/>
      <c r="BR30" s="95" t="e">
        <f>SUM(BQ30/BP30)</f>
        <v>#DIV/0!</v>
      </c>
      <c r="BS30" s="14"/>
      <c r="BT30" s="14"/>
      <c r="BU30" s="95" t="e">
        <f>SUM(BT30/BS30)</f>
        <v>#DIV/0!</v>
      </c>
      <c r="BV30" s="14"/>
      <c r="BW30" s="14"/>
      <c r="BX30" s="95" t="e">
        <f>SUM(BW30/BV30)</f>
        <v>#DIV/0!</v>
      </c>
      <c r="BY30" s="14"/>
      <c r="BZ30" s="14"/>
      <c r="CA30" s="95" t="e">
        <f>SUM(BZ30/BY30)</f>
        <v>#DIV/0!</v>
      </c>
      <c r="CB30" s="99">
        <f>BY30+BV30+BS30+BP30+BM30+BJ30+BG30+BD30+BA30+AX30+AU30+AR30+AO30+AL30+AI30+AF30+AC30+Z30+W30+T30+Q30+N30+K30+H30+E30+B30</f>
        <v>0</v>
      </c>
      <c r="CC30" s="99">
        <f>BZ30+BW30+BT30+BQ30+BN30+BK30+BH30+BE30+BB30+AY30+AV30+AS30+AP30+AM30+AJ30+AG30+AD30+AA30+X30+U30+R30+O30+L30+I30+F30+C30</f>
        <v>0</v>
      </c>
      <c r="CD30" s="94" t="e">
        <f>SUM(CC30/CB30)</f>
        <v>#DIV/0!</v>
      </c>
    </row>
    <row r="31" spans="1:82" ht="39.6" hidden="1" x14ac:dyDescent="0.25">
      <c r="A31" s="92" t="s">
        <v>49</v>
      </c>
      <c r="B31" s="104" t="e">
        <f>(B30+B29)/B26*100</f>
        <v>#DIV/0!</v>
      </c>
      <c r="C31" s="104" t="e">
        <f>(C30+C29)/C26*100</f>
        <v>#DIV/0!</v>
      </c>
      <c r="D31" s="95"/>
      <c r="E31" s="104" t="e">
        <f>(E30+E29)/E26*100</f>
        <v>#DIV/0!</v>
      </c>
      <c r="F31" s="104" t="e">
        <f>(F30+F29)/F26*100</f>
        <v>#DIV/0!</v>
      </c>
      <c r="G31" s="95"/>
      <c r="H31" s="104" t="e">
        <f>(H30+H29)/H26*100</f>
        <v>#DIV/0!</v>
      </c>
      <c r="I31" s="104" t="e">
        <f>(I30+I29)/I26*100</f>
        <v>#DIV/0!</v>
      </c>
      <c r="J31" s="95"/>
      <c r="K31" s="104" t="e">
        <f>(K30+K29)/K26*100</f>
        <v>#DIV/0!</v>
      </c>
      <c r="L31" s="104" t="e">
        <f>(L30+L29)/L26*100</f>
        <v>#DIV/0!</v>
      </c>
      <c r="M31" s="95"/>
      <c r="N31" s="104" t="e">
        <f>(N30+N29)/N26*100</f>
        <v>#DIV/0!</v>
      </c>
      <c r="O31" s="104" t="e">
        <f>(O30+O29)/O26*100</f>
        <v>#DIV/0!</v>
      </c>
      <c r="P31" s="95"/>
      <c r="Q31" s="105" t="e">
        <f>(Q30+Q29)/Q26*100</f>
        <v>#DIV/0!</v>
      </c>
      <c r="R31" s="104" t="e">
        <f>(R30+R29)/R26*100</f>
        <v>#DIV/0!</v>
      </c>
      <c r="S31" s="95"/>
      <c r="T31" s="104" t="e">
        <f>(T30+T29)/T26*100</f>
        <v>#DIV/0!</v>
      </c>
      <c r="U31" s="106" t="e">
        <f>(U30+U29)/U26*100</f>
        <v>#DIV/0!</v>
      </c>
      <c r="V31" s="95"/>
      <c r="W31" s="104" t="e">
        <f>(W30+W29)/W26*100</f>
        <v>#DIV/0!</v>
      </c>
      <c r="X31" s="104" t="e">
        <f>(X30+X29)/X26*100</f>
        <v>#DIV/0!</v>
      </c>
      <c r="Y31" s="104"/>
      <c r="Z31" s="104" t="e">
        <f>(Z30+Z29)/Z26*100</f>
        <v>#DIV/0!</v>
      </c>
      <c r="AA31" s="104" t="e">
        <f>(AA30+AA29)/AA26*100</f>
        <v>#DIV/0!</v>
      </c>
      <c r="AB31" s="95"/>
      <c r="AC31" s="104" t="e">
        <f>(AC30+AC29)/AC26*100</f>
        <v>#DIV/0!</v>
      </c>
      <c r="AD31" s="104" t="e">
        <f>(AD30+AD29)/AD26*100</f>
        <v>#DIV/0!</v>
      </c>
      <c r="AE31" s="95"/>
      <c r="AF31" s="104" t="e">
        <f>(AF30+AF29)/AF26*100</f>
        <v>#DIV/0!</v>
      </c>
      <c r="AG31" s="104" t="e">
        <f>(AG30+AG29)/AG26*100</f>
        <v>#DIV/0!</v>
      </c>
      <c r="AH31" s="95"/>
      <c r="AI31" s="104" t="e">
        <f>(AI30+AI29)/AI26*100</f>
        <v>#DIV/0!</v>
      </c>
      <c r="AJ31" s="104" t="e">
        <f>(AJ30+AJ29)/AJ26*100</f>
        <v>#DIV/0!</v>
      </c>
      <c r="AK31" s="94"/>
      <c r="AL31" s="104" t="e">
        <f>(AL30+AL29)/AL26*100</f>
        <v>#DIV/0!</v>
      </c>
      <c r="AM31" s="104" t="e">
        <f>(AM30+AM29)/AM26*100</f>
        <v>#DIV/0!</v>
      </c>
      <c r="AN31" s="95"/>
      <c r="AO31" s="104" t="e">
        <f>(AO30+AO29)/AO26*100</f>
        <v>#DIV/0!</v>
      </c>
      <c r="AP31" s="104" t="e">
        <f>(AP30+AP29)/AP26*100</f>
        <v>#DIV/0!</v>
      </c>
      <c r="AQ31" s="95"/>
      <c r="AR31" s="104" t="e">
        <f>(AR30+AR29)/AR26*100</f>
        <v>#DIV/0!</v>
      </c>
      <c r="AS31" s="104" t="e">
        <f>(AS30+AS29)/AS26*100</f>
        <v>#DIV/0!</v>
      </c>
      <c r="AT31" s="95"/>
      <c r="AU31" s="104" t="e">
        <f>(AU30+AU29)/AU26*100</f>
        <v>#DIV/0!</v>
      </c>
      <c r="AV31" s="104" t="e">
        <f>(AV30+AV29)/AV26*100</f>
        <v>#DIV/0!</v>
      </c>
      <c r="AW31" s="95"/>
      <c r="AX31" s="104" t="e">
        <f>(AX30+AX29)/AX26*100</f>
        <v>#DIV/0!</v>
      </c>
      <c r="AY31" s="104" t="e">
        <f>(AY30+AY29)/AY26*100</f>
        <v>#DIV/0!</v>
      </c>
      <c r="AZ31" s="95"/>
      <c r="BA31" s="104" t="e">
        <f>(BA30+BA29)/BA26*100</f>
        <v>#DIV/0!</v>
      </c>
      <c r="BB31" s="104" t="e">
        <f>(BB30+BB29)/BB26*100</f>
        <v>#DIV/0!</v>
      </c>
      <c r="BC31" s="95"/>
      <c r="BD31" s="104" t="e">
        <f>(BD30+BD29)/BD26*100</f>
        <v>#DIV/0!</v>
      </c>
      <c r="BE31" s="104" t="e">
        <f>(BE30+BE29)/BE26*100</f>
        <v>#DIV/0!</v>
      </c>
      <c r="BF31" s="95" t="e">
        <f>SUM(BE31/BD31)</f>
        <v>#DIV/0!</v>
      </c>
      <c r="BG31" s="104" t="e">
        <f>(BG30+BG29)/BG26*100</f>
        <v>#DIV/0!</v>
      </c>
      <c r="BH31" s="104" t="e">
        <f>(BH30+BH29)/BH26*100</f>
        <v>#DIV/0!</v>
      </c>
      <c r="BI31" s="95"/>
      <c r="BJ31" s="104" t="e">
        <f>(BJ30+BJ29)/BJ26*100</f>
        <v>#DIV/0!</v>
      </c>
      <c r="BK31" s="104" t="e">
        <f>(BK30+BK29)/BK26*100</f>
        <v>#DIV/0!</v>
      </c>
      <c r="BL31" s="95"/>
      <c r="BM31" s="104" t="e">
        <f>(BM30+BM29)/BM26*100</f>
        <v>#DIV/0!</v>
      </c>
      <c r="BN31" s="104" t="e">
        <f>(BN30+BN29)/BN26*100</f>
        <v>#DIV/0!</v>
      </c>
      <c r="BO31" s="95"/>
      <c r="BP31" s="104" t="e">
        <f>(BP30+BP29)/BP26*100</f>
        <v>#DIV/0!</v>
      </c>
      <c r="BQ31" s="104" t="e">
        <f>(BQ30+BQ29)/BQ26*100</f>
        <v>#DIV/0!</v>
      </c>
      <c r="BR31" s="95"/>
      <c r="BS31" s="104" t="e">
        <f>(BS30+BS29)/BS26*100</f>
        <v>#DIV/0!</v>
      </c>
      <c r="BT31" s="104" t="e">
        <f>(BT30+BT29)/BT26*100</f>
        <v>#DIV/0!</v>
      </c>
      <c r="BU31" s="95"/>
      <c r="BV31" s="104" t="e">
        <f>(BV30+BV29)/BV26*100</f>
        <v>#DIV/0!</v>
      </c>
      <c r="BW31" s="104" t="e">
        <f>(BW30+BW29)/BW26*100</f>
        <v>#DIV/0!</v>
      </c>
      <c r="BX31" s="95"/>
      <c r="BY31" s="104" t="e">
        <f>(BY30+BY29)/BY26*100</f>
        <v>#DIV/0!</v>
      </c>
      <c r="BZ31" s="104" t="e">
        <f>(BZ30+BZ29)/BZ26*100</f>
        <v>#DIV/0!</v>
      </c>
      <c r="CA31" s="95"/>
      <c r="CB31" s="104" t="e">
        <f>(CB30+CB29)/CB26*100</f>
        <v>#DIV/0!</v>
      </c>
      <c r="CC31" s="104" t="e">
        <f>(CC30+CC29)/CC26*100</f>
        <v>#DIV/0!</v>
      </c>
      <c r="CD31" s="94"/>
    </row>
    <row r="33" spans="8:8" x14ac:dyDescent="0.25">
      <c r="H33" s="83"/>
    </row>
  </sheetData>
  <mergeCells count="110">
    <mergeCell ref="BY3:BY4"/>
    <mergeCell ref="BZ3:BZ4"/>
    <mergeCell ref="CA3:CA4"/>
    <mergeCell ref="CB3:CB4"/>
    <mergeCell ref="CC3:CC4"/>
    <mergeCell ref="CD3:CD4"/>
    <mergeCell ref="BS3:BS4"/>
    <mergeCell ref="BT3:BT4"/>
    <mergeCell ref="BU3:BU4"/>
    <mergeCell ref="BV3:BV4"/>
    <mergeCell ref="BW3:BW4"/>
    <mergeCell ref="BX3:BX4"/>
    <mergeCell ref="BM3:BM4"/>
    <mergeCell ref="BN3:BN4"/>
    <mergeCell ref="BO3:BO4"/>
    <mergeCell ref="BP3:BP4"/>
    <mergeCell ref="BQ3:BQ4"/>
    <mergeCell ref="BR3:BR4"/>
    <mergeCell ref="BG3:BG4"/>
    <mergeCell ref="BH3:BH4"/>
    <mergeCell ref="BI3:BI4"/>
    <mergeCell ref="BJ3:BJ4"/>
    <mergeCell ref="BK3:BK4"/>
    <mergeCell ref="BL3:BL4"/>
    <mergeCell ref="BA3:BA4"/>
    <mergeCell ref="BB3:BB4"/>
    <mergeCell ref="BC3:BC4"/>
    <mergeCell ref="BD3:BD4"/>
    <mergeCell ref="BE3:BE4"/>
    <mergeCell ref="BF3:BF4"/>
    <mergeCell ref="AU3:AU4"/>
    <mergeCell ref="AV3:AV4"/>
    <mergeCell ref="AW3:AW4"/>
    <mergeCell ref="AX3:AX4"/>
    <mergeCell ref="AY3:AY4"/>
    <mergeCell ref="AZ3:AZ4"/>
    <mergeCell ref="AO3:AO4"/>
    <mergeCell ref="AP3:AP4"/>
    <mergeCell ref="AQ3:AQ4"/>
    <mergeCell ref="AR3:AR4"/>
    <mergeCell ref="AS3:AS4"/>
    <mergeCell ref="AT3:AT4"/>
    <mergeCell ref="AI3:AI4"/>
    <mergeCell ref="AJ3:AJ4"/>
    <mergeCell ref="AK3:AK4"/>
    <mergeCell ref="AL3:AL4"/>
    <mergeCell ref="AM3:AM4"/>
    <mergeCell ref="AN3:AN4"/>
    <mergeCell ref="O3:O4"/>
    <mergeCell ref="P3:P4"/>
    <mergeCell ref="AC3:AC4"/>
    <mergeCell ref="AD3:AD4"/>
    <mergeCell ref="AE3:AE4"/>
    <mergeCell ref="AF3:AF4"/>
    <mergeCell ref="AG3:AG4"/>
    <mergeCell ref="AH3:AH4"/>
    <mergeCell ref="W3:W4"/>
    <mergeCell ref="X3:X4"/>
    <mergeCell ref="Y3:Y4"/>
    <mergeCell ref="Z3:Z4"/>
    <mergeCell ref="AA3:AA4"/>
    <mergeCell ref="AB3:AB4"/>
    <mergeCell ref="BY2:CA2"/>
    <mergeCell ref="CB2:CD2"/>
    <mergeCell ref="C3:C4"/>
    <mergeCell ref="D3:D4"/>
    <mergeCell ref="E3:E4"/>
    <mergeCell ref="F3:F4"/>
    <mergeCell ref="G3:G4"/>
    <mergeCell ref="H3:H4"/>
    <mergeCell ref="I3:I4"/>
    <mergeCell ref="J3:J4"/>
    <mergeCell ref="BG2:BI2"/>
    <mergeCell ref="BJ2:BL2"/>
    <mergeCell ref="BM2:BO2"/>
    <mergeCell ref="BP2:BR2"/>
    <mergeCell ref="BS2:BU2"/>
    <mergeCell ref="BV2:BX2"/>
    <mergeCell ref="AO2:AQ2"/>
    <mergeCell ref="AR2:AT2"/>
    <mergeCell ref="AU2:AW2"/>
    <mergeCell ref="AX2:AZ2"/>
    <mergeCell ref="BA2:BC2"/>
    <mergeCell ref="BD2:BF2"/>
    <mergeCell ref="W2:Y2"/>
    <mergeCell ref="Z2:AB2"/>
    <mergeCell ref="AC2:AE2"/>
    <mergeCell ref="AF2:AH2"/>
    <mergeCell ref="AI2:AK2"/>
    <mergeCell ref="AL2:AN2"/>
    <mergeCell ref="B1:V1"/>
    <mergeCell ref="A2:A4"/>
    <mergeCell ref="B2:D2"/>
    <mergeCell ref="E2:G2"/>
    <mergeCell ref="H2:J2"/>
    <mergeCell ref="K2:M2"/>
    <mergeCell ref="N2:P2"/>
    <mergeCell ref="Q2:S2"/>
    <mergeCell ref="T2:V2"/>
    <mergeCell ref="B3:B4"/>
    <mergeCell ref="Q3:Q4"/>
    <mergeCell ref="R3:R4"/>
    <mergeCell ref="S3:S4"/>
    <mergeCell ref="T3:T4"/>
    <mergeCell ref="U3:U4"/>
    <mergeCell ref="V3:V4"/>
    <mergeCell ref="K3:K4"/>
    <mergeCell ref="L3:L4"/>
    <mergeCell ref="M3:M4"/>
    <mergeCell ref="N3:N4"/>
  </mergeCells>
  <phoneticPr fontId="18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3"/>
  </sheetPr>
  <dimension ref="A1:CD33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Y5" sqref="BY5:BZ24"/>
    </sheetView>
  </sheetViews>
  <sheetFormatPr defaultRowHeight="13.2" x14ac:dyDescent="0.25"/>
  <cols>
    <col min="1" max="1" width="29.5546875" customWidth="1"/>
    <col min="2" max="2" width="16" customWidth="1"/>
    <col min="3" max="3" width="15.5546875" customWidth="1"/>
    <col min="5" max="5" width="14" customWidth="1"/>
    <col min="6" max="6" width="13.44140625" customWidth="1"/>
    <col min="8" max="8" width="15.44140625" customWidth="1"/>
    <col min="9" max="9" width="15" customWidth="1"/>
    <col min="11" max="11" width="15.88671875" customWidth="1"/>
    <col min="12" max="12" width="15" customWidth="1"/>
    <col min="14" max="14" width="13.6640625" customWidth="1"/>
    <col min="15" max="15" width="13.44140625" customWidth="1"/>
    <col min="17" max="17" width="13.88671875" customWidth="1"/>
    <col min="18" max="18" width="13.6640625" customWidth="1"/>
    <col min="20" max="20" width="15" customWidth="1"/>
    <col min="21" max="21" width="15.5546875" customWidth="1"/>
    <col min="23" max="23" width="14.33203125" customWidth="1"/>
    <col min="24" max="24" width="14" customWidth="1"/>
    <col min="26" max="26" width="15.109375" customWidth="1"/>
    <col min="27" max="27" width="15" customWidth="1"/>
    <col min="29" max="29" width="15.6640625" customWidth="1"/>
    <col min="30" max="30" width="15.44140625" customWidth="1"/>
    <col min="32" max="32" width="14.109375" customWidth="1"/>
    <col min="33" max="33" width="13.5546875" customWidth="1"/>
    <col min="35" max="35" width="15.6640625" customWidth="1"/>
    <col min="36" max="36" width="16.109375" customWidth="1"/>
    <col min="38" max="38" width="15.109375" customWidth="1"/>
    <col min="39" max="39" width="15.6640625" customWidth="1"/>
    <col min="41" max="41" width="13.44140625" customWidth="1"/>
    <col min="42" max="42" width="13.88671875" customWidth="1"/>
    <col min="44" max="44" width="13.5546875" customWidth="1"/>
    <col min="45" max="45" width="14.109375" customWidth="1"/>
    <col min="47" max="47" width="14.109375" style="108" customWidth="1"/>
    <col min="48" max="48" width="13.88671875" style="108" customWidth="1"/>
    <col min="50" max="50" width="13.44140625" customWidth="1"/>
    <col min="51" max="51" width="14" customWidth="1"/>
    <col min="53" max="53" width="13.5546875" customWidth="1"/>
    <col min="54" max="54" width="13.88671875" customWidth="1"/>
    <col min="56" max="56" width="15" customWidth="1"/>
    <col min="57" max="57" width="15.6640625" customWidth="1"/>
    <col min="59" max="60" width="14" customWidth="1"/>
    <col min="62" max="62" width="14.109375" customWidth="1"/>
    <col min="63" max="63" width="14" customWidth="1"/>
    <col min="64" max="64" width="8.109375" customWidth="1"/>
    <col min="65" max="66" width="15" style="108" customWidth="1"/>
    <col min="68" max="68" width="14.33203125" customWidth="1"/>
    <col min="69" max="69" width="13.44140625" customWidth="1"/>
    <col min="71" max="71" width="13.44140625" customWidth="1"/>
    <col min="72" max="72" width="13.88671875" customWidth="1"/>
    <col min="74" max="74" width="15.44140625" customWidth="1"/>
    <col min="75" max="75" width="15.33203125" customWidth="1"/>
    <col min="77" max="77" width="16.88671875" customWidth="1"/>
    <col min="78" max="78" width="18" customWidth="1"/>
    <col min="79" max="79" width="9.44140625" bestFit="1" customWidth="1"/>
    <col min="80" max="80" width="15.88671875" customWidth="1"/>
    <col min="81" max="81" width="14.44140625" customWidth="1"/>
  </cols>
  <sheetData>
    <row r="1" spans="1:82" x14ac:dyDescent="0.25">
      <c r="A1" s="89"/>
      <c r="B1" s="434" t="s">
        <v>72</v>
      </c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 t="s">
        <v>0</v>
      </c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</row>
    <row r="2" spans="1:82" x14ac:dyDescent="0.25">
      <c r="A2" s="435"/>
      <c r="B2" s="432" t="s">
        <v>1</v>
      </c>
      <c r="C2" s="433"/>
      <c r="D2" s="433"/>
      <c r="E2" s="432" t="s">
        <v>2</v>
      </c>
      <c r="F2" s="433"/>
      <c r="G2" s="433"/>
      <c r="H2" s="432" t="s">
        <v>3</v>
      </c>
      <c r="I2" s="433"/>
      <c r="J2" s="433"/>
      <c r="K2" s="432" t="s">
        <v>4</v>
      </c>
      <c r="L2" s="433"/>
      <c r="M2" s="433"/>
      <c r="N2" s="432" t="s">
        <v>5</v>
      </c>
      <c r="O2" s="433"/>
      <c r="P2" s="433"/>
      <c r="Q2" s="432" t="s">
        <v>6</v>
      </c>
      <c r="R2" s="433"/>
      <c r="S2" s="433"/>
      <c r="T2" s="432" t="s">
        <v>7</v>
      </c>
      <c r="U2" s="433"/>
      <c r="V2" s="433"/>
      <c r="W2" s="432" t="s">
        <v>8</v>
      </c>
      <c r="X2" s="433"/>
      <c r="Y2" s="433"/>
      <c r="Z2" s="432" t="s">
        <v>50</v>
      </c>
      <c r="AA2" s="433"/>
      <c r="AB2" s="433"/>
      <c r="AC2" s="432" t="s">
        <v>9</v>
      </c>
      <c r="AD2" s="433"/>
      <c r="AE2" s="433"/>
      <c r="AF2" s="432" t="s">
        <v>10</v>
      </c>
      <c r="AG2" s="433"/>
      <c r="AH2" s="433"/>
      <c r="AI2" s="432" t="s">
        <v>52</v>
      </c>
      <c r="AJ2" s="433"/>
      <c r="AK2" s="433"/>
      <c r="AL2" s="432" t="s">
        <v>11</v>
      </c>
      <c r="AM2" s="433"/>
      <c r="AN2" s="433"/>
      <c r="AO2" s="432" t="s">
        <v>12</v>
      </c>
      <c r="AP2" s="433"/>
      <c r="AQ2" s="433"/>
      <c r="AR2" s="432" t="s">
        <v>13</v>
      </c>
      <c r="AS2" s="433"/>
      <c r="AT2" s="433"/>
      <c r="AU2" s="432" t="s">
        <v>14</v>
      </c>
      <c r="AV2" s="433"/>
      <c r="AW2" s="433"/>
      <c r="AX2" s="432" t="s">
        <v>15</v>
      </c>
      <c r="AY2" s="433"/>
      <c r="AZ2" s="433"/>
      <c r="BA2" s="432" t="s">
        <v>16</v>
      </c>
      <c r="BB2" s="433"/>
      <c r="BC2" s="433"/>
      <c r="BD2" s="432" t="s">
        <v>17</v>
      </c>
      <c r="BE2" s="433"/>
      <c r="BF2" s="433"/>
      <c r="BG2" s="432" t="s">
        <v>18</v>
      </c>
      <c r="BH2" s="433"/>
      <c r="BI2" s="433"/>
      <c r="BJ2" s="432" t="s">
        <v>19</v>
      </c>
      <c r="BK2" s="433"/>
      <c r="BL2" s="433"/>
      <c r="BM2" s="432" t="s">
        <v>20</v>
      </c>
      <c r="BN2" s="433"/>
      <c r="BO2" s="433"/>
      <c r="BP2" s="432" t="s">
        <v>21</v>
      </c>
      <c r="BQ2" s="433"/>
      <c r="BR2" s="433"/>
      <c r="BS2" s="432" t="s">
        <v>22</v>
      </c>
      <c r="BT2" s="433"/>
      <c r="BU2" s="433"/>
      <c r="BV2" s="432" t="s">
        <v>23</v>
      </c>
      <c r="BW2" s="433"/>
      <c r="BX2" s="433"/>
      <c r="BY2" s="432" t="s">
        <v>24</v>
      </c>
      <c r="BZ2" s="433"/>
      <c r="CA2" s="433"/>
      <c r="CB2" s="432" t="s">
        <v>25</v>
      </c>
      <c r="CC2" s="433"/>
      <c r="CD2" s="433"/>
    </row>
    <row r="3" spans="1:82" ht="12.75" customHeight="1" x14ac:dyDescent="0.25">
      <c r="A3" s="433"/>
      <c r="B3" s="436" t="s">
        <v>26</v>
      </c>
      <c r="C3" s="436" t="s">
        <v>70</v>
      </c>
      <c r="D3" s="438" t="s">
        <v>27</v>
      </c>
      <c r="E3" s="436" t="s">
        <v>26</v>
      </c>
      <c r="F3" s="436" t="s">
        <v>70</v>
      </c>
      <c r="G3" s="438" t="s">
        <v>27</v>
      </c>
      <c r="H3" s="436" t="s">
        <v>26</v>
      </c>
      <c r="I3" s="436" t="s">
        <v>70</v>
      </c>
      <c r="J3" s="438" t="s">
        <v>27</v>
      </c>
      <c r="K3" s="436" t="s">
        <v>26</v>
      </c>
      <c r="L3" s="436" t="s">
        <v>70</v>
      </c>
      <c r="M3" s="438" t="s">
        <v>27</v>
      </c>
      <c r="N3" s="436" t="s">
        <v>26</v>
      </c>
      <c r="O3" s="436" t="s">
        <v>70</v>
      </c>
      <c r="P3" s="438" t="s">
        <v>27</v>
      </c>
      <c r="Q3" s="436" t="s">
        <v>26</v>
      </c>
      <c r="R3" s="436" t="s">
        <v>70</v>
      </c>
      <c r="S3" s="438" t="s">
        <v>27</v>
      </c>
      <c r="T3" s="436" t="s">
        <v>26</v>
      </c>
      <c r="U3" s="436" t="s">
        <v>70</v>
      </c>
      <c r="V3" s="438" t="s">
        <v>27</v>
      </c>
      <c r="W3" s="436" t="s">
        <v>26</v>
      </c>
      <c r="X3" s="436" t="s">
        <v>70</v>
      </c>
      <c r="Y3" s="438" t="s">
        <v>27</v>
      </c>
      <c r="Z3" s="436" t="s">
        <v>26</v>
      </c>
      <c r="AA3" s="436" t="s">
        <v>70</v>
      </c>
      <c r="AB3" s="438" t="s">
        <v>27</v>
      </c>
      <c r="AC3" s="436" t="s">
        <v>26</v>
      </c>
      <c r="AD3" s="436" t="s">
        <v>70</v>
      </c>
      <c r="AE3" s="438" t="s">
        <v>27</v>
      </c>
      <c r="AF3" s="436" t="s">
        <v>26</v>
      </c>
      <c r="AG3" s="436" t="s">
        <v>70</v>
      </c>
      <c r="AH3" s="438" t="s">
        <v>27</v>
      </c>
      <c r="AI3" s="436" t="s">
        <v>26</v>
      </c>
      <c r="AJ3" s="436" t="s">
        <v>70</v>
      </c>
      <c r="AK3" s="438" t="s">
        <v>27</v>
      </c>
      <c r="AL3" s="436" t="s">
        <v>26</v>
      </c>
      <c r="AM3" s="436" t="s">
        <v>70</v>
      </c>
      <c r="AN3" s="438" t="s">
        <v>27</v>
      </c>
      <c r="AO3" s="436" t="s">
        <v>26</v>
      </c>
      <c r="AP3" s="436" t="s">
        <v>70</v>
      </c>
      <c r="AQ3" s="438" t="s">
        <v>27</v>
      </c>
      <c r="AR3" s="436" t="s">
        <v>26</v>
      </c>
      <c r="AS3" s="436" t="s">
        <v>70</v>
      </c>
      <c r="AT3" s="438" t="s">
        <v>27</v>
      </c>
      <c r="AU3" s="436" t="s">
        <v>26</v>
      </c>
      <c r="AV3" s="436" t="s">
        <v>70</v>
      </c>
      <c r="AW3" s="438" t="s">
        <v>27</v>
      </c>
      <c r="AX3" s="436" t="s">
        <v>26</v>
      </c>
      <c r="AY3" s="436" t="s">
        <v>70</v>
      </c>
      <c r="AZ3" s="438" t="s">
        <v>27</v>
      </c>
      <c r="BA3" s="436" t="s">
        <v>26</v>
      </c>
      <c r="BB3" s="436" t="s">
        <v>70</v>
      </c>
      <c r="BC3" s="438" t="s">
        <v>27</v>
      </c>
      <c r="BD3" s="436" t="s">
        <v>26</v>
      </c>
      <c r="BE3" s="436" t="s">
        <v>70</v>
      </c>
      <c r="BF3" s="438" t="s">
        <v>27</v>
      </c>
      <c r="BG3" s="436" t="s">
        <v>26</v>
      </c>
      <c r="BH3" s="436" t="s">
        <v>70</v>
      </c>
      <c r="BI3" s="438" t="s">
        <v>27</v>
      </c>
      <c r="BJ3" s="436" t="s">
        <v>26</v>
      </c>
      <c r="BK3" s="436" t="s">
        <v>70</v>
      </c>
      <c r="BL3" s="438" t="s">
        <v>27</v>
      </c>
      <c r="BM3" s="436" t="s">
        <v>26</v>
      </c>
      <c r="BN3" s="436" t="s">
        <v>70</v>
      </c>
      <c r="BO3" s="438" t="s">
        <v>27</v>
      </c>
      <c r="BP3" s="436" t="s">
        <v>26</v>
      </c>
      <c r="BQ3" s="436" t="s">
        <v>70</v>
      </c>
      <c r="BR3" s="438" t="s">
        <v>27</v>
      </c>
      <c r="BS3" s="436" t="s">
        <v>26</v>
      </c>
      <c r="BT3" s="436" t="s">
        <v>70</v>
      </c>
      <c r="BU3" s="438" t="s">
        <v>27</v>
      </c>
      <c r="BV3" s="436" t="s">
        <v>26</v>
      </c>
      <c r="BW3" s="436" t="s">
        <v>70</v>
      </c>
      <c r="BX3" s="438" t="s">
        <v>27</v>
      </c>
      <c r="BY3" s="436" t="s">
        <v>26</v>
      </c>
      <c r="BZ3" s="436" t="s">
        <v>70</v>
      </c>
      <c r="CA3" s="438" t="s">
        <v>27</v>
      </c>
      <c r="CB3" s="436" t="s">
        <v>26</v>
      </c>
      <c r="CC3" s="436" t="s">
        <v>70</v>
      </c>
      <c r="CD3" s="438" t="s">
        <v>27</v>
      </c>
    </row>
    <row r="4" spans="1:82" ht="13.8" thickBot="1" x14ac:dyDescent="0.3">
      <c r="A4" s="433"/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  <c r="Z4" s="433"/>
      <c r="AA4" s="433"/>
      <c r="AB4" s="433"/>
      <c r="AC4" s="433"/>
      <c r="AD4" s="433"/>
      <c r="AE4" s="433"/>
      <c r="AF4" s="433"/>
      <c r="AG4" s="433"/>
      <c r="AH4" s="433"/>
      <c r="AI4" s="433"/>
      <c r="AJ4" s="433"/>
      <c r="AK4" s="433"/>
      <c r="AL4" s="433"/>
      <c r="AM4" s="433"/>
      <c r="AN4" s="433"/>
      <c r="AO4" s="433"/>
      <c r="AP4" s="433"/>
      <c r="AQ4" s="433"/>
      <c r="AR4" s="433"/>
      <c r="AS4" s="433"/>
      <c r="AT4" s="433"/>
      <c r="AU4" s="433"/>
      <c r="AV4" s="433"/>
      <c r="AW4" s="433"/>
      <c r="AX4" s="433"/>
      <c r="AY4" s="433"/>
      <c r="AZ4" s="433"/>
      <c r="BA4" s="433"/>
      <c r="BB4" s="433"/>
      <c r="BC4" s="433"/>
      <c r="BD4" s="433"/>
      <c r="BE4" s="433"/>
      <c r="BF4" s="433"/>
      <c r="BG4" s="433"/>
      <c r="BH4" s="433"/>
      <c r="BI4" s="433"/>
      <c r="BJ4" s="433"/>
      <c r="BK4" s="433"/>
      <c r="BL4" s="433"/>
      <c r="BM4" s="433"/>
      <c r="BN4" s="433"/>
      <c r="BO4" s="433"/>
      <c r="BP4" s="433"/>
      <c r="BQ4" s="433"/>
      <c r="BR4" s="433"/>
      <c r="BS4" s="433"/>
      <c r="BT4" s="433"/>
      <c r="BU4" s="433"/>
      <c r="BV4" s="433"/>
      <c r="BW4" s="433"/>
      <c r="BX4" s="433"/>
      <c r="BY4" s="433"/>
      <c r="BZ4" s="433"/>
      <c r="CA4" s="433"/>
      <c r="CB4" s="433"/>
      <c r="CC4" s="433"/>
      <c r="CD4" s="433"/>
    </row>
    <row r="5" spans="1:82" ht="26.4" x14ac:dyDescent="0.25">
      <c r="A5" s="85" t="s">
        <v>28</v>
      </c>
      <c r="B5" s="233"/>
      <c r="C5" s="233"/>
      <c r="D5" s="93" t="e">
        <f>SUM(C5/B5)</f>
        <v>#DIV/0!</v>
      </c>
      <c r="E5" s="233"/>
      <c r="F5" s="233"/>
      <c r="G5" s="93" t="e">
        <f t="shared" ref="G5:G16" si="0">SUM(F5/E5)</f>
        <v>#DIV/0!</v>
      </c>
      <c r="H5" s="233"/>
      <c r="I5" s="233"/>
      <c r="J5" s="93" t="e">
        <f t="shared" ref="J5:J24" si="1">SUM(I5/H5)</f>
        <v>#DIV/0!</v>
      </c>
      <c r="K5" s="233"/>
      <c r="L5" s="233"/>
      <c r="M5" s="93" t="e">
        <f t="shared" ref="M5:M24" si="2">SUM(L5/K5)</f>
        <v>#DIV/0!</v>
      </c>
      <c r="N5" s="233"/>
      <c r="O5" s="233"/>
      <c r="P5" s="93" t="e">
        <f t="shared" ref="P5:P24" si="3">SUM(O5/N5)</f>
        <v>#DIV/0!</v>
      </c>
      <c r="Q5" s="233"/>
      <c r="R5" s="233"/>
      <c r="S5" s="93" t="e">
        <f t="shared" ref="S5:S24" si="4">SUM(R5/Q5)</f>
        <v>#DIV/0!</v>
      </c>
      <c r="T5" s="233"/>
      <c r="U5" s="233"/>
      <c r="V5" s="93" t="e">
        <f t="shared" ref="V5:V24" si="5">SUM(U5/T5)</f>
        <v>#DIV/0!</v>
      </c>
      <c r="W5" s="233"/>
      <c r="X5" s="233"/>
      <c r="Y5" s="93" t="e">
        <f t="shared" ref="Y5:Y16" si="6">SUM(X5/W5)</f>
        <v>#DIV/0!</v>
      </c>
      <c r="Z5" s="120"/>
      <c r="AA5" s="119"/>
      <c r="AB5" s="93" t="e">
        <f>SUM(AA5/Z5)</f>
        <v>#DIV/0!</v>
      </c>
      <c r="AC5" s="233"/>
      <c r="AD5" s="233"/>
      <c r="AE5" s="93" t="e">
        <f t="shared" ref="AE5:AE24" si="7">SUM(AD5/AC5)</f>
        <v>#DIV/0!</v>
      </c>
      <c r="AF5" s="233"/>
      <c r="AG5" s="233"/>
      <c r="AH5" s="93" t="e">
        <f t="shared" ref="AH5:AH24" si="8">SUM(AG5/AF5)</f>
        <v>#DIV/0!</v>
      </c>
      <c r="AI5" s="233"/>
      <c r="AJ5" s="233"/>
      <c r="AK5" s="94" t="e">
        <f t="shared" ref="AK5:AK24" si="9">SUM(AJ5/AI5)</f>
        <v>#DIV/0!</v>
      </c>
      <c r="AL5" s="233"/>
      <c r="AM5" s="233"/>
      <c r="AN5" s="95" t="e">
        <f t="shared" ref="AN5:AN24" si="10">SUM(AM5/AL5)</f>
        <v>#DIV/0!</v>
      </c>
      <c r="AO5" s="233"/>
      <c r="AP5" s="233"/>
      <c r="AQ5" s="95" t="e">
        <f t="shared" ref="AQ5:AQ24" si="11">SUM(AP5/AO5)</f>
        <v>#DIV/0!</v>
      </c>
      <c r="AR5" s="233"/>
      <c r="AS5" s="233"/>
      <c r="AT5" s="95" t="e">
        <f t="shared" ref="AT5:AT24" si="12">SUM(AS5/AR5)</f>
        <v>#DIV/0!</v>
      </c>
      <c r="AU5" s="233"/>
      <c r="AV5" s="233"/>
      <c r="AW5" s="95" t="e">
        <f t="shared" ref="AW5:AW24" si="13">SUM(AV5/AU5)</f>
        <v>#DIV/0!</v>
      </c>
      <c r="AX5" s="233"/>
      <c r="AY5" s="233"/>
      <c r="AZ5" s="95" t="e">
        <f t="shared" ref="AZ5:AZ24" si="14">SUM(AY5/AX5)</f>
        <v>#DIV/0!</v>
      </c>
      <c r="BA5" s="233"/>
      <c r="BB5" s="233"/>
      <c r="BC5" s="95" t="e">
        <f>SUM(BB5/BA5)</f>
        <v>#DIV/0!</v>
      </c>
      <c r="BD5" s="233"/>
      <c r="BE5" s="233"/>
      <c r="BF5" s="95" t="e">
        <f t="shared" ref="BF5:BF24" si="15">SUM(BE5/BD5)</f>
        <v>#DIV/0!</v>
      </c>
      <c r="BG5" s="233"/>
      <c r="BH5" s="233"/>
      <c r="BI5" s="95" t="e">
        <f t="shared" ref="BI5:BI24" si="16">SUM(BH5/BG5)</f>
        <v>#DIV/0!</v>
      </c>
      <c r="BJ5" s="233"/>
      <c r="BK5" s="233"/>
      <c r="BL5" s="95" t="e">
        <f t="shared" ref="BL5:BL23" si="17">SUM(BK5/BJ5)</f>
        <v>#DIV/0!</v>
      </c>
      <c r="BM5" s="233"/>
      <c r="BN5" s="233"/>
      <c r="BO5" s="95" t="e">
        <f t="shared" ref="BO5:BO16" si="18">SUM(BN5/BM5)</f>
        <v>#DIV/0!</v>
      </c>
      <c r="BP5" s="233"/>
      <c r="BQ5" s="233"/>
      <c r="BR5" s="95" t="e">
        <f t="shared" ref="BR5:BR24" si="19">SUM(BQ5/BP5)</f>
        <v>#DIV/0!</v>
      </c>
      <c r="BS5" s="250"/>
      <c r="BT5" s="250"/>
      <c r="BU5" s="95" t="e">
        <f t="shared" ref="BU5:BU24" si="20">SUM(BT5/BS5)</f>
        <v>#DIV/0!</v>
      </c>
      <c r="BV5" s="233"/>
      <c r="BW5" s="233"/>
      <c r="BX5" s="93" t="e">
        <f>SUM(BW5/BV5)</f>
        <v>#DIV/0!</v>
      </c>
      <c r="BY5" s="233"/>
      <c r="BZ5" s="233"/>
      <c r="CA5" s="95" t="e">
        <f>SUM(BZ5/BY5)</f>
        <v>#DIV/0!</v>
      </c>
      <c r="CB5" s="99">
        <f t="shared" ref="CB5:CB10" si="21">B5+E5+H5+K5+N5+Q5+T5+W5+Z5+AC5+AF5+AI5+AL5+AO5+AR5+AU5+AX5+BA5+BD5+BG5+BJ5+BM5+BP5+BS5+BV5+BY5</f>
        <v>0</v>
      </c>
      <c r="CC5" s="99">
        <f t="shared" ref="CC5:CC10" si="22">BZ5+BW5+BT5+BQ5+BN5+BK5+BH5+BE5+BB5+AY5+AV5+AS5+AP5+AM5+AJ5+AG5+AD5+AA5+X5+U5+R5+O5+L5+I5+F5+C5</f>
        <v>0</v>
      </c>
      <c r="CD5" s="94" t="e">
        <f t="shared" ref="CD5:CD24" si="23">SUM(CC5/CB5)</f>
        <v>#DIV/0!</v>
      </c>
    </row>
    <row r="6" spans="1:82" ht="48.75" customHeight="1" x14ac:dyDescent="0.25">
      <c r="A6" s="85" t="s">
        <v>29</v>
      </c>
      <c r="B6" s="233"/>
      <c r="C6" s="233"/>
      <c r="D6" s="93" t="e">
        <f>SUM(C6/B6)</f>
        <v>#DIV/0!</v>
      </c>
      <c r="E6" s="233"/>
      <c r="F6" s="233"/>
      <c r="G6" s="93" t="e">
        <f t="shared" si="0"/>
        <v>#DIV/0!</v>
      </c>
      <c r="H6" s="233"/>
      <c r="I6" s="233"/>
      <c r="J6" s="93"/>
      <c r="K6" s="233"/>
      <c r="L6" s="233"/>
      <c r="M6" s="93" t="e">
        <f t="shared" si="2"/>
        <v>#DIV/0!</v>
      </c>
      <c r="N6" s="233"/>
      <c r="O6" s="233"/>
      <c r="P6" s="93" t="e">
        <f t="shared" si="3"/>
        <v>#DIV/0!</v>
      </c>
      <c r="Q6" s="233"/>
      <c r="R6" s="233"/>
      <c r="S6" s="93" t="e">
        <f t="shared" si="4"/>
        <v>#DIV/0!</v>
      </c>
      <c r="T6" s="233"/>
      <c r="U6" s="233"/>
      <c r="V6" s="93" t="e">
        <f t="shared" si="5"/>
        <v>#DIV/0!</v>
      </c>
      <c r="W6" s="233"/>
      <c r="X6" s="233"/>
      <c r="Y6" s="93" t="e">
        <f t="shared" si="6"/>
        <v>#DIV/0!</v>
      </c>
      <c r="Z6" s="120"/>
      <c r="AA6" s="120"/>
      <c r="AB6" s="93" t="e">
        <f>SUM(AA6/Z6)</f>
        <v>#DIV/0!</v>
      </c>
      <c r="AC6" s="233"/>
      <c r="AD6" s="233"/>
      <c r="AE6" s="93" t="e">
        <f t="shared" si="7"/>
        <v>#DIV/0!</v>
      </c>
      <c r="AF6" s="233"/>
      <c r="AG6" s="233"/>
      <c r="AH6" s="93" t="e">
        <f t="shared" si="8"/>
        <v>#DIV/0!</v>
      </c>
      <c r="AI6" s="233"/>
      <c r="AJ6" s="233"/>
      <c r="AK6" s="94" t="e">
        <f t="shared" si="9"/>
        <v>#DIV/0!</v>
      </c>
      <c r="AL6" s="233"/>
      <c r="AM6" s="233"/>
      <c r="AN6" s="95" t="e">
        <f t="shared" si="10"/>
        <v>#DIV/0!</v>
      </c>
      <c r="AO6" s="233"/>
      <c r="AP6" s="233"/>
      <c r="AQ6" s="95" t="e">
        <f t="shared" si="11"/>
        <v>#DIV/0!</v>
      </c>
      <c r="AR6" s="233"/>
      <c r="AS6" s="233"/>
      <c r="AT6" s="95" t="e">
        <f t="shared" si="12"/>
        <v>#DIV/0!</v>
      </c>
      <c r="AU6" s="233"/>
      <c r="AV6" s="233"/>
      <c r="AW6" s="95" t="e">
        <f t="shared" si="13"/>
        <v>#DIV/0!</v>
      </c>
      <c r="AX6" s="233"/>
      <c r="AY6" s="233"/>
      <c r="AZ6" s="95" t="e">
        <f t="shared" si="14"/>
        <v>#DIV/0!</v>
      </c>
      <c r="BA6" s="233"/>
      <c r="BB6" s="233"/>
      <c r="BC6" s="95" t="e">
        <f>SUM(BB6/BA6)</f>
        <v>#DIV/0!</v>
      </c>
      <c r="BD6" s="233"/>
      <c r="BE6" s="233"/>
      <c r="BF6" s="95" t="e">
        <f t="shared" si="15"/>
        <v>#DIV/0!</v>
      </c>
      <c r="BG6" s="233"/>
      <c r="BH6" s="233"/>
      <c r="BI6" s="93" t="e">
        <f t="shared" si="16"/>
        <v>#DIV/0!</v>
      </c>
      <c r="BJ6" s="233"/>
      <c r="BK6" s="233"/>
      <c r="BL6" s="95" t="e">
        <f t="shared" si="17"/>
        <v>#DIV/0!</v>
      </c>
      <c r="BM6" s="233"/>
      <c r="BN6" s="233"/>
      <c r="BO6" s="93" t="e">
        <f t="shared" si="18"/>
        <v>#DIV/0!</v>
      </c>
      <c r="BP6" s="233"/>
      <c r="BQ6" s="233"/>
      <c r="BR6" s="95" t="e">
        <f t="shared" si="19"/>
        <v>#DIV/0!</v>
      </c>
      <c r="BS6" s="250"/>
      <c r="BT6" s="250"/>
      <c r="BU6" s="95" t="e">
        <f t="shared" si="20"/>
        <v>#DIV/0!</v>
      </c>
      <c r="BV6" s="233"/>
      <c r="BW6" s="233"/>
      <c r="BX6" s="93"/>
      <c r="BY6" s="233"/>
      <c r="BZ6" s="233"/>
      <c r="CA6" s="95"/>
      <c r="CB6" s="99">
        <f t="shared" si="21"/>
        <v>0</v>
      </c>
      <c r="CC6" s="99">
        <f t="shared" si="22"/>
        <v>0</v>
      </c>
      <c r="CD6" s="94" t="e">
        <f t="shared" si="23"/>
        <v>#DIV/0!</v>
      </c>
    </row>
    <row r="7" spans="1:82" ht="42" customHeight="1" x14ac:dyDescent="0.25">
      <c r="A7" s="85" t="s">
        <v>30</v>
      </c>
      <c r="B7" s="233"/>
      <c r="C7" s="233"/>
      <c r="D7" s="93" t="e">
        <f>SUM(C7/B7)</f>
        <v>#DIV/0!</v>
      </c>
      <c r="E7" s="233"/>
      <c r="F7" s="233"/>
      <c r="G7" s="93" t="e">
        <f t="shared" si="0"/>
        <v>#DIV/0!</v>
      </c>
      <c r="H7" s="233"/>
      <c r="I7" s="233"/>
      <c r="J7" s="93" t="e">
        <f t="shared" si="1"/>
        <v>#DIV/0!</v>
      </c>
      <c r="K7" s="233"/>
      <c r="L7" s="233"/>
      <c r="M7" s="93" t="e">
        <f t="shared" si="2"/>
        <v>#DIV/0!</v>
      </c>
      <c r="N7" s="233"/>
      <c r="O7" s="233"/>
      <c r="P7" s="93" t="e">
        <f t="shared" si="3"/>
        <v>#DIV/0!</v>
      </c>
      <c r="Q7" s="233"/>
      <c r="R7" s="233"/>
      <c r="S7" s="93" t="e">
        <f t="shared" si="4"/>
        <v>#DIV/0!</v>
      </c>
      <c r="T7" s="233"/>
      <c r="U7" s="233"/>
      <c r="V7" s="93" t="e">
        <f t="shared" si="5"/>
        <v>#DIV/0!</v>
      </c>
      <c r="W7" s="233"/>
      <c r="X7" s="233"/>
      <c r="Y7" s="93" t="e">
        <f t="shared" si="6"/>
        <v>#DIV/0!</v>
      </c>
      <c r="Z7" s="120"/>
      <c r="AA7" s="120"/>
      <c r="AB7" s="93" t="e">
        <f>SUM(AA7/Z7)</f>
        <v>#DIV/0!</v>
      </c>
      <c r="AC7" s="233"/>
      <c r="AD7" s="233"/>
      <c r="AE7" s="93" t="e">
        <f t="shared" si="7"/>
        <v>#DIV/0!</v>
      </c>
      <c r="AF7" s="233"/>
      <c r="AG7" s="233"/>
      <c r="AH7" s="93" t="e">
        <f t="shared" si="8"/>
        <v>#DIV/0!</v>
      </c>
      <c r="AI7" s="233"/>
      <c r="AJ7" s="233"/>
      <c r="AK7" s="94" t="e">
        <f t="shared" si="9"/>
        <v>#DIV/0!</v>
      </c>
      <c r="AL7" s="233"/>
      <c r="AM7" s="233"/>
      <c r="AN7" s="95" t="e">
        <f t="shared" si="10"/>
        <v>#DIV/0!</v>
      </c>
      <c r="AO7" s="233"/>
      <c r="AP7" s="233"/>
      <c r="AQ7" s="95" t="e">
        <f t="shared" si="11"/>
        <v>#DIV/0!</v>
      </c>
      <c r="AR7" s="233"/>
      <c r="AS7" s="233"/>
      <c r="AT7" s="95" t="e">
        <f t="shared" si="12"/>
        <v>#DIV/0!</v>
      </c>
      <c r="AU7" s="233"/>
      <c r="AV7" s="233"/>
      <c r="AW7" s="95" t="e">
        <f t="shared" si="13"/>
        <v>#DIV/0!</v>
      </c>
      <c r="AX7" s="233"/>
      <c r="AY7" s="233"/>
      <c r="AZ7" s="95" t="e">
        <f t="shared" si="14"/>
        <v>#DIV/0!</v>
      </c>
      <c r="BA7" s="233"/>
      <c r="BB7" s="233"/>
      <c r="BC7" s="95" t="e">
        <f>SUM(BB7/BA7)</f>
        <v>#DIV/0!</v>
      </c>
      <c r="BD7" s="233"/>
      <c r="BE7" s="233"/>
      <c r="BF7" s="95" t="e">
        <f t="shared" si="15"/>
        <v>#DIV/0!</v>
      </c>
      <c r="BG7" s="233"/>
      <c r="BH7" s="233"/>
      <c r="BI7" s="95" t="e">
        <f t="shared" si="16"/>
        <v>#DIV/0!</v>
      </c>
      <c r="BJ7" s="233"/>
      <c r="BK7" s="233"/>
      <c r="BL7" s="95" t="e">
        <f t="shared" si="17"/>
        <v>#DIV/0!</v>
      </c>
      <c r="BM7" s="233"/>
      <c r="BN7" s="233"/>
      <c r="BO7" s="95" t="e">
        <f t="shared" si="18"/>
        <v>#DIV/0!</v>
      </c>
      <c r="BP7" s="233"/>
      <c r="BQ7" s="233"/>
      <c r="BR7" s="95" t="e">
        <f t="shared" si="19"/>
        <v>#DIV/0!</v>
      </c>
      <c r="BS7" s="250"/>
      <c r="BT7" s="250"/>
      <c r="BU7" s="95" t="e">
        <f t="shared" si="20"/>
        <v>#DIV/0!</v>
      </c>
      <c r="BV7" s="233"/>
      <c r="BW7" s="233"/>
      <c r="BX7" s="93" t="e">
        <f t="shared" ref="BX7:BX12" si="24">SUM(BW7/BV7)</f>
        <v>#DIV/0!</v>
      </c>
      <c r="BY7" s="233"/>
      <c r="BZ7" s="233"/>
      <c r="CA7" s="95" t="e">
        <f t="shared" ref="CA7:CA12" si="25">SUM(BZ7/BY7)</f>
        <v>#DIV/0!</v>
      </c>
      <c r="CB7" s="99">
        <f t="shared" si="21"/>
        <v>0</v>
      </c>
      <c r="CC7" s="99">
        <f t="shared" si="22"/>
        <v>0</v>
      </c>
      <c r="CD7" s="94" t="e">
        <f t="shared" si="23"/>
        <v>#DIV/0!</v>
      </c>
    </row>
    <row r="8" spans="1:82" ht="48" customHeight="1" x14ac:dyDescent="0.25">
      <c r="A8" s="85" t="s">
        <v>31</v>
      </c>
      <c r="B8" s="233"/>
      <c r="C8" s="233"/>
      <c r="D8" s="93" t="e">
        <f>SUM(C8/B8)</f>
        <v>#DIV/0!</v>
      </c>
      <c r="E8" s="233"/>
      <c r="F8" s="233"/>
      <c r="G8" s="93" t="e">
        <f t="shared" si="0"/>
        <v>#DIV/0!</v>
      </c>
      <c r="H8" s="233"/>
      <c r="I8" s="233"/>
      <c r="J8" s="93" t="e">
        <f t="shared" si="1"/>
        <v>#DIV/0!</v>
      </c>
      <c r="K8" s="233"/>
      <c r="L8" s="233"/>
      <c r="M8" s="93" t="e">
        <f t="shared" si="2"/>
        <v>#DIV/0!</v>
      </c>
      <c r="N8" s="233"/>
      <c r="O8" s="233"/>
      <c r="P8" s="93" t="e">
        <f t="shared" si="3"/>
        <v>#DIV/0!</v>
      </c>
      <c r="Q8" s="233"/>
      <c r="R8" s="233"/>
      <c r="S8" s="93" t="e">
        <f t="shared" si="4"/>
        <v>#DIV/0!</v>
      </c>
      <c r="T8" s="233"/>
      <c r="U8" s="233"/>
      <c r="V8" s="93" t="e">
        <f t="shared" si="5"/>
        <v>#DIV/0!</v>
      </c>
      <c r="W8" s="233"/>
      <c r="X8" s="233"/>
      <c r="Y8" s="93" t="e">
        <f t="shared" si="6"/>
        <v>#DIV/0!</v>
      </c>
      <c r="Z8" s="120"/>
      <c r="AA8" s="120"/>
      <c r="AB8" s="93" t="e">
        <f>SUM(AA8/Z8)</f>
        <v>#DIV/0!</v>
      </c>
      <c r="AC8" s="233"/>
      <c r="AD8" s="233"/>
      <c r="AE8" s="93" t="e">
        <f t="shared" si="7"/>
        <v>#DIV/0!</v>
      </c>
      <c r="AF8" s="233"/>
      <c r="AG8" s="233"/>
      <c r="AH8" s="93" t="e">
        <f t="shared" si="8"/>
        <v>#DIV/0!</v>
      </c>
      <c r="AI8" s="233"/>
      <c r="AJ8" s="233"/>
      <c r="AK8" s="94" t="e">
        <f t="shared" si="9"/>
        <v>#DIV/0!</v>
      </c>
      <c r="AL8" s="233"/>
      <c r="AM8" s="233"/>
      <c r="AN8" s="95" t="e">
        <f t="shared" si="10"/>
        <v>#DIV/0!</v>
      </c>
      <c r="AO8" s="233"/>
      <c r="AP8" s="233"/>
      <c r="AQ8" s="95" t="e">
        <f t="shared" si="11"/>
        <v>#DIV/0!</v>
      </c>
      <c r="AR8" s="233"/>
      <c r="AS8" s="233"/>
      <c r="AT8" s="95" t="e">
        <f t="shared" si="12"/>
        <v>#DIV/0!</v>
      </c>
      <c r="AU8" s="233"/>
      <c r="AV8" s="233"/>
      <c r="AW8" s="95" t="e">
        <f t="shared" si="13"/>
        <v>#DIV/0!</v>
      </c>
      <c r="AX8" s="233"/>
      <c r="AY8" s="233"/>
      <c r="AZ8" s="95" t="e">
        <f t="shared" si="14"/>
        <v>#DIV/0!</v>
      </c>
      <c r="BA8" s="233"/>
      <c r="BB8" s="233"/>
      <c r="BC8" s="95" t="e">
        <f>SUM(BB8/BA8)</f>
        <v>#DIV/0!</v>
      </c>
      <c r="BD8" s="233"/>
      <c r="BE8" s="233"/>
      <c r="BF8" s="95" t="e">
        <f t="shared" si="15"/>
        <v>#DIV/0!</v>
      </c>
      <c r="BG8" s="233"/>
      <c r="BH8" s="233"/>
      <c r="BI8" s="95" t="e">
        <f t="shared" si="16"/>
        <v>#DIV/0!</v>
      </c>
      <c r="BJ8" s="233"/>
      <c r="BK8" s="233"/>
      <c r="BL8" s="95" t="e">
        <f t="shared" si="17"/>
        <v>#DIV/0!</v>
      </c>
      <c r="BM8" s="233"/>
      <c r="BN8" s="233"/>
      <c r="BO8" s="95" t="e">
        <f t="shared" si="18"/>
        <v>#DIV/0!</v>
      </c>
      <c r="BP8" s="233"/>
      <c r="BQ8" s="233"/>
      <c r="BR8" s="95" t="e">
        <f t="shared" si="19"/>
        <v>#DIV/0!</v>
      </c>
      <c r="BS8" s="250"/>
      <c r="BT8" s="250"/>
      <c r="BU8" s="95" t="e">
        <f t="shared" si="20"/>
        <v>#DIV/0!</v>
      </c>
      <c r="BV8" s="233"/>
      <c r="BW8" s="233"/>
      <c r="BX8" s="93" t="e">
        <f t="shared" si="24"/>
        <v>#DIV/0!</v>
      </c>
      <c r="BY8" s="233"/>
      <c r="BZ8" s="233"/>
      <c r="CA8" s="95" t="e">
        <f t="shared" si="25"/>
        <v>#DIV/0!</v>
      </c>
      <c r="CB8" s="99">
        <f t="shared" si="21"/>
        <v>0</v>
      </c>
      <c r="CC8" s="99">
        <f t="shared" si="22"/>
        <v>0</v>
      </c>
      <c r="CD8" s="94" t="e">
        <f t="shared" si="23"/>
        <v>#DIV/0!</v>
      </c>
    </row>
    <row r="9" spans="1:82" ht="30" customHeight="1" x14ac:dyDescent="0.25">
      <c r="A9" s="85" t="s">
        <v>51</v>
      </c>
      <c r="B9" s="233"/>
      <c r="C9" s="233"/>
      <c r="D9" s="93" t="e">
        <f>SUM(C9/B9)</f>
        <v>#DIV/0!</v>
      </c>
      <c r="E9" s="233"/>
      <c r="F9" s="233"/>
      <c r="G9" s="93" t="e">
        <f t="shared" si="0"/>
        <v>#DIV/0!</v>
      </c>
      <c r="H9" s="233"/>
      <c r="I9" s="233"/>
      <c r="J9" s="93" t="e">
        <f t="shared" si="1"/>
        <v>#DIV/0!</v>
      </c>
      <c r="K9" s="233"/>
      <c r="L9" s="233"/>
      <c r="M9" s="93" t="e">
        <f t="shared" si="2"/>
        <v>#DIV/0!</v>
      </c>
      <c r="N9" s="233"/>
      <c r="O9" s="233"/>
      <c r="P9" s="93" t="e">
        <f t="shared" si="3"/>
        <v>#DIV/0!</v>
      </c>
      <c r="Q9" s="233"/>
      <c r="R9" s="233"/>
      <c r="S9" s="93" t="e">
        <f t="shared" si="4"/>
        <v>#DIV/0!</v>
      </c>
      <c r="T9" s="233"/>
      <c r="U9" s="233"/>
      <c r="V9" s="93" t="e">
        <f t="shared" si="5"/>
        <v>#DIV/0!</v>
      </c>
      <c r="W9" s="233"/>
      <c r="X9" s="233"/>
      <c r="Y9" s="93" t="e">
        <f t="shared" si="6"/>
        <v>#DIV/0!</v>
      </c>
      <c r="Z9" s="120"/>
      <c r="AA9" s="120"/>
      <c r="AB9" s="93" t="e">
        <f>SUM(AA9/Z9)</f>
        <v>#DIV/0!</v>
      </c>
      <c r="AC9" s="233"/>
      <c r="AD9" s="233"/>
      <c r="AE9" s="93" t="e">
        <f t="shared" si="7"/>
        <v>#DIV/0!</v>
      </c>
      <c r="AF9" s="233"/>
      <c r="AG9" s="233"/>
      <c r="AH9" s="93" t="e">
        <f t="shared" si="8"/>
        <v>#DIV/0!</v>
      </c>
      <c r="AI9" s="233"/>
      <c r="AJ9" s="233"/>
      <c r="AK9" s="93" t="e">
        <f t="shared" si="9"/>
        <v>#DIV/0!</v>
      </c>
      <c r="AL9" s="233"/>
      <c r="AM9" s="233"/>
      <c r="AN9" s="93" t="e">
        <f t="shared" si="10"/>
        <v>#DIV/0!</v>
      </c>
      <c r="AO9" s="233"/>
      <c r="AP9" s="233"/>
      <c r="AQ9" s="93" t="e">
        <f t="shared" si="11"/>
        <v>#DIV/0!</v>
      </c>
      <c r="AR9" s="233"/>
      <c r="AS9" s="233"/>
      <c r="AT9" s="93" t="e">
        <f t="shared" si="12"/>
        <v>#DIV/0!</v>
      </c>
      <c r="AU9" s="233"/>
      <c r="AV9" s="233"/>
      <c r="AW9" s="93" t="e">
        <f t="shared" si="13"/>
        <v>#DIV/0!</v>
      </c>
      <c r="AX9" s="233"/>
      <c r="AY9" s="233"/>
      <c r="AZ9" s="93" t="e">
        <f t="shared" si="14"/>
        <v>#DIV/0!</v>
      </c>
      <c r="BA9" s="233"/>
      <c r="BB9" s="233"/>
      <c r="BC9" s="93" t="e">
        <f>SUM(BB9/BA9)</f>
        <v>#DIV/0!</v>
      </c>
      <c r="BD9" s="233"/>
      <c r="BE9" s="233"/>
      <c r="BF9" s="93" t="e">
        <f t="shared" si="15"/>
        <v>#DIV/0!</v>
      </c>
      <c r="BG9" s="233"/>
      <c r="BH9" s="233"/>
      <c r="BI9" s="93" t="e">
        <f t="shared" si="16"/>
        <v>#DIV/0!</v>
      </c>
      <c r="BJ9" s="233"/>
      <c r="BK9" s="233"/>
      <c r="BL9" s="93" t="e">
        <f t="shared" si="17"/>
        <v>#DIV/0!</v>
      </c>
      <c r="BM9" s="233"/>
      <c r="BN9" s="233"/>
      <c r="BO9" s="93" t="e">
        <f t="shared" si="18"/>
        <v>#DIV/0!</v>
      </c>
      <c r="BP9" s="233"/>
      <c r="BQ9" s="233"/>
      <c r="BR9" s="93" t="e">
        <f t="shared" si="19"/>
        <v>#DIV/0!</v>
      </c>
      <c r="BS9" s="250"/>
      <c r="BT9" s="250"/>
      <c r="BU9" s="95" t="e">
        <f t="shared" si="20"/>
        <v>#DIV/0!</v>
      </c>
      <c r="BV9" s="233"/>
      <c r="BW9" s="233"/>
      <c r="BX9" s="93" t="e">
        <f t="shared" si="24"/>
        <v>#DIV/0!</v>
      </c>
      <c r="BY9" s="233"/>
      <c r="BZ9" s="233"/>
      <c r="CA9" s="95" t="e">
        <f t="shared" si="25"/>
        <v>#DIV/0!</v>
      </c>
      <c r="CB9" s="99">
        <f t="shared" si="21"/>
        <v>0</v>
      </c>
      <c r="CC9" s="99">
        <f>BZ9+BW9+BT9+BQ9+BN9+BK9+BH9+BE9+BB9+AY9+AV9+AS9+AP9+AM9+AJ9+AG9+AD9+AA9+X9+U9+R9+O9+L9+I9+F9+C9</f>
        <v>0</v>
      </c>
      <c r="CD9" s="94" t="e">
        <f t="shared" si="23"/>
        <v>#DIV/0!</v>
      </c>
    </row>
    <row r="10" spans="1:82" ht="39.6" x14ac:dyDescent="0.25">
      <c r="A10" s="85" t="s">
        <v>32</v>
      </c>
      <c r="B10" s="233"/>
      <c r="C10" s="233"/>
      <c r="D10" s="93"/>
      <c r="E10" s="233"/>
      <c r="F10" s="233"/>
      <c r="G10" s="93" t="e">
        <f t="shared" si="0"/>
        <v>#DIV/0!</v>
      </c>
      <c r="H10" s="233"/>
      <c r="I10" s="233"/>
      <c r="J10" s="93" t="e">
        <f t="shared" si="1"/>
        <v>#DIV/0!</v>
      </c>
      <c r="K10" s="233"/>
      <c r="L10" s="233"/>
      <c r="M10" s="93"/>
      <c r="N10" s="233"/>
      <c r="O10" s="233"/>
      <c r="P10" s="93" t="e">
        <f>SUM(O10/N10)</f>
        <v>#DIV/0!</v>
      </c>
      <c r="Q10" s="233"/>
      <c r="R10" s="233"/>
      <c r="S10" s="93" t="e">
        <f t="shared" si="4"/>
        <v>#DIV/0!</v>
      </c>
      <c r="T10" s="233"/>
      <c r="U10" s="233"/>
      <c r="V10" s="93" t="e">
        <f t="shared" si="5"/>
        <v>#DIV/0!</v>
      </c>
      <c r="W10" s="233"/>
      <c r="X10" s="233"/>
      <c r="Y10" s="93" t="e">
        <f t="shared" si="6"/>
        <v>#DIV/0!</v>
      </c>
      <c r="Z10" s="120"/>
      <c r="AA10" s="120"/>
      <c r="AB10" s="93"/>
      <c r="AC10" s="233"/>
      <c r="AD10" s="233"/>
      <c r="AE10" s="93" t="e">
        <f t="shared" si="7"/>
        <v>#DIV/0!</v>
      </c>
      <c r="AF10" s="233"/>
      <c r="AG10" s="233"/>
      <c r="AH10" s="93" t="e">
        <f t="shared" si="8"/>
        <v>#DIV/0!</v>
      </c>
      <c r="AI10" s="233"/>
      <c r="AJ10" s="233"/>
      <c r="AK10" s="94" t="e">
        <f t="shared" si="9"/>
        <v>#DIV/0!</v>
      </c>
      <c r="AL10" s="233"/>
      <c r="AM10" s="233"/>
      <c r="AN10" s="95" t="e">
        <f t="shared" si="10"/>
        <v>#DIV/0!</v>
      </c>
      <c r="AO10" s="233"/>
      <c r="AP10" s="233"/>
      <c r="AQ10" s="93" t="e">
        <f t="shared" si="11"/>
        <v>#DIV/0!</v>
      </c>
      <c r="AR10" s="233"/>
      <c r="AS10" s="233"/>
      <c r="AT10" s="93" t="e">
        <f t="shared" si="12"/>
        <v>#DIV/0!</v>
      </c>
      <c r="AU10" s="233"/>
      <c r="AV10" s="233"/>
      <c r="AW10" s="95" t="e">
        <f t="shared" si="13"/>
        <v>#DIV/0!</v>
      </c>
      <c r="AX10" s="233"/>
      <c r="AY10" s="233"/>
      <c r="AZ10" s="95" t="e">
        <f t="shared" si="14"/>
        <v>#DIV/0!</v>
      </c>
      <c r="BA10" s="233"/>
      <c r="BB10" s="233"/>
      <c r="BC10" s="93"/>
      <c r="BD10" s="233"/>
      <c r="BE10" s="233"/>
      <c r="BF10" s="95" t="e">
        <f t="shared" si="15"/>
        <v>#DIV/0!</v>
      </c>
      <c r="BG10" s="233"/>
      <c r="BH10" s="233"/>
      <c r="BI10" s="95" t="e">
        <f t="shared" si="16"/>
        <v>#DIV/0!</v>
      </c>
      <c r="BJ10" s="233"/>
      <c r="BK10" s="233"/>
      <c r="BL10" s="93"/>
      <c r="BM10" s="233"/>
      <c r="BN10" s="233"/>
      <c r="BO10" s="93" t="e">
        <f t="shared" si="18"/>
        <v>#DIV/0!</v>
      </c>
      <c r="BP10" s="233"/>
      <c r="BQ10" s="233"/>
      <c r="BR10" s="93"/>
      <c r="BS10" s="250"/>
      <c r="BT10" s="250"/>
      <c r="BU10" s="95" t="e">
        <f t="shared" si="20"/>
        <v>#DIV/0!</v>
      </c>
      <c r="BV10" s="233"/>
      <c r="BW10" s="233"/>
      <c r="BX10" s="93" t="e">
        <f t="shared" si="24"/>
        <v>#DIV/0!</v>
      </c>
      <c r="BY10" s="233"/>
      <c r="BZ10" s="233"/>
      <c r="CA10" s="95" t="e">
        <f t="shared" si="25"/>
        <v>#DIV/0!</v>
      </c>
      <c r="CB10" s="99">
        <f t="shared" si="21"/>
        <v>0</v>
      </c>
      <c r="CC10" s="99">
        <f t="shared" si="22"/>
        <v>0</v>
      </c>
      <c r="CD10" s="94" t="e">
        <f t="shared" si="23"/>
        <v>#DIV/0!</v>
      </c>
    </row>
    <row r="11" spans="1:82" s="137" customFormat="1" x14ac:dyDescent="0.25">
      <c r="A11" s="136" t="s">
        <v>33</v>
      </c>
      <c r="B11" s="252"/>
      <c r="C11" s="252"/>
      <c r="D11" s="135" t="e">
        <f t="shared" ref="D11:D16" si="26">SUM(C11/B11)</f>
        <v>#DIV/0!</v>
      </c>
      <c r="E11" s="252"/>
      <c r="F11" s="252"/>
      <c r="G11" s="135" t="e">
        <f t="shared" si="0"/>
        <v>#DIV/0!</v>
      </c>
      <c r="H11" s="252"/>
      <c r="I11" s="252"/>
      <c r="J11" s="135" t="e">
        <f t="shared" si="1"/>
        <v>#DIV/0!</v>
      </c>
      <c r="K11" s="252"/>
      <c r="L11" s="252"/>
      <c r="M11" s="253" t="e">
        <f t="shared" si="2"/>
        <v>#DIV/0!</v>
      </c>
      <c r="N11" s="252"/>
      <c r="O11" s="252"/>
      <c r="P11" s="135" t="e">
        <f t="shared" si="3"/>
        <v>#DIV/0!</v>
      </c>
      <c r="Q11" s="252"/>
      <c r="R11" s="252"/>
      <c r="S11" s="135" t="e">
        <f t="shared" si="4"/>
        <v>#DIV/0!</v>
      </c>
      <c r="T11" s="252"/>
      <c r="U11" s="252"/>
      <c r="V11" s="135" t="e">
        <f t="shared" si="5"/>
        <v>#DIV/0!</v>
      </c>
      <c r="W11" s="252"/>
      <c r="X11" s="252"/>
      <c r="Y11" s="135" t="e">
        <f t="shared" si="6"/>
        <v>#DIV/0!</v>
      </c>
      <c r="Z11" s="251"/>
      <c r="AA11" s="251"/>
      <c r="AB11" s="135" t="e">
        <f t="shared" ref="AB11:AB24" si="27">SUM(AA11/Z11)</f>
        <v>#DIV/0!</v>
      </c>
      <c r="AC11" s="252"/>
      <c r="AD11" s="252"/>
      <c r="AE11" s="135" t="e">
        <f t="shared" si="7"/>
        <v>#DIV/0!</v>
      </c>
      <c r="AF11" s="252"/>
      <c r="AG11" s="252"/>
      <c r="AH11" s="135" t="e">
        <f t="shared" si="8"/>
        <v>#DIV/0!</v>
      </c>
      <c r="AI11" s="252"/>
      <c r="AJ11" s="252"/>
      <c r="AK11" s="135" t="e">
        <f t="shared" si="9"/>
        <v>#DIV/0!</v>
      </c>
      <c r="AL11" s="252"/>
      <c r="AM11" s="252"/>
      <c r="AN11" s="135" t="e">
        <f t="shared" si="10"/>
        <v>#DIV/0!</v>
      </c>
      <c r="AO11" s="252"/>
      <c r="AP11" s="252"/>
      <c r="AQ11" s="135" t="e">
        <f t="shared" si="11"/>
        <v>#DIV/0!</v>
      </c>
      <c r="AR11" s="252"/>
      <c r="AS11" s="252"/>
      <c r="AT11" s="135" t="e">
        <f t="shared" si="12"/>
        <v>#DIV/0!</v>
      </c>
      <c r="AU11" s="252"/>
      <c r="AV11" s="252"/>
      <c r="AW11" s="135" t="e">
        <f t="shared" si="13"/>
        <v>#DIV/0!</v>
      </c>
      <c r="AX11" s="252"/>
      <c r="AY11" s="252"/>
      <c r="AZ11" s="135" t="e">
        <f t="shared" si="14"/>
        <v>#DIV/0!</v>
      </c>
      <c r="BA11" s="252"/>
      <c r="BB11" s="252"/>
      <c r="BC11" s="135" t="e">
        <f t="shared" ref="BC11:BC24" si="28">SUM(BB11/BA11)</f>
        <v>#DIV/0!</v>
      </c>
      <c r="BD11" s="252"/>
      <c r="BE11" s="252"/>
      <c r="BF11" s="135" t="e">
        <f t="shared" si="15"/>
        <v>#DIV/0!</v>
      </c>
      <c r="BG11" s="252"/>
      <c r="BH11" s="252"/>
      <c r="BI11" s="135" t="e">
        <f t="shared" si="16"/>
        <v>#DIV/0!</v>
      </c>
      <c r="BJ11" s="252"/>
      <c r="BK11" s="252"/>
      <c r="BL11" s="135" t="e">
        <f t="shared" si="17"/>
        <v>#DIV/0!</v>
      </c>
      <c r="BM11" s="252"/>
      <c r="BN11" s="252"/>
      <c r="BO11" s="135" t="e">
        <f t="shared" si="18"/>
        <v>#DIV/0!</v>
      </c>
      <c r="BP11" s="252"/>
      <c r="BQ11" s="252"/>
      <c r="BR11" s="135" t="e">
        <f t="shared" si="19"/>
        <v>#DIV/0!</v>
      </c>
      <c r="BS11" s="254"/>
      <c r="BT11" s="254"/>
      <c r="BU11" s="135" t="e">
        <f t="shared" si="20"/>
        <v>#DIV/0!</v>
      </c>
      <c r="BV11" s="252"/>
      <c r="BW11" s="252"/>
      <c r="BX11" s="135" t="e">
        <f t="shared" si="24"/>
        <v>#DIV/0!</v>
      </c>
      <c r="BY11" s="252"/>
      <c r="BZ11" s="252"/>
      <c r="CA11" s="135" t="e">
        <f t="shared" si="25"/>
        <v>#DIV/0!</v>
      </c>
      <c r="CB11" s="129">
        <f>BZ11+BV11+BS11+BP11+BM11+BJ11+BG11+BD11+BA11+AX11+AU11+AR11+AO11+AL11+AI11+AF11+AC11+Z11+W11+T11+Q11+N11+K11+H11+E11+B11</f>
        <v>0</v>
      </c>
      <c r="CC11" s="129">
        <f>BW11+BT11+BQ11+BN11+BK11+BH11+BE11+BB11+AY11+AV11+AS11+AP11+AM11+AJ11+AG11+AD11+AA11+X11+U11+R11+O11+L11+I11+F11+C11</f>
        <v>0</v>
      </c>
      <c r="CD11" s="135" t="e">
        <f t="shared" si="23"/>
        <v>#DIV/0!</v>
      </c>
    </row>
    <row r="12" spans="1:82" x14ac:dyDescent="0.25">
      <c r="A12" s="85" t="s">
        <v>34</v>
      </c>
      <c r="B12" s="250"/>
      <c r="C12" s="250"/>
      <c r="D12" s="93" t="e">
        <f t="shared" si="26"/>
        <v>#DIV/0!</v>
      </c>
      <c r="E12" s="250"/>
      <c r="F12" s="250"/>
      <c r="G12" s="93" t="e">
        <f t="shared" si="0"/>
        <v>#DIV/0!</v>
      </c>
      <c r="H12" s="250"/>
      <c r="I12" s="250"/>
      <c r="J12" s="93" t="e">
        <f t="shared" si="1"/>
        <v>#DIV/0!</v>
      </c>
      <c r="K12" s="250"/>
      <c r="L12" s="250"/>
      <c r="M12" s="93" t="e">
        <f t="shared" si="2"/>
        <v>#DIV/0!</v>
      </c>
      <c r="N12" s="250"/>
      <c r="O12" s="250"/>
      <c r="P12" s="93" t="e">
        <f t="shared" si="3"/>
        <v>#DIV/0!</v>
      </c>
      <c r="Q12" s="250"/>
      <c r="R12" s="250"/>
      <c r="S12" s="93" t="e">
        <f t="shared" si="4"/>
        <v>#DIV/0!</v>
      </c>
      <c r="T12" s="250"/>
      <c r="U12" s="250"/>
      <c r="V12" s="93" t="e">
        <f t="shared" si="5"/>
        <v>#DIV/0!</v>
      </c>
      <c r="W12" s="250"/>
      <c r="X12" s="250"/>
      <c r="Y12" s="93" t="e">
        <f t="shared" si="6"/>
        <v>#DIV/0!</v>
      </c>
      <c r="Z12" s="250"/>
      <c r="AA12" s="250"/>
      <c r="AB12" s="93" t="e">
        <f t="shared" si="27"/>
        <v>#DIV/0!</v>
      </c>
      <c r="AC12" s="250"/>
      <c r="AD12" s="250"/>
      <c r="AE12" s="93" t="e">
        <f t="shared" si="7"/>
        <v>#DIV/0!</v>
      </c>
      <c r="AF12" s="250"/>
      <c r="AG12" s="250"/>
      <c r="AH12" s="93" t="e">
        <f t="shared" si="8"/>
        <v>#DIV/0!</v>
      </c>
      <c r="AI12" s="250"/>
      <c r="AJ12" s="250"/>
      <c r="AK12" s="94" t="e">
        <f t="shared" si="9"/>
        <v>#DIV/0!</v>
      </c>
      <c r="AL12" s="250"/>
      <c r="AM12" s="250"/>
      <c r="AN12" s="95" t="e">
        <f t="shared" si="10"/>
        <v>#DIV/0!</v>
      </c>
      <c r="AO12" s="250"/>
      <c r="AP12" s="250"/>
      <c r="AQ12" s="95" t="e">
        <f t="shared" si="11"/>
        <v>#DIV/0!</v>
      </c>
      <c r="AR12" s="250"/>
      <c r="AS12" s="250"/>
      <c r="AT12" s="95" t="e">
        <f t="shared" si="12"/>
        <v>#DIV/0!</v>
      </c>
      <c r="AU12" s="250"/>
      <c r="AV12" s="250"/>
      <c r="AW12" s="95" t="e">
        <f t="shared" si="13"/>
        <v>#DIV/0!</v>
      </c>
      <c r="AX12" s="250"/>
      <c r="AY12" s="250"/>
      <c r="AZ12" s="95" t="e">
        <f t="shared" si="14"/>
        <v>#DIV/0!</v>
      </c>
      <c r="BA12" s="250"/>
      <c r="BB12" s="250"/>
      <c r="BC12" s="95" t="e">
        <f t="shared" si="28"/>
        <v>#DIV/0!</v>
      </c>
      <c r="BD12" s="250"/>
      <c r="BE12" s="250"/>
      <c r="BF12" s="95" t="e">
        <f t="shared" si="15"/>
        <v>#DIV/0!</v>
      </c>
      <c r="BG12" s="250"/>
      <c r="BH12" s="250"/>
      <c r="BI12" s="95" t="e">
        <f t="shared" si="16"/>
        <v>#DIV/0!</v>
      </c>
      <c r="BJ12" s="250"/>
      <c r="BK12" s="250"/>
      <c r="BL12" s="95" t="e">
        <f t="shared" si="17"/>
        <v>#DIV/0!</v>
      </c>
      <c r="BM12" s="250"/>
      <c r="BN12" s="250"/>
      <c r="BO12" s="95" t="e">
        <f t="shared" si="18"/>
        <v>#DIV/0!</v>
      </c>
      <c r="BP12" s="250"/>
      <c r="BQ12" s="250"/>
      <c r="BR12" s="95" t="e">
        <f t="shared" si="19"/>
        <v>#DIV/0!</v>
      </c>
      <c r="BS12" s="250"/>
      <c r="BT12" s="250"/>
      <c r="BU12" s="95" t="e">
        <f t="shared" si="20"/>
        <v>#DIV/0!</v>
      </c>
      <c r="BV12" s="250"/>
      <c r="BW12" s="250"/>
      <c r="BX12" s="93" t="e">
        <f t="shared" si="24"/>
        <v>#DIV/0!</v>
      </c>
      <c r="BY12" s="250"/>
      <c r="BZ12" s="250"/>
      <c r="CA12" s="95" t="e">
        <f t="shared" si="25"/>
        <v>#DIV/0!</v>
      </c>
      <c r="CB12" s="99">
        <f t="shared" ref="CB12:CC21" si="29">BY12+BV12+BS12+BP12+BM12+BJ12+BG12+BD12+BA12+AX12+AU12+AR12+AO12+AL12+AI12+AF12+AC12+Z12+W12+T12+Q12+N12+K12+H12+E12+B12</f>
        <v>0</v>
      </c>
      <c r="CC12" s="99">
        <f t="shared" si="29"/>
        <v>0</v>
      </c>
      <c r="CD12" s="94" t="e">
        <f t="shared" si="23"/>
        <v>#DIV/0!</v>
      </c>
    </row>
    <row r="13" spans="1:82" x14ac:dyDescent="0.25">
      <c r="A13" s="85" t="s">
        <v>35</v>
      </c>
      <c r="B13" s="250"/>
      <c r="C13" s="250"/>
      <c r="D13" s="93" t="e">
        <f t="shared" si="26"/>
        <v>#DIV/0!</v>
      </c>
      <c r="E13" s="250"/>
      <c r="F13" s="250"/>
      <c r="G13" s="93" t="e">
        <f t="shared" si="0"/>
        <v>#DIV/0!</v>
      </c>
      <c r="H13" s="250"/>
      <c r="I13" s="250"/>
      <c r="J13" s="93" t="e">
        <f t="shared" si="1"/>
        <v>#DIV/0!</v>
      </c>
      <c r="K13" s="250"/>
      <c r="L13" s="250"/>
      <c r="M13" s="93" t="e">
        <f t="shared" si="2"/>
        <v>#DIV/0!</v>
      </c>
      <c r="N13" s="250"/>
      <c r="O13" s="250"/>
      <c r="P13" s="93" t="e">
        <f t="shared" si="3"/>
        <v>#DIV/0!</v>
      </c>
      <c r="Q13" s="250"/>
      <c r="R13" s="250"/>
      <c r="S13" s="93" t="e">
        <f t="shared" si="4"/>
        <v>#DIV/0!</v>
      </c>
      <c r="T13" s="250"/>
      <c r="U13" s="250"/>
      <c r="V13" s="93" t="e">
        <f t="shared" si="5"/>
        <v>#DIV/0!</v>
      </c>
      <c r="W13" s="250"/>
      <c r="X13" s="250"/>
      <c r="Y13" s="93" t="e">
        <f t="shared" si="6"/>
        <v>#DIV/0!</v>
      </c>
      <c r="Z13" s="250"/>
      <c r="AA13" s="250"/>
      <c r="AB13" s="93" t="e">
        <f t="shared" si="27"/>
        <v>#DIV/0!</v>
      </c>
      <c r="AC13" s="250"/>
      <c r="AD13" s="250"/>
      <c r="AE13" s="93" t="e">
        <f t="shared" si="7"/>
        <v>#DIV/0!</v>
      </c>
      <c r="AF13" s="250"/>
      <c r="AG13" s="250"/>
      <c r="AH13" s="93" t="e">
        <f t="shared" si="8"/>
        <v>#DIV/0!</v>
      </c>
      <c r="AI13" s="250"/>
      <c r="AJ13" s="250"/>
      <c r="AK13" s="94" t="e">
        <f t="shared" si="9"/>
        <v>#DIV/0!</v>
      </c>
      <c r="AL13" s="250"/>
      <c r="AM13" s="250"/>
      <c r="AN13" s="95" t="e">
        <f t="shared" si="10"/>
        <v>#DIV/0!</v>
      </c>
      <c r="AO13" s="250"/>
      <c r="AP13" s="250"/>
      <c r="AQ13" s="95" t="e">
        <f t="shared" si="11"/>
        <v>#DIV/0!</v>
      </c>
      <c r="AR13" s="250"/>
      <c r="AS13" s="250"/>
      <c r="AT13" s="95" t="e">
        <f t="shared" si="12"/>
        <v>#DIV/0!</v>
      </c>
      <c r="AU13" s="250"/>
      <c r="AV13" s="250"/>
      <c r="AW13" s="95" t="e">
        <f t="shared" si="13"/>
        <v>#DIV/0!</v>
      </c>
      <c r="AX13" s="250"/>
      <c r="AY13" s="250"/>
      <c r="AZ13" s="95" t="e">
        <f t="shared" si="14"/>
        <v>#DIV/0!</v>
      </c>
      <c r="BA13" s="250"/>
      <c r="BB13" s="250"/>
      <c r="BC13" s="95" t="e">
        <f t="shared" si="28"/>
        <v>#DIV/0!</v>
      </c>
      <c r="BD13" s="250"/>
      <c r="BE13" s="250"/>
      <c r="BF13" s="95" t="e">
        <f t="shared" si="15"/>
        <v>#DIV/0!</v>
      </c>
      <c r="BG13" s="250"/>
      <c r="BH13" s="250"/>
      <c r="BI13" s="95" t="e">
        <f t="shared" si="16"/>
        <v>#DIV/0!</v>
      </c>
      <c r="BJ13" s="250"/>
      <c r="BK13" s="250"/>
      <c r="BL13" s="95" t="e">
        <f t="shared" si="17"/>
        <v>#DIV/0!</v>
      </c>
      <c r="BM13" s="250"/>
      <c r="BN13" s="250"/>
      <c r="BO13" s="95" t="e">
        <f t="shared" si="18"/>
        <v>#DIV/0!</v>
      </c>
      <c r="BP13" s="250"/>
      <c r="BQ13" s="250"/>
      <c r="BR13" s="95" t="e">
        <f t="shared" si="19"/>
        <v>#DIV/0!</v>
      </c>
      <c r="BS13" s="250"/>
      <c r="BT13" s="250"/>
      <c r="BU13" s="95" t="e">
        <f t="shared" si="20"/>
        <v>#DIV/0!</v>
      </c>
      <c r="BV13" s="250"/>
      <c r="BW13" s="250"/>
      <c r="BX13" s="93"/>
      <c r="BY13" s="250"/>
      <c r="BZ13" s="250"/>
      <c r="CA13" s="95"/>
      <c r="CB13" s="99">
        <f t="shared" si="29"/>
        <v>0</v>
      </c>
      <c r="CC13" s="99">
        <f t="shared" si="29"/>
        <v>0</v>
      </c>
      <c r="CD13" s="94" t="e">
        <f t="shared" si="23"/>
        <v>#DIV/0!</v>
      </c>
    </row>
    <row r="14" spans="1:82" ht="26.4" x14ac:dyDescent="0.25">
      <c r="A14" s="85" t="s">
        <v>36</v>
      </c>
      <c r="B14" s="250"/>
      <c r="C14" s="250"/>
      <c r="D14" s="93" t="e">
        <f t="shared" si="26"/>
        <v>#DIV/0!</v>
      </c>
      <c r="E14" s="250"/>
      <c r="F14" s="250"/>
      <c r="G14" s="93" t="e">
        <f t="shared" si="0"/>
        <v>#DIV/0!</v>
      </c>
      <c r="H14" s="250"/>
      <c r="I14" s="250"/>
      <c r="J14" s="93" t="e">
        <f t="shared" si="1"/>
        <v>#DIV/0!</v>
      </c>
      <c r="K14" s="250"/>
      <c r="L14" s="250"/>
      <c r="M14" s="93" t="e">
        <f t="shared" si="2"/>
        <v>#DIV/0!</v>
      </c>
      <c r="N14" s="250"/>
      <c r="O14" s="250"/>
      <c r="P14" s="93" t="e">
        <f t="shared" si="3"/>
        <v>#DIV/0!</v>
      </c>
      <c r="Q14" s="250"/>
      <c r="R14" s="250"/>
      <c r="S14" s="93" t="e">
        <f t="shared" si="4"/>
        <v>#DIV/0!</v>
      </c>
      <c r="T14" s="250"/>
      <c r="U14" s="250"/>
      <c r="V14" s="93" t="e">
        <f t="shared" si="5"/>
        <v>#DIV/0!</v>
      </c>
      <c r="W14" s="250"/>
      <c r="X14" s="250"/>
      <c r="Y14" s="93" t="e">
        <f t="shared" si="6"/>
        <v>#DIV/0!</v>
      </c>
      <c r="Z14" s="250"/>
      <c r="AA14" s="250"/>
      <c r="AB14" s="93" t="e">
        <f t="shared" si="27"/>
        <v>#DIV/0!</v>
      </c>
      <c r="AC14" s="250"/>
      <c r="AD14" s="250"/>
      <c r="AE14" s="93" t="e">
        <f t="shared" si="7"/>
        <v>#DIV/0!</v>
      </c>
      <c r="AF14" s="250"/>
      <c r="AG14" s="250"/>
      <c r="AH14" s="93" t="e">
        <f t="shared" si="8"/>
        <v>#DIV/0!</v>
      </c>
      <c r="AI14" s="250"/>
      <c r="AJ14" s="250"/>
      <c r="AK14" s="94" t="e">
        <f t="shared" si="9"/>
        <v>#DIV/0!</v>
      </c>
      <c r="AL14" s="250"/>
      <c r="AM14" s="250"/>
      <c r="AN14" s="95" t="e">
        <f t="shared" si="10"/>
        <v>#DIV/0!</v>
      </c>
      <c r="AO14" s="250"/>
      <c r="AP14" s="250"/>
      <c r="AQ14" s="95" t="e">
        <f t="shared" si="11"/>
        <v>#DIV/0!</v>
      </c>
      <c r="AR14" s="250"/>
      <c r="AS14" s="250"/>
      <c r="AT14" s="95" t="e">
        <f t="shared" si="12"/>
        <v>#DIV/0!</v>
      </c>
      <c r="AU14" s="250"/>
      <c r="AV14" s="250"/>
      <c r="AW14" s="95" t="e">
        <f t="shared" si="13"/>
        <v>#DIV/0!</v>
      </c>
      <c r="AX14" s="250"/>
      <c r="AY14" s="250"/>
      <c r="AZ14" s="95" t="e">
        <f t="shared" si="14"/>
        <v>#DIV/0!</v>
      </c>
      <c r="BA14" s="250"/>
      <c r="BB14" s="250"/>
      <c r="BC14" s="95" t="e">
        <f t="shared" si="28"/>
        <v>#DIV/0!</v>
      </c>
      <c r="BD14" s="250"/>
      <c r="BE14" s="250"/>
      <c r="BF14" s="95" t="e">
        <f t="shared" si="15"/>
        <v>#DIV/0!</v>
      </c>
      <c r="BG14" s="250"/>
      <c r="BH14" s="250"/>
      <c r="BI14" s="95" t="e">
        <f t="shared" si="16"/>
        <v>#DIV/0!</v>
      </c>
      <c r="BJ14" s="250"/>
      <c r="BK14" s="250"/>
      <c r="BL14" s="95" t="e">
        <f t="shared" si="17"/>
        <v>#DIV/0!</v>
      </c>
      <c r="BM14" s="250"/>
      <c r="BN14" s="250"/>
      <c r="BO14" s="95" t="e">
        <f t="shared" si="18"/>
        <v>#DIV/0!</v>
      </c>
      <c r="BP14" s="250"/>
      <c r="BQ14" s="250"/>
      <c r="BR14" s="95" t="e">
        <f t="shared" si="19"/>
        <v>#DIV/0!</v>
      </c>
      <c r="BS14" s="250"/>
      <c r="BT14" s="250"/>
      <c r="BU14" s="95" t="e">
        <f t="shared" si="20"/>
        <v>#DIV/0!</v>
      </c>
      <c r="BV14" s="250"/>
      <c r="BW14" s="250"/>
      <c r="BX14" s="93" t="e">
        <f t="shared" ref="BX14:BX24" si="30">SUM(BW14/BV14)</f>
        <v>#DIV/0!</v>
      </c>
      <c r="BY14" s="250"/>
      <c r="BZ14" s="250"/>
      <c r="CA14" s="95" t="e">
        <f t="shared" ref="CA14:CA24" si="31">SUM(BZ14/BY14)</f>
        <v>#DIV/0!</v>
      </c>
      <c r="CB14" s="99">
        <f t="shared" si="29"/>
        <v>0</v>
      </c>
      <c r="CC14" s="99">
        <f t="shared" si="29"/>
        <v>0</v>
      </c>
      <c r="CD14" s="94" t="e">
        <f>SUM(CC14/CB14)</f>
        <v>#DIV/0!</v>
      </c>
    </row>
    <row r="15" spans="1:82" x14ac:dyDescent="0.25">
      <c r="A15" s="85" t="s">
        <v>37</v>
      </c>
      <c r="B15" s="250"/>
      <c r="C15" s="250"/>
      <c r="D15" s="93" t="e">
        <f t="shared" si="26"/>
        <v>#DIV/0!</v>
      </c>
      <c r="E15" s="250"/>
      <c r="F15" s="250"/>
      <c r="G15" s="93" t="e">
        <f t="shared" si="0"/>
        <v>#DIV/0!</v>
      </c>
      <c r="H15" s="250"/>
      <c r="I15" s="250"/>
      <c r="J15" s="93" t="e">
        <f>SUM(I15/H15)</f>
        <v>#DIV/0!</v>
      </c>
      <c r="K15" s="250"/>
      <c r="L15" s="250"/>
      <c r="M15" s="93" t="e">
        <f t="shared" si="2"/>
        <v>#DIV/0!</v>
      </c>
      <c r="N15" s="250"/>
      <c r="O15" s="250"/>
      <c r="P15" s="93" t="e">
        <f t="shared" si="3"/>
        <v>#DIV/0!</v>
      </c>
      <c r="Q15" s="250"/>
      <c r="R15" s="250"/>
      <c r="S15" s="93" t="e">
        <f t="shared" si="4"/>
        <v>#DIV/0!</v>
      </c>
      <c r="T15" s="250"/>
      <c r="U15" s="250"/>
      <c r="V15" s="93" t="e">
        <f t="shared" si="5"/>
        <v>#DIV/0!</v>
      </c>
      <c r="W15" s="250"/>
      <c r="X15" s="250"/>
      <c r="Y15" s="93" t="e">
        <f t="shared" si="6"/>
        <v>#DIV/0!</v>
      </c>
      <c r="Z15" s="250"/>
      <c r="AA15" s="250"/>
      <c r="AB15" s="93" t="e">
        <f t="shared" si="27"/>
        <v>#DIV/0!</v>
      </c>
      <c r="AC15" s="250"/>
      <c r="AD15" s="250"/>
      <c r="AE15" s="93" t="e">
        <f t="shared" si="7"/>
        <v>#DIV/0!</v>
      </c>
      <c r="AF15" s="250"/>
      <c r="AG15" s="250"/>
      <c r="AH15" s="93" t="e">
        <f t="shared" si="8"/>
        <v>#DIV/0!</v>
      </c>
      <c r="AI15" s="250"/>
      <c r="AJ15" s="250"/>
      <c r="AK15" s="94" t="e">
        <f t="shared" si="9"/>
        <v>#DIV/0!</v>
      </c>
      <c r="AL15" s="250"/>
      <c r="AM15" s="250"/>
      <c r="AN15" s="95" t="e">
        <f t="shared" si="10"/>
        <v>#DIV/0!</v>
      </c>
      <c r="AO15" s="250"/>
      <c r="AP15" s="250"/>
      <c r="AQ15" s="95" t="e">
        <f t="shared" si="11"/>
        <v>#DIV/0!</v>
      </c>
      <c r="AR15" s="250"/>
      <c r="AS15" s="250"/>
      <c r="AT15" s="95" t="e">
        <f t="shared" si="12"/>
        <v>#DIV/0!</v>
      </c>
      <c r="AU15" s="250"/>
      <c r="AV15" s="250"/>
      <c r="AW15" s="95" t="e">
        <f t="shared" si="13"/>
        <v>#DIV/0!</v>
      </c>
      <c r="AX15" s="250"/>
      <c r="AY15" s="250"/>
      <c r="AZ15" s="95" t="e">
        <f t="shared" si="14"/>
        <v>#DIV/0!</v>
      </c>
      <c r="BA15" s="250"/>
      <c r="BB15" s="250"/>
      <c r="BC15" s="95" t="e">
        <f t="shared" si="28"/>
        <v>#DIV/0!</v>
      </c>
      <c r="BD15" s="250"/>
      <c r="BE15" s="250"/>
      <c r="BF15" s="95" t="e">
        <f t="shared" si="15"/>
        <v>#DIV/0!</v>
      </c>
      <c r="BG15" s="250"/>
      <c r="BH15" s="250"/>
      <c r="BI15" s="95" t="e">
        <f t="shared" si="16"/>
        <v>#DIV/0!</v>
      </c>
      <c r="BJ15" s="250"/>
      <c r="BK15" s="250"/>
      <c r="BL15" s="95" t="e">
        <f t="shared" si="17"/>
        <v>#DIV/0!</v>
      </c>
      <c r="BM15" s="250"/>
      <c r="BN15" s="250"/>
      <c r="BO15" s="95" t="e">
        <f t="shared" si="18"/>
        <v>#DIV/0!</v>
      </c>
      <c r="BP15" s="250"/>
      <c r="BQ15" s="250"/>
      <c r="BR15" s="95" t="e">
        <f t="shared" si="19"/>
        <v>#DIV/0!</v>
      </c>
      <c r="BS15" s="250"/>
      <c r="BT15" s="250"/>
      <c r="BU15" s="95" t="e">
        <f t="shared" si="20"/>
        <v>#DIV/0!</v>
      </c>
      <c r="BV15" s="250"/>
      <c r="BW15" s="250"/>
      <c r="BX15" s="93" t="e">
        <f t="shared" si="30"/>
        <v>#DIV/0!</v>
      </c>
      <c r="BY15" s="250"/>
      <c r="BZ15" s="250"/>
      <c r="CA15" s="95" t="e">
        <f t="shared" si="31"/>
        <v>#DIV/0!</v>
      </c>
      <c r="CB15" s="99">
        <f t="shared" si="29"/>
        <v>0</v>
      </c>
      <c r="CC15" s="99">
        <f t="shared" si="29"/>
        <v>0</v>
      </c>
      <c r="CD15" s="94" t="e">
        <f t="shared" si="23"/>
        <v>#DIV/0!</v>
      </c>
    </row>
    <row r="16" spans="1:82" ht="26.4" x14ac:dyDescent="0.25">
      <c r="A16" s="85" t="s">
        <v>38</v>
      </c>
      <c r="B16" s="250"/>
      <c r="C16" s="250"/>
      <c r="D16" s="93" t="e">
        <f t="shared" si="26"/>
        <v>#DIV/0!</v>
      </c>
      <c r="E16" s="250"/>
      <c r="F16" s="250"/>
      <c r="G16" s="93" t="e">
        <f t="shared" si="0"/>
        <v>#DIV/0!</v>
      </c>
      <c r="H16" s="250"/>
      <c r="I16" s="250"/>
      <c r="J16" s="93" t="e">
        <f t="shared" si="1"/>
        <v>#DIV/0!</v>
      </c>
      <c r="K16" s="250"/>
      <c r="L16" s="250"/>
      <c r="M16" s="93" t="e">
        <f t="shared" si="2"/>
        <v>#DIV/0!</v>
      </c>
      <c r="N16" s="250"/>
      <c r="O16" s="250"/>
      <c r="P16" s="93" t="e">
        <f t="shared" si="3"/>
        <v>#DIV/0!</v>
      </c>
      <c r="Q16" s="250"/>
      <c r="R16" s="250"/>
      <c r="S16" s="93" t="e">
        <f t="shared" si="4"/>
        <v>#DIV/0!</v>
      </c>
      <c r="T16" s="250"/>
      <c r="U16" s="250"/>
      <c r="V16" s="93" t="e">
        <f t="shared" si="5"/>
        <v>#DIV/0!</v>
      </c>
      <c r="W16" s="250"/>
      <c r="X16" s="250"/>
      <c r="Y16" s="93" t="e">
        <f t="shared" si="6"/>
        <v>#DIV/0!</v>
      </c>
      <c r="Z16" s="250"/>
      <c r="AA16" s="250"/>
      <c r="AB16" s="93" t="e">
        <f t="shared" si="27"/>
        <v>#DIV/0!</v>
      </c>
      <c r="AC16" s="250"/>
      <c r="AD16" s="250"/>
      <c r="AE16" s="93" t="e">
        <f t="shared" si="7"/>
        <v>#DIV/0!</v>
      </c>
      <c r="AF16" s="250"/>
      <c r="AG16" s="250"/>
      <c r="AH16" s="93" t="e">
        <f t="shared" si="8"/>
        <v>#DIV/0!</v>
      </c>
      <c r="AI16" s="250"/>
      <c r="AJ16" s="250"/>
      <c r="AK16" s="94" t="e">
        <f t="shared" si="9"/>
        <v>#DIV/0!</v>
      </c>
      <c r="AL16" s="250"/>
      <c r="AM16" s="250"/>
      <c r="AN16" s="95" t="e">
        <f t="shared" si="10"/>
        <v>#DIV/0!</v>
      </c>
      <c r="AO16" s="250"/>
      <c r="AP16" s="250"/>
      <c r="AQ16" s="95" t="e">
        <f t="shared" si="11"/>
        <v>#DIV/0!</v>
      </c>
      <c r="AR16" s="250"/>
      <c r="AS16" s="250"/>
      <c r="AT16" s="95" t="e">
        <f t="shared" si="12"/>
        <v>#DIV/0!</v>
      </c>
      <c r="AU16" s="250"/>
      <c r="AV16" s="250"/>
      <c r="AW16" s="95" t="e">
        <f t="shared" si="13"/>
        <v>#DIV/0!</v>
      </c>
      <c r="AX16" s="250"/>
      <c r="AY16" s="250"/>
      <c r="AZ16" s="95" t="e">
        <f t="shared" si="14"/>
        <v>#DIV/0!</v>
      </c>
      <c r="BA16" s="250"/>
      <c r="BB16" s="250"/>
      <c r="BC16" s="95" t="e">
        <f t="shared" si="28"/>
        <v>#DIV/0!</v>
      </c>
      <c r="BD16" s="250"/>
      <c r="BE16" s="250"/>
      <c r="BF16" s="95" t="e">
        <f t="shared" si="15"/>
        <v>#DIV/0!</v>
      </c>
      <c r="BG16" s="250"/>
      <c r="BH16" s="250"/>
      <c r="BI16" s="95" t="e">
        <f t="shared" si="16"/>
        <v>#DIV/0!</v>
      </c>
      <c r="BJ16" s="250"/>
      <c r="BK16" s="250"/>
      <c r="BL16" s="95" t="e">
        <f t="shared" si="17"/>
        <v>#DIV/0!</v>
      </c>
      <c r="BM16" s="250"/>
      <c r="BN16" s="250"/>
      <c r="BO16" s="95" t="e">
        <f t="shared" si="18"/>
        <v>#DIV/0!</v>
      </c>
      <c r="BP16" s="250"/>
      <c r="BQ16" s="250"/>
      <c r="BR16" s="95" t="e">
        <f t="shared" si="19"/>
        <v>#DIV/0!</v>
      </c>
      <c r="BS16" s="250"/>
      <c r="BT16" s="250"/>
      <c r="BU16" s="95" t="e">
        <f t="shared" si="20"/>
        <v>#DIV/0!</v>
      </c>
      <c r="BV16" s="250"/>
      <c r="BW16" s="250"/>
      <c r="BX16" s="93" t="e">
        <f t="shared" si="30"/>
        <v>#DIV/0!</v>
      </c>
      <c r="BY16" s="250"/>
      <c r="BZ16" s="250"/>
      <c r="CA16" s="95" t="e">
        <f t="shared" si="31"/>
        <v>#DIV/0!</v>
      </c>
      <c r="CB16" s="99">
        <f t="shared" si="29"/>
        <v>0</v>
      </c>
      <c r="CC16" s="99">
        <f t="shared" si="29"/>
        <v>0</v>
      </c>
      <c r="CD16" s="94" t="e">
        <f>SUM(CC16/CB16)</f>
        <v>#DIV/0!</v>
      </c>
    </row>
    <row r="17" spans="1:82" x14ac:dyDescent="0.25">
      <c r="A17" s="85" t="s">
        <v>39</v>
      </c>
      <c r="B17" s="250"/>
      <c r="C17" s="250"/>
      <c r="D17" s="93"/>
      <c r="E17" s="250"/>
      <c r="F17" s="250"/>
      <c r="G17" s="93"/>
      <c r="H17" s="250"/>
      <c r="I17" s="250"/>
      <c r="J17" s="93" t="e">
        <f t="shared" si="1"/>
        <v>#DIV/0!</v>
      </c>
      <c r="K17" s="250"/>
      <c r="L17" s="250"/>
      <c r="M17" s="93" t="e">
        <f t="shared" si="2"/>
        <v>#DIV/0!</v>
      </c>
      <c r="N17" s="250"/>
      <c r="O17" s="250"/>
      <c r="P17" s="93"/>
      <c r="Q17" s="250"/>
      <c r="R17" s="250"/>
      <c r="S17" s="93"/>
      <c r="T17" s="250"/>
      <c r="U17" s="250"/>
      <c r="V17" s="93" t="e">
        <f t="shared" si="5"/>
        <v>#DIV/0!</v>
      </c>
      <c r="W17" s="250"/>
      <c r="X17" s="250"/>
      <c r="Y17" s="93"/>
      <c r="Z17" s="250"/>
      <c r="AA17" s="250"/>
      <c r="AB17" s="93"/>
      <c r="AC17" s="250"/>
      <c r="AD17" s="250"/>
      <c r="AE17" s="93" t="e">
        <f t="shared" si="7"/>
        <v>#DIV/0!</v>
      </c>
      <c r="AF17" s="250"/>
      <c r="AG17" s="250"/>
      <c r="AH17" s="93" t="e">
        <f t="shared" si="8"/>
        <v>#DIV/0!</v>
      </c>
      <c r="AI17" s="250"/>
      <c r="AJ17" s="250"/>
      <c r="AK17" s="94" t="e">
        <f t="shared" si="9"/>
        <v>#DIV/0!</v>
      </c>
      <c r="AL17" s="250"/>
      <c r="AM17" s="250"/>
      <c r="AN17" s="95" t="e">
        <f t="shared" si="10"/>
        <v>#DIV/0!</v>
      </c>
      <c r="AO17" s="250"/>
      <c r="AP17" s="250"/>
      <c r="AQ17" s="95"/>
      <c r="AR17" s="250"/>
      <c r="AS17" s="250"/>
      <c r="AT17" s="95" t="e">
        <f t="shared" si="12"/>
        <v>#DIV/0!</v>
      </c>
      <c r="AU17" s="250"/>
      <c r="AV17" s="250"/>
      <c r="AW17" s="95"/>
      <c r="AX17" s="250"/>
      <c r="AY17" s="250"/>
      <c r="AZ17" s="95" t="e">
        <f t="shared" si="14"/>
        <v>#DIV/0!</v>
      </c>
      <c r="BA17" s="250"/>
      <c r="BB17" s="250"/>
      <c r="BC17" s="95"/>
      <c r="BD17" s="250"/>
      <c r="BE17" s="250"/>
      <c r="BF17" s="95" t="e">
        <f t="shared" si="15"/>
        <v>#DIV/0!</v>
      </c>
      <c r="BG17" s="250"/>
      <c r="BH17" s="250"/>
      <c r="BI17" s="95"/>
      <c r="BJ17" s="250"/>
      <c r="BK17" s="250"/>
      <c r="BL17" s="95" t="e">
        <f t="shared" si="17"/>
        <v>#DIV/0!</v>
      </c>
      <c r="BM17" s="250"/>
      <c r="BN17" s="250"/>
      <c r="BO17" s="95"/>
      <c r="BP17" s="250"/>
      <c r="BQ17" s="250"/>
      <c r="BR17" s="95" t="e">
        <f t="shared" si="19"/>
        <v>#DIV/0!</v>
      </c>
      <c r="BS17" s="250"/>
      <c r="BT17" s="250"/>
      <c r="BU17" s="95" t="e">
        <f t="shared" si="20"/>
        <v>#DIV/0!</v>
      </c>
      <c r="BV17" s="250"/>
      <c r="BW17" s="250"/>
      <c r="BX17" s="93" t="e">
        <f t="shared" si="30"/>
        <v>#DIV/0!</v>
      </c>
      <c r="BY17" s="250"/>
      <c r="BZ17" s="250"/>
      <c r="CA17" s="95" t="e">
        <f t="shared" si="31"/>
        <v>#DIV/0!</v>
      </c>
      <c r="CB17" s="99">
        <f t="shared" si="29"/>
        <v>0</v>
      </c>
      <c r="CC17" s="99">
        <f t="shared" si="29"/>
        <v>0</v>
      </c>
      <c r="CD17" s="94" t="e">
        <f>SUM(CC17/CB17)</f>
        <v>#DIV/0!</v>
      </c>
    </row>
    <row r="18" spans="1:82" x14ac:dyDescent="0.25">
      <c r="A18" s="85" t="s">
        <v>40</v>
      </c>
      <c r="B18" s="250"/>
      <c r="C18" s="250"/>
      <c r="D18" s="93" t="e">
        <f t="shared" ref="D18:D26" si="32">SUM(C18/B18)</f>
        <v>#DIV/0!</v>
      </c>
      <c r="E18" s="250"/>
      <c r="F18" s="250"/>
      <c r="G18" s="93" t="e">
        <f t="shared" ref="G18:G23" si="33">SUM(F18/E18)</f>
        <v>#DIV/0!</v>
      </c>
      <c r="H18" s="250"/>
      <c r="I18" s="250"/>
      <c r="J18" s="93" t="e">
        <f t="shared" si="1"/>
        <v>#DIV/0!</v>
      </c>
      <c r="K18" s="250"/>
      <c r="L18" s="250"/>
      <c r="M18" s="93" t="e">
        <f t="shared" si="2"/>
        <v>#DIV/0!</v>
      </c>
      <c r="N18" s="250"/>
      <c r="O18" s="250"/>
      <c r="P18" s="93" t="e">
        <f t="shared" si="3"/>
        <v>#DIV/0!</v>
      </c>
      <c r="Q18" s="250"/>
      <c r="R18" s="250"/>
      <c r="S18" s="93" t="e">
        <f t="shared" si="4"/>
        <v>#DIV/0!</v>
      </c>
      <c r="T18" s="250"/>
      <c r="U18" s="250"/>
      <c r="V18" s="93" t="e">
        <f t="shared" si="5"/>
        <v>#DIV/0!</v>
      </c>
      <c r="W18" s="250"/>
      <c r="X18" s="250"/>
      <c r="Y18" s="93" t="e">
        <f t="shared" ref="Y18:Y24" si="34">SUM(X18/W18)</f>
        <v>#DIV/0!</v>
      </c>
      <c r="Z18" s="250"/>
      <c r="AA18" s="250"/>
      <c r="AB18" s="93" t="e">
        <f t="shared" si="27"/>
        <v>#DIV/0!</v>
      </c>
      <c r="AC18" s="250"/>
      <c r="AD18" s="250"/>
      <c r="AE18" s="93" t="e">
        <f t="shared" si="7"/>
        <v>#DIV/0!</v>
      </c>
      <c r="AF18" s="250"/>
      <c r="AG18" s="250"/>
      <c r="AH18" s="93" t="e">
        <f t="shared" si="8"/>
        <v>#DIV/0!</v>
      </c>
      <c r="AI18" s="250"/>
      <c r="AJ18" s="250"/>
      <c r="AK18" s="94" t="e">
        <f t="shared" si="9"/>
        <v>#DIV/0!</v>
      </c>
      <c r="AL18" s="250"/>
      <c r="AM18" s="250"/>
      <c r="AN18" s="95" t="e">
        <f t="shared" si="10"/>
        <v>#DIV/0!</v>
      </c>
      <c r="AO18" s="250"/>
      <c r="AP18" s="250"/>
      <c r="AQ18" s="95" t="e">
        <f t="shared" si="11"/>
        <v>#DIV/0!</v>
      </c>
      <c r="AR18" s="250"/>
      <c r="AS18" s="250"/>
      <c r="AT18" s="95" t="e">
        <f t="shared" si="12"/>
        <v>#DIV/0!</v>
      </c>
      <c r="AU18" s="250"/>
      <c r="AV18" s="250"/>
      <c r="AW18" s="95" t="e">
        <f t="shared" si="13"/>
        <v>#DIV/0!</v>
      </c>
      <c r="AX18" s="250"/>
      <c r="AY18" s="250"/>
      <c r="AZ18" s="95" t="e">
        <f t="shared" si="14"/>
        <v>#DIV/0!</v>
      </c>
      <c r="BA18" s="250"/>
      <c r="BB18" s="250"/>
      <c r="BC18" s="95" t="e">
        <f t="shared" si="28"/>
        <v>#DIV/0!</v>
      </c>
      <c r="BD18" s="250"/>
      <c r="BE18" s="250"/>
      <c r="BF18" s="95" t="e">
        <f t="shared" si="15"/>
        <v>#DIV/0!</v>
      </c>
      <c r="BG18" s="250"/>
      <c r="BH18" s="250"/>
      <c r="BI18" s="95" t="e">
        <f t="shared" si="16"/>
        <v>#DIV/0!</v>
      </c>
      <c r="BJ18" s="250"/>
      <c r="BK18" s="250"/>
      <c r="BL18" s="95" t="e">
        <f t="shared" si="17"/>
        <v>#DIV/0!</v>
      </c>
      <c r="BM18" s="250"/>
      <c r="BN18" s="250"/>
      <c r="BO18" s="95" t="e">
        <f t="shared" ref="BO18:BO24" si="35">SUM(BN18/BM18)</f>
        <v>#DIV/0!</v>
      </c>
      <c r="BP18" s="250"/>
      <c r="BQ18" s="250"/>
      <c r="BR18" s="95" t="e">
        <f t="shared" si="19"/>
        <v>#DIV/0!</v>
      </c>
      <c r="BS18" s="250"/>
      <c r="BT18" s="250"/>
      <c r="BU18" s="95" t="e">
        <f t="shared" si="20"/>
        <v>#DIV/0!</v>
      </c>
      <c r="BV18" s="250"/>
      <c r="BW18" s="250"/>
      <c r="BX18" s="93" t="e">
        <f t="shared" si="30"/>
        <v>#DIV/0!</v>
      </c>
      <c r="BY18" s="250"/>
      <c r="BZ18" s="250"/>
      <c r="CA18" s="95" t="e">
        <f t="shared" si="31"/>
        <v>#DIV/0!</v>
      </c>
      <c r="CB18" s="99">
        <f>B18+E18+H18+K18+N18+Q18+T18+W18+Z18+AC18+AF18+AI18+AL18+AO18+AR18+AU18+AX18+BA18+BD18+BG18+BJ18+BM18+BP18+BS18+BV18+BY18</f>
        <v>0</v>
      </c>
      <c r="CC18" s="99">
        <f>BZ18+BW18+BT18+BQ18+BN18+BK18+BH18+BE18+BB18+AY18+AV18+AS18+AP18+AM18+AJ18+AG18+AD18+AA18+X18+U18+R18+O18+L18+I18+F18+C18</f>
        <v>0</v>
      </c>
      <c r="CD18" s="94" t="e">
        <f>SUM(CC18/CB18)</f>
        <v>#DIV/0!</v>
      </c>
    </row>
    <row r="19" spans="1:82" x14ac:dyDescent="0.25">
      <c r="A19" s="87" t="s">
        <v>55</v>
      </c>
      <c r="B19" s="250"/>
      <c r="C19" s="250"/>
      <c r="D19" s="93" t="e">
        <f t="shared" si="32"/>
        <v>#DIV/0!</v>
      </c>
      <c r="E19" s="250"/>
      <c r="F19" s="250"/>
      <c r="G19" s="93" t="e">
        <f t="shared" si="33"/>
        <v>#DIV/0!</v>
      </c>
      <c r="H19" s="250"/>
      <c r="I19" s="250"/>
      <c r="J19" s="93" t="e">
        <f t="shared" si="1"/>
        <v>#DIV/0!</v>
      </c>
      <c r="K19" s="250"/>
      <c r="L19" s="250"/>
      <c r="M19" s="93" t="e">
        <f t="shared" si="2"/>
        <v>#DIV/0!</v>
      </c>
      <c r="N19" s="250"/>
      <c r="O19" s="250"/>
      <c r="P19" s="93" t="e">
        <f t="shared" si="3"/>
        <v>#DIV/0!</v>
      </c>
      <c r="Q19" s="250"/>
      <c r="R19" s="250"/>
      <c r="S19" s="93" t="e">
        <f t="shared" si="4"/>
        <v>#DIV/0!</v>
      </c>
      <c r="T19" s="250"/>
      <c r="U19" s="250"/>
      <c r="V19" s="93" t="e">
        <f t="shared" si="5"/>
        <v>#DIV/0!</v>
      </c>
      <c r="W19" s="250"/>
      <c r="X19" s="250"/>
      <c r="Y19" s="93" t="e">
        <f t="shared" si="34"/>
        <v>#DIV/0!</v>
      </c>
      <c r="Z19" s="250"/>
      <c r="AA19" s="250"/>
      <c r="AB19" s="93" t="e">
        <f t="shared" si="27"/>
        <v>#DIV/0!</v>
      </c>
      <c r="AC19" s="250"/>
      <c r="AD19" s="250"/>
      <c r="AE19" s="93" t="e">
        <f t="shared" si="7"/>
        <v>#DIV/0!</v>
      </c>
      <c r="AF19" s="250"/>
      <c r="AG19" s="250"/>
      <c r="AH19" s="93" t="e">
        <f t="shared" si="8"/>
        <v>#DIV/0!</v>
      </c>
      <c r="AI19" s="250"/>
      <c r="AJ19" s="250"/>
      <c r="AK19" s="94" t="e">
        <f t="shared" si="9"/>
        <v>#DIV/0!</v>
      </c>
      <c r="AL19" s="250"/>
      <c r="AM19" s="250"/>
      <c r="AN19" s="95" t="e">
        <f t="shared" si="10"/>
        <v>#DIV/0!</v>
      </c>
      <c r="AO19" s="250"/>
      <c r="AP19" s="250"/>
      <c r="AQ19" s="95" t="e">
        <f t="shared" si="11"/>
        <v>#DIV/0!</v>
      </c>
      <c r="AR19" s="250"/>
      <c r="AS19" s="250"/>
      <c r="AT19" s="95" t="e">
        <f t="shared" si="12"/>
        <v>#DIV/0!</v>
      </c>
      <c r="AU19" s="250"/>
      <c r="AV19" s="250"/>
      <c r="AW19" s="95" t="e">
        <f t="shared" si="13"/>
        <v>#DIV/0!</v>
      </c>
      <c r="AX19" s="250"/>
      <c r="AY19" s="250"/>
      <c r="AZ19" s="95" t="e">
        <f t="shared" si="14"/>
        <v>#DIV/0!</v>
      </c>
      <c r="BA19" s="250"/>
      <c r="BB19" s="250"/>
      <c r="BC19" s="95" t="e">
        <f t="shared" si="28"/>
        <v>#DIV/0!</v>
      </c>
      <c r="BD19" s="250"/>
      <c r="BE19" s="250"/>
      <c r="BF19" s="95" t="e">
        <f t="shared" si="15"/>
        <v>#DIV/0!</v>
      </c>
      <c r="BG19" s="250"/>
      <c r="BH19" s="250"/>
      <c r="BI19" s="95" t="e">
        <f t="shared" si="16"/>
        <v>#DIV/0!</v>
      </c>
      <c r="BJ19" s="250"/>
      <c r="BK19" s="250"/>
      <c r="BL19" s="95" t="e">
        <f t="shared" si="17"/>
        <v>#DIV/0!</v>
      </c>
      <c r="BM19" s="250"/>
      <c r="BN19" s="250"/>
      <c r="BO19" s="95" t="e">
        <f t="shared" si="35"/>
        <v>#DIV/0!</v>
      </c>
      <c r="BP19" s="250"/>
      <c r="BQ19" s="250"/>
      <c r="BR19" s="95" t="e">
        <f t="shared" si="19"/>
        <v>#DIV/0!</v>
      </c>
      <c r="BS19" s="250"/>
      <c r="BT19" s="250"/>
      <c r="BU19" s="95" t="e">
        <f t="shared" si="20"/>
        <v>#DIV/0!</v>
      </c>
      <c r="BV19" s="250"/>
      <c r="BW19" s="250"/>
      <c r="BX19" s="93" t="e">
        <f t="shared" si="30"/>
        <v>#DIV/0!</v>
      </c>
      <c r="BY19" s="250"/>
      <c r="BZ19" s="250"/>
      <c r="CA19" s="95" t="e">
        <f t="shared" si="31"/>
        <v>#DIV/0!</v>
      </c>
      <c r="CB19" s="99">
        <f t="shared" ref="CB19:CB27" si="36">BY19+BV19+BS19+BP19+BM19+BJ19+BG19+BD19+BA19+AX19+AU19+AR19+AO19+AL19+AI19+AF19+AC19+Z19+W19+T19+Q19+N19+K19+H19+E19+B19</f>
        <v>0</v>
      </c>
      <c r="CC19" s="99">
        <f t="shared" si="29"/>
        <v>0</v>
      </c>
      <c r="CD19" s="94" t="e">
        <f t="shared" si="23"/>
        <v>#DIV/0!</v>
      </c>
    </row>
    <row r="20" spans="1:82" x14ac:dyDescent="0.25">
      <c r="A20" s="85" t="s">
        <v>54</v>
      </c>
      <c r="B20" s="250"/>
      <c r="C20" s="250"/>
      <c r="D20" s="93"/>
      <c r="E20" s="250"/>
      <c r="F20" s="250"/>
      <c r="G20" s="93"/>
      <c r="H20" s="250"/>
      <c r="I20" s="250"/>
      <c r="J20" s="93"/>
      <c r="K20" s="250"/>
      <c r="L20" s="250"/>
      <c r="M20" s="93"/>
      <c r="N20" s="250"/>
      <c r="O20" s="250"/>
      <c r="P20" s="93"/>
      <c r="Q20" s="250"/>
      <c r="R20" s="250"/>
      <c r="S20" s="93"/>
      <c r="T20" s="250"/>
      <c r="U20" s="250"/>
      <c r="V20" s="93"/>
      <c r="W20" s="250"/>
      <c r="X20" s="250"/>
      <c r="Y20" s="93"/>
      <c r="Z20" s="250"/>
      <c r="AA20" s="250"/>
      <c r="AB20" s="93" t="e">
        <f t="shared" si="27"/>
        <v>#DIV/0!</v>
      </c>
      <c r="AC20" s="250"/>
      <c r="AD20" s="250"/>
      <c r="AE20" s="93"/>
      <c r="AF20" s="250"/>
      <c r="AG20" s="250"/>
      <c r="AH20" s="93"/>
      <c r="AI20" s="250"/>
      <c r="AJ20" s="250"/>
      <c r="AK20" s="94"/>
      <c r="AL20" s="250"/>
      <c r="AM20" s="250"/>
      <c r="AN20" s="95"/>
      <c r="AO20" s="250"/>
      <c r="AP20" s="250"/>
      <c r="AQ20" s="95"/>
      <c r="AR20" s="250"/>
      <c r="AS20" s="250"/>
      <c r="AT20" s="95"/>
      <c r="AU20" s="250"/>
      <c r="AV20" s="250"/>
      <c r="AW20" s="95" t="e">
        <f t="shared" si="13"/>
        <v>#DIV/0!</v>
      </c>
      <c r="AX20" s="250"/>
      <c r="AY20" s="250"/>
      <c r="AZ20" s="95"/>
      <c r="BA20" s="250"/>
      <c r="BB20" s="250"/>
      <c r="BC20" s="95"/>
      <c r="BD20" s="250"/>
      <c r="BE20" s="250"/>
      <c r="BF20" s="95"/>
      <c r="BG20" s="250"/>
      <c r="BH20" s="250"/>
      <c r="BI20" s="95"/>
      <c r="BJ20" s="250"/>
      <c r="BK20" s="250"/>
      <c r="BL20" s="95"/>
      <c r="BM20" s="250"/>
      <c r="BN20" s="250"/>
      <c r="BO20" s="95"/>
      <c r="BP20" s="250"/>
      <c r="BQ20" s="250"/>
      <c r="BR20" s="95"/>
      <c r="BS20" s="250"/>
      <c r="BT20" s="250"/>
      <c r="BU20" s="95"/>
      <c r="BV20" s="250"/>
      <c r="BW20" s="250"/>
      <c r="BX20" s="93" t="e">
        <f t="shared" si="30"/>
        <v>#DIV/0!</v>
      </c>
      <c r="BY20" s="250"/>
      <c r="BZ20" s="250"/>
      <c r="CA20" s="95"/>
      <c r="CB20" s="99">
        <f t="shared" si="36"/>
        <v>0</v>
      </c>
      <c r="CC20" s="99">
        <f t="shared" si="29"/>
        <v>0</v>
      </c>
      <c r="CD20" s="94" t="e">
        <f t="shared" si="23"/>
        <v>#DIV/0!</v>
      </c>
    </row>
    <row r="21" spans="1:82" x14ac:dyDescent="0.25">
      <c r="A21" s="85" t="s">
        <v>41</v>
      </c>
      <c r="B21" s="250"/>
      <c r="C21" s="250"/>
      <c r="D21" s="93" t="e">
        <f t="shared" si="32"/>
        <v>#DIV/0!</v>
      </c>
      <c r="E21" s="250"/>
      <c r="F21" s="250"/>
      <c r="G21" s="93" t="e">
        <f t="shared" si="33"/>
        <v>#DIV/0!</v>
      </c>
      <c r="H21" s="250"/>
      <c r="I21" s="250"/>
      <c r="J21" s="93" t="e">
        <f t="shared" si="1"/>
        <v>#DIV/0!</v>
      </c>
      <c r="K21" s="250"/>
      <c r="L21" s="250"/>
      <c r="M21" s="93" t="e">
        <f t="shared" si="2"/>
        <v>#DIV/0!</v>
      </c>
      <c r="N21" s="250"/>
      <c r="O21" s="250"/>
      <c r="P21" s="93" t="e">
        <f t="shared" si="3"/>
        <v>#DIV/0!</v>
      </c>
      <c r="Q21" s="250"/>
      <c r="R21" s="250"/>
      <c r="S21" s="93" t="e">
        <f t="shared" si="4"/>
        <v>#DIV/0!</v>
      </c>
      <c r="T21" s="250"/>
      <c r="U21" s="250"/>
      <c r="V21" s="93" t="e">
        <f t="shared" si="5"/>
        <v>#DIV/0!</v>
      </c>
      <c r="W21" s="250"/>
      <c r="X21" s="250"/>
      <c r="Y21" s="93" t="e">
        <f t="shared" si="34"/>
        <v>#DIV/0!</v>
      </c>
      <c r="Z21" s="250"/>
      <c r="AA21" s="250"/>
      <c r="AB21" s="93" t="e">
        <f t="shared" si="27"/>
        <v>#DIV/0!</v>
      </c>
      <c r="AC21" s="250"/>
      <c r="AD21" s="250"/>
      <c r="AE21" s="93" t="e">
        <f t="shared" si="7"/>
        <v>#DIV/0!</v>
      </c>
      <c r="AF21" s="250"/>
      <c r="AG21" s="250"/>
      <c r="AH21" s="93" t="e">
        <f t="shared" si="8"/>
        <v>#DIV/0!</v>
      </c>
      <c r="AI21" s="250"/>
      <c r="AJ21" s="250"/>
      <c r="AK21" s="94" t="e">
        <f t="shared" si="9"/>
        <v>#DIV/0!</v>
      </c>
      <c r="AL21" s="250"/>
      <c r="AM21" s="250"/>
      <c r="AN21" s="95" t="e">
        <f t="shared" si="10"/>
        <v>#DIV/0!</v>
      </c>
      <c r="AO21" s="250"/>
      <c r="AP21" s="250"/>
      <c r="AQ21" s="95" t="e">
        <f t="shared" si="11"/>
        <v>#DIV/0!</v>
      </c>
      <c r="AR21" s="250"/>
      <c r="AS21" s="250"/>
      <c r="AT21" s="95" t="e">
        <f t="shared" si="12"/>
        <v>#DIV/0!</v>
      </c>
      <c r="AU21" s="250"/>
      <c r="AV21" s="250"/>
      <c r="AW21" s="95" t="e">
        <f t="shared" si="13"/>
        <v>#DIV/0!</v>
      </c>
      <c r="AX21" s="250"/>
      <c r="AY21" s="250"/>
      <c r="AZ21" s="95" t="e">
        <f t="shared" si="14"/>
        <v>#DIV/0!</v>
      </c>
      <c r="BA21" s="250"/>
      <c r="BB21" s="250"/>
      <c r="BC21" s="95" t="e">
        <f t="shared" si="28"/>
        <v>#DIV/0!</v>
      </c>
      <c r="BD21" s="250"/>
      <c r="BE21" s="250"/>
      <c r="BF21" s="95" t="e">
        <f t="shared" si="15"/>
        <v>#DIV/0!</v>
      </c>
      <c r="BG21" s="250"/>
      <c r="BH21" s="250"/>
      <c r="BI21" s="95" t="e">
        <f t="shared" si="16"/>
        <v>#DIV/0!</v>
      </c>
      <c r="BJ21" s="250"/>
      <c r="BK21" s="250"/>
      <c r="BL21" s="95" t="e">
        <f t="shared" si="17"/>
        <v>#DIV/0!</v>
      </c>
      <c r="BM21" s="250"/>
      <c r="BN21" s="250"/>
      <c r="BO21" s="95" t="e">
        <f t="shared" si="35"/>
        <v>#DIV/0!</v>
      </c>
      <c r="BP21" s="250"/>
      <c r="BQ21" s="250"/>
      <c r="BR21" s="95" t="e">
        <f t="shared" si="19"/>
        <v>#DIV/0!</v>
      </c>
      <c r="BS21" s="250"/>
      <c r="BT21" s="250"/>
      <c r="BU21" s="95" t="e">
        <f t="shared" si="20"/>
        <v>#DIV/0!</v>
      </c>
      <c r="BV21" s="250"/>
      <c r="BW21" s="250"/>
      <c r="BX21" s="93" t="e">
        <f t="shared" si="30"/>
        <v>#DIV/0!</v>
      </c>
      <c r="BY21" s="250"/>
      <c r="BZ21" s="250"/>
      <c r="CA21" s="95" t="e">
        <f t="shared" si="31"/>
        <v>#DIV/0!</v>
      </c>
      <c r="CB21" s="99">
        <f t="shared" si="36"/>
        <v>0</v>
      </c>
      <c r="CC21" s="99">
        <f t="shared" si="29"/>
        <v>0</v>
      </c>
      <c r="CD21" s="94" t="e">
        <f t="shared" si="23"/>
        <v>#DIV/0!</v>
      </c>
    </row>
    <row r="22" spans="1:82" x14ac:dyDescent="0.25">
      <c r="A22" s="85" t="s">
        <v>53</v>
      </c>
      <c r="B22" s="250"/>
      <c r="C22" s="250"/>
      <c r="D22" s="93" t="e">
        <f t="shared" si="32"/>
        <v>#DIV/0!</v>
      </c>
      <c r="E22" s="250"/>
      <c r="F22" s="250"/>
      <c r="G22" s="93" t="e">
        <f t="shared" si="33"/>
        <v>#DIV/0!</v>
      </c>
      <c r="H22" s="250"/>
      <c r="I22" s="250"/>
      <c r="J22" s="93" t="e">
        <f t="shared" si="1"/>
        <v>#DIV/0!</v>
      </c>
      <c r="K22" s="250"/>
      <c r="L22" s="250"/>
      <c r="M22" s="93" t="e">
        <f t="shared" si="2"/>
        <v>#DIV/0!</v>
      </c>
      <c r="N22" s="250"/>
      <c r="O22" s="250"/>
      <c r="P22" s="93" t="e">
        <f t="shared" si="3"/>
        <v>#DIV/0!</v>
      </c>
      <c r="Q22" s="250"/>
      <c r="R22" s="250"/>
      <c r="S22" s="93" t="e">
        <f t="shared" si="4"/>
        <v>#DIV/0!</v>
      </c>
      <c r="T22" s="250"/>
      <c r="U22" s="250"/>
      <c r="V22" s="93" t="e">
        <f t="shared" si="5"/>
        <v>#DIV/0!</v>
      </c>
      <c r="W22" s="250"/>
      <c r="X22" s="250"/>
      <c r="Y22" s="93" t="e">
        <f t="shared" si="34"/>
        <v>#DIV/0!</v>
      </c>
      <c r="Z22" s="250"/>
      <c r="AA22" s="250"/>
      <c r="AB22" s="93" t="e">
        <f t="shared" si="27"/>
        <v>#DIV/0!</v>
      </c>
      <c r="AC22" s="250"/>
      <c r="AD22" s="250"/>
      <c r="AE22" s="93" t="e">
        <f t="shared" si="7"/>
        <v>#DIV/0!</v>
      </c>
      <c r="AF22" s="250"/>
      <c r="AG22" s="250"/>
      <c r="AH22" s="93" t="e">
        <f t="shared" si="8"/>
        <v>#DIV/0!</v>
      </c>
      <c r="AI22" s="250"/>
      <c r="AJ22" s="250"/>
      <c r="AK22" s="94" t="e">
        <f t="shared" si="9"/>
        <v>#DIV/0!</v>
      </c>
      <c r="AL22" s="250"/>
      <c r="AM22" s="250"/>
      <c r="AN22" s="95" t="e">
        <f t="shared" si="10"/>
        <v>#DIV/0!</v>
      </c>
      <c r="AO22" s="250"/>
      <c r="AP22" s="250"/>
      <c r="AQ22" s="95" t="e">
        <f t="shared" si="11"/>
        <v>#DIV/0!</v>
      </c>
      <c r="AR22" s="250"/>
      <c r="AS22" s="250"/>
      <c r="AT22" s="95" t="e">
        <f t="shared" si="12"/>
        <v>#DIV/0!</v>
      </c>
      <c r="AU22" s="250"/>
      <c r="AV22" s="250"/>
      <c r="AW22" s="95" t="e">
        <f t="shared" si="13"/>
        <v>#DIV/0!</v>
      </c>
      <c r="AX22" s="250"/>
      <c r="AY22" s="250"/>
      <c r="AZ22" s="95" t="e">
        <f t="shared" si="14"/>
        <v>#DIV/0!</v>
      </c>
      <c r="BA22" s="250"/>
      <c r="BB22" s="250"/>
      <c r="BC22" s="95" t="e">
        <f t="shared" si="28"/>
        <v>#DIV/0!</v>
      </c>
      <c r="BD22" s="250"/>
      <c r="BE22" s="250"/>
      <c r="BF22" s="95" t="e">
        <f t="shared" si="15"/>
        <v>#DIV/0!</v>
      </c>
      <c r="BG22" s="250"/>
      <c r="BH22" s="250"/>
      <c r="BI22" s="95" t="e">
        <f t="shared" si="16"/>
        <v>#DIV/0!</v>
      </c>
      <c r="BJ22" s="250"/>
      <c r="BK22" s="250"/>
      <c r="BL22" s="95" t="e">
        <f t="shared" si="17"/>
        <v>#DIV/0!</v>
      </c>
      <c r="BM22" s="250"/>
      <c r="BN22" s="250"/>
      <c r="BO22" s="95" t="e">
        <f t="shared" si="35"/>
        <v>#DIV/0!</v>
      </c>
      <c r="BP22" s="250"/>
      <c r="BQ22" s="250"/>
      <c r="BR22" s="95" t="e">
        <f t="shared" si="19"/>
        <v>#DIV/0!</v>
      </c>
      <c r="BS22" s="250"/>
      <c r="BT22" s="250"/>
      <c r="BU22" s="95" t="e">
        <f t="shared" si="20"/>
        <v>#DIV/0!</v>
      </c>
      <c r="BV22" s="250"/>
      <c r="BW22" s="250"/>
      <c r="BX22" s="93" t="e">
        <f t="shared" si="30"/>
        <v>#DIV/0!</v>
      </c>
      <c r="BY22" s="250"/>
      <c r="BZ22" s="250"/>
      <c r="CA22" s="95" t="e">
        <f t="shared" si="31"/>
        <v>#DIV/0!</v>
      </c>
      <c r="CB22" s="99">
        <f t="shared" si="36"/>
        <v>0</v>
      </c>
      <c r="CC22" s="99">
        <f>C22+F22+I22+L22+O22+R22+U22+X22+AA22+AD22+AG22+AJ22+AM22+AP22+AS22+AV22+AY22+BB22+BE22+BH22+BK22+BN22+BQ22+BT22+BW22+BZ22</f>
        <v>0</v>
      </c>
      <c r="CD22" s="94" t="e">
        <f t="shared" si="23"/>
        <v>#DIV/0!</v>
      </c>
    </row>
    <row r="23" spans="1:82" x14ac:dyDescent="0.25">
      <c r="A23" s="87" t="s">
        <v>56</v>
      </c>
      <c r="B23" s="250"/>
      <c r="C23" s="250"/>
      <c r="D23" s="93" t="e">
        <f>SUM(C23/B23)</f>
        <v>#DIV/0!</v>
      </c>
      <c r="E23" s="250"/>
      <c r="F23" s="250"/>
      <c r="G23" s="93" t="e">
        <f t="shared" si="33"/>
        <v>#DIV/0!</v>
      </c>
      <c r="H23" s="250"/>
      <c r="I23" s="250"/>
      <c r="J23" s="93" t="e">
        <f t="shared" si="1"/>
        <v>#DIV/0!</v>
      </c>
      <c r="K23" s="250"/>
      <c r="L23" s="250"/>
      <c r="M23" s="93" t="e">
        <f t="shared" si="2"/>
        <v>#DIV/0!</v>
      </c>
      <c r="N23" s="250"/>
      <c r="O23" s="250"/>
      <c r="P23" s="93" t="e">
        <f t="shared" si="3"/>
        <v>#DIV/0!</v>
      </c>
      <c r="Q23" s="250"/>
      <c r="R23" s="250"/>
      <c r="S23" s="93" t="e">
        <f t="shared" si="4"/>
        <v>#DIV/0!</v>
      </c>
      <c r="T23" s="250"/>
      <c r="U23" s="250"/>
      <c r="V23" s="93" t="e">
        <f t="shared" si="5"/>
        <v>#DIV/0!</v>
      </c>
      <c r="W23" s="250"/>
      <c r="X23" s="250"/>
      <c r="Y23" s="93" t="e">
        <f t="shared" si="34"/>
        <v>#DIV/0!</v>
      </c>
      <c r="Z23" s="250"/>
      <c r="AA23" s="250"/>
      <c r="AB23" s="93" t="e">
        <f t="shared" si="27"/>
        <v>#DIV/0!</v>
      </c>
      <c r="AC23" s="250"/>
      <c r="AD23" s="250"/>
      <c r="AE23" s="93" t="e">
        <f t="shared" si="7"/>
        <v>#DIV/0!</v>
      </c>
      <c r="AF23" s="250"/>
      <c r="AG23" s="250"/>
      <c r="AH23" s="93" t="e">
        <f t="shared" si="8"/>
        <v>#DIV/0!</v>
      </c>
      <c r="AI23" s="250"/>
      <c r="AJ23" s="250"/>
      <c r="AK23" s="94" t="e">
        <f t="shared" si="9"/>
        <v>#DIV/0!</v>
      </c>
      <c r="AL23" s="250"/>
      <c r="AM23" s="250"/>
      <c r="AN23" s="95" t="e">
        <f t="shared" si="10"/>
        <v>#DIV/0!</v>
      </c>
      <c r="AO23" s="250"/>
      <c r="AP23" s="250"/>
      <c r="AQ23" s="95" t="e">
        <f t="shared" si="11"/>
        <v>#DIV/0!</v>
      </c>
      <c r="AR23" s="250"/>
      <c r="AS23" s="250"/>
      <c r="AT23" s="95" t="e">
        <f t="shared" si="12"/>
        <v>#DIV/0!</v>
      </c>
      <c r="AU23" s="250"/>
      <c r="AV23" s="250"/>
      <c r="AW23" s="95" t="e">
        <f t="shared" si="13"/>
        <v>#DIV/0!</v>
      </c>
      <c r="AX23" s="250"/>
      <c r="AY23" s="250"/>
      <c r="AZ23" s="95" t="e">
        <f t="shared" si="14"/>
        <v>#DIV/0!</v>
      </c>
      <c r="BA23" s="250"/>
      <c r="BB23" s="250"/>
      <c r="BC23" s="95" t="e">
        <f t="shared" si="28"/>
        <v>#DIV/0!</v>
      </c>
      <c r="BD23" s="250"/>
      <c r="BE23" s="250"/>
      <c r="BF23" s="95" t="e">
        <f t="shared" si="15"/>
        <v>#DIV/0!</v>
      </c>
      <c r="BG23" s="250"/>
      <c r="BH23" s="250"/>
      <c r="BI23" s="95" t="e">
        <f t="shared" si="16"/>
        <v>#DIV/0!</v>
      </c>
      <c r="BJ23" s="250"/>
      <c r="BK23" s="250"/>
      <c r="BL23" s="95" t="e">
        <f t="shared" si="17"/>
        <v>#DIV/0!</v>
      </c>
      <c r="BM23" s="250"/>
      <c r="BN23" s="250"/>
      <c r="BO23" s="95" t="e">
        <f t="shared" si="35"/>
        <v>#DIV/0!</v>
      </c>
      <c r="BP23" s="250"/>
      <c r="BQ23" s="250"/>
      <c r="BR23" s="95" t="e">
        <f t="shared" si="19"/>
        <v>#DIV/0!</v>
      </c>
      <c r="BS23" s="250"/>
      <c r="BT23" s="250"/>
      <c r="BU23" s="95" t="e">
        <f t="shared" si="20"/>
        <v>#DIV/0!</v>
      </c>
      <c r="BV23" s="250"/>
      <c r="BW23" s="250"/>
      <c r="BX23" s="93" t="e">
        <f t="shared" si="30"/>
        <v>#DIV/0!</v>
      </c>
      <c r="BY23" s="250"/>
      <c r="BZ23" s="250"/>
      <c r="CA23" s="95" t="e">
        <f t="shared" si="31"/>
        <v>#DIV/0!</v>
      </c>
      <c r="CB23" s="99">
        <f t="shared" si="36"/>
        <v>0</v>
      </c>
      <c r="CC23" s="99">
        <f>C23+F23+I23+L23+O23+R23+U23+X23+AA23+AD23+AG23+AJ23+AM23+AP23+AS23+AV23+AY23+BB23+BE23+BH23+BK23+BN23+BQ23+BT23+BW23+BZ23</f>
        <v>0</v>
      </c>
      <c r="CD23" s="94" t="e">
        <f t="shared" si="23"/>
        <v>#DIV/0!</v>
      </c>
    </row>
    <row r="24" spans="1:82" ht="26.4" x14ac:dyDescent="0.25">
      <c r="A24" s="128" t="s">
        <v>57</v>
      </c>
      <c r="B24" s="250"/>
      <c r="C24" s="250"/>
      <c r="D24" s="93" t="e">
        <f t="shared" si="32"/>
        <v>#DIV/0!</v>
      </c>
      <c r="E24" s="120"/>
      <c r="F24" s="120"/>
      <c r="G24" s="101"/>
      <c r="H24" s="250"/>
      <c r="I24" s="250"/>
      <c r="J24" s="93" t="e">
        <f t="shared" si="1"/>
        <v>#DIV/0!</v>
      </c>
      <c r="K24" s="250"/>
      <c r="L24" s="250"/>
      <c r="M24" s="93" t="e">
        <f t="shared" si="2"/>
        <v>#DIV/0!</v>
      </c>
      <c r="N24" s="250"/>
      <c r="O24" s="250"/>
      <c r="P24" s="93" t="e">
        <f t="shared" si="3"/>
        <v>#DIV/0!</v>
      </c>
      <c r="Q24" s="250"/>
      <c r="R24" s="250"/>
      <c r="S24" s="93" t="e">
        <f t="shared" si="4"/>
        <v>#DIV/0!</v>
      </c>
      <c r="T24" s="250"/>
      <c r="U24" s="250"/>
      <c r="V24" s="93" t="e">
        <f t="shared" si="5"/>
        <v>#DIV/0!</v>
      </c>
      <c r="W24" s="250"/>
      <c r="X24" s="250"/>
      <c r="Y24" s="93" t="e">
        <f t="shared" si="34"/>
        <v>#DIV/0!</v>
      </c>
      <c r="Z24" s="250"/>
      <c r="AA24" s="250"/>
      <c r="AB24" s="93" t="e">
        <f t="shared" si="27"/>
        <v>#DIV/0!</v>
      </c>
      <c r="AC24" s="250"/>
      <c r="AD24" s="250"/>
      <c r="AE24" s="93" t="e">
        <f t="shared" si="7"/>
        <v>#DIV/0!</v>
      </c>
      <c r="AF24" s="250"/>
      <c r="AG24" s="250"/>
      <c r="AH24" s="93" t="e">
        <f t="shared" si="8"/>
        <v>#DIV/0!</v>
      </c>
      <c r="AI24" s="250"/>
      <c r="AJ24" s="250"/>
      <c r="AK24" s="94" t="e">
        <f t="shared" si="9"/>
        <v>#DIV/0!</v>
      </c>
      <c r="AL24" s="250"/>
      <c r="AM24" s="250"/>
      <c r="AN24" s="95" t="e">
        <f t="shared" si="10"/>
        <v>#DIV/0!</v>
      </c>
      <c r="AO24" s="250"/>
      <c r="AP24" s="250"/>
      <c r="AQ24" s="95" t="e">
        <f t="shared" si="11"/>
        <v>#DIV/0!</v>
      </c>
      <c r="AR24" s="250"/>
      <c r="AS24" s="250"/>
      <c r="AT24" s="95" t="e">
        <f t="shared" si="12"/>
        <v>#DIV/0!</v>
      </c>
      <c r="AU24" s="250"/>
      <c r="AV24" s="250"/>
      <c r="AW24" s="95" t="e">
        <f t="shared" si="13"/>
        <v>#DIV/0!</v>
      </c>
      <c r="AX24" s="250"/>
      <c r="AY24" s="250"/>
      <c r="AZ24" s="95" t="e">
        <f t="shared" si="14"/>
        <v>#DIV/0!</v>
      </c>
      <c r="BA24" s="250"/>
      <c r="BB24" s="250"/>
      <c r="BC24" s="95" t="e">
        <f t="shared" si="28"/>
        <v>#DIV/0!</v>
      </c>
      <c r="BD24" s="250"/>
      <c r="BE24" s="250"/>
      <c r="BF24" s="95" t="e">
        <f t="shared" si="15"/>
        <v>#DIV/0!</v>
      </c>
      <c r="BG24" s="250"/>
      <c r="BH24" s="250"/>
      <c r="BI24" s="95" t="e">
        <f t="shared" si="16"/>
        <v>#DIV/0!</v>
      </c>
      <c r="BJ24" s="250"/>
      <c r="BK24" s="250"/>
      <c r="BL24" s="101"/>
      <c r="BM24" s="250"/>
      <c r="BN24" s="250"/>
      <c r="BO24" s="95" t="e">
        <f t="shared" si="35"/>
        <v>#DIV/0!</v>
      </c>
      <c r="BP24" s="250"/>
      <c r="BQ24" s="250"/>
      <c r="BR24" s="95" t="e">
        <f t="shared" si="19"/>
        <v>#DIV/0!</v>
      </c>
      <c r="BS24" s="250"/>
      <c r="BT24" s="250"/>
      <c r="BU24" s="95" t="e">
        <f t="shared" si="20"/>
        <v>#DIV/0!</v>
      </c>
      <c r="BV24" s="250"/>
      <c r="BW24" s="250"/>
      <c r="BX24" s="93" t="e">
        <f t="shared" si="30"/>
        <v>#DIV/0!</v>
      </c>
      <c r="BY24" s="250"/>
      <c r="BZ24" s="250"/>
      <c r="CA24" s="95" t="e">
        <f t="shared" si="31"/>
        <v>#DIV/0!</v>
      </c>
      <c r="CB24" s="99">
        <f t="shared" si="36"/>
        <v>0</v>
      </c>
      <c r="CC24" s="99">
        <f>C24+F24+I24+L24+O24+R24+U24+X24+AA24+AD24+AG24+AJ24+AM24+AP24+AS24+AV24+AY24+BB24+BE24+BH24+BK24+BN24+BQ24+BT24+BW24+BZ24</f>
        <v>0</v>
      </c>
      <c r="CD24" s="94" t="e">
        <f t="shared" si="23"/>
        <v>#DIV/0!</v>
      </c>
    </row>
    <row r="25" spans="1:82" x14ac:dyDescent="0.25">
      <c r="A25" s="85" t="s">
        <v>42</v>
      </c>
      <c r="B25" s="120"/>
      <c r="C25" s="120"/>
      <c r="D25" s="93"/>
      <c r="E25" s="120"/>
      <c r="F25" s="120"/>
      <c r="G25" s="93"/>
      <c r="H25" s="120"/>
      <c r="I25" s="120"/>
      <c r="J25" s="93"/>
      <c r="K25" s="120"/>
      <c r="L25" s="120"/>
      <c r="M25" s="93"/>
      <c r="N25" s="120"/>
      <c r="O25" s="120"/>
      <c r="P25" s="93"/>
      <c r="Q25" s="120"/>
      <c r="R25" s="120"/>
      <c r="S25" s="93"/>
      <c r="T25" s="120"/>
      <c r="U25" s="120"/>
      <c r="V25" s="93"/>
      <c r="W25" s="120"/>
      <c r="X25" s="120"/>
      <c r="Y25" s="93"/>
      <c r="Z25" s="120"/>
      <c r="AA25" s="120"/>
      <c r="AB25" s="93"/>
      <c r="AC25" s="120"/>
      <c r="AD25" s="120"/>
      <c r="AE25" s="93"/>
      <c r="AF25" s="120"/>
      <c r="AG25" s="120"/>
      <c r="AH25" s="93"/>
      <c r="AI25" s="120"/>
      <c r="AJ25" s="120"/>
      <c r="AK25" s="94"/>
      <c r="AL25" s="120"/>
      <c r="AM25" s="120"/>
      <c r="AN25" s="95"/>
      <c r="AO25" s="120"/>
      <c r="AP25" s="120"/>
      <c r="AQ25" s="95"/>
      <c r="AR25" s="120"/>
      <c r="AS25" s="120"/>
      <c r="AT25" s="95"/>
      <c r="AU25" s="118"/>
      <c r="AV25" s="118"/>
      <c r="AW25" s="95"/>
      <c r="AX25" s="120"/>
      <c r="AY25" s="120"/>
      <c r="AZ25" s="95"/>
      <c r="BA25" s="120"/>
      <c r="BB25" s="120"/>
      <c r="BC25" s="95"/>
      <c r="BD25" s="120"/>
      <c r="BE25" s="120"/>
      <c r="BF25" s="95"/>
      <c r="BG25" s="120"/>
      <c r="BH25" s="120"/>
      <c r="BI25" s="95"/>
      <c r="BJ25" s="120"/>
      <c r="BK25" s="120"/>
      <c r="BL25" s="95"/>
      <c r="BM25" s="118"/>
      <c r="BN25" s="118"/>
      <c r="BO25" s="95"/>
      <c r="BP25" s="120"/>
      <c r="BQ25" s="120"/>
      <c r="BR25" s="95"/>
      <c r="BS25" s="120"/>
      <c r="BT25" s="120"/>
      <c r="BU25" s="95"/>
      <c r="BV25" s="120"/>
      <c r="BW25" s="120"/>
      <c r="BX25" s="93"/>
      <c r="BY25" s="120"/>
      <c r="BZ25" s="120"/>
      <c r="CA25" s="95"/>
      <c r="CB25" s="99">
        <f t="shared" si="36"/>
        <v>0</v>
      </c>
      <c r="CC25" s="99">
        <f>C25+F25+I25+L25+O25+R25+U25+X25+AA25+AD25+AG25+AJ25+AM25+AP25+AS25+AV25+AY25+BB25+BE25+BH25+BK25+BN25+BQ25+BT25+BW25+BZ25</f>
        <v>0</v>
      </c>
      <c r="CD25" s="94"/>
    </row>
    <row r="26" spans="1:82" s="137" customFormat="1" x14ac:dyDescent="0.25">
      <c r="A26" s="130" t="s">
        <v>43</v>
      </c>
      <c r="B26" s="138">
        <f>SUM(B12:B25)</f>
        <v>0</v>
      </c>
      <c r="C26" s="138">
        <f>SUM(C12:C25)</f>
        <v>0</v>
      </c>
      <c r="D26" s="93" t="e">
        <f t="shared" si="32"/>
        <v>#DIV/0!</v>
      </c>
      <c r="E26" s="138">
        <f>SUM(E12:E25)</f>
        <v>0</v>
      </c>
      <c r="F26" s="138">
        <f>SUM(F12:F25)</f>
        <v>0</v>
      </c>
      <c r="G26" s="131" t="e">
        <f>SUM(F26/E26)</f>
        <v>#DIV/0!</v>
      </c>
      <c r="H26" s="138">
        <f>SUM(H12:H25)</f>
        <v>0</v>
      </c>
      <c r="I26" s="138">
        <f>SUM(I12:I25)</f>
        <v>0</v>
      </c>
      <c r="J26" s="131" t="e">
        <f>SUM(I26/H26)</f>
        <v>#DIV/0!</v>
      </c>
      <c r="K26" s="138">
        <f>SUM(K12:K25)</f>
        <v>0</v>
      </c>
      <c r="L26" s="138">
        <f>SUM(L12:L25)</f>
        <v>0</v>
      </c>
      <c r="M26" s="131" t="e">
        <f>SUM(L26/K26)</f>
        <v>#DIV/0!</v>
      </c>
      <c r="N26" s="138">
        <f>SUM(N12:N25)</f>
        <v>0</v>
      </c>
      <c r="O26" s="138">
        <f>SUM(O12:O25)</f>
        <v>0</v>
      </c>
      <c r="P26" s="131" t="e">
        <f>SUM(O26/N26)</f>
        <v>#DIV/0!</v>
      </c>
      <c r="Q26" s="138">
        <f>SUM(Q12:Q25)</f>
        <v>0</v>
      </c>
      <c r="R26" s="138">
        <f>SUM(R12:R25)</f>
        <v>0</v>
      </c>
      <c r="S26" s="131" t="e">
        <f>SUM(R26/Q26)</f>
        <v>#DIV/0!</v>
      </c>
      <c r="T26" s="138">
        <f>SUM(T12:T25)</f>
        <v>0</v>
      </c>
      <c r="U26" s="138">
        <f>SUM(U12:U25)</f>
        <v>0</v>
      </c>
      <c r="V26" s="131" t="e">
        <f>SUM(U26/T26)</f>
        <v>#DIV/0!</v>
      </c>
      <c r="W26" s="138">
        <f>SUM(W12:W25)</f>
        <v>0</v>
      </c>
      <c r="X26" s="138">
        <f>SUM(X12:X25)</f>
        <v>0</v>
      </c>
      <c r="Y26" s="131" t="e">
        <f>SUM(X26/W26)</f>
        <v>#DIV/0!</v>
      </c>
      <c r="Z26" s="138">
        <f>SUM(Z12:Z25)</f>
        <v>0</v>
      </c>
      <c r="AA26" s="138">
        <f>SUM(AA12:AA25)</f>
        <v>0</v>
      </c>
      <c r="AB26" s="131" t="e">
        <f>SUM(AA26/Z26)</f>
        <v>#DIV/0!</v>
      </c>
      <c r="AC26" s="138">
        <f>SUM(AC12:AC25)</f>
        <v>0</v>
      </c>
      <c r="AD26" s="138">
        <f>SUM(AD12:AD25)</f>
        <v>0</v>
      </c>
      <c r="AE26" s="131" t="e">
        <f>SUM(AD26/AC26)</f>
        <v>#DIV/0!</v>
      </c>
      <c r="AF26" s="138">
        <f>SUM(AF12:AF25)</f>
        <v>0</v>
      </c>
      <c r="AG26" s="138">
        <f>SUM(AG12:AG25)</f>
        <v>0</v>
      </c>
      <c r="AH26" s="131" t="e">
        <f>SUM(AG26/AF26)</f>
        <v>#DIV/0!</v>
      </c>
      <c r="AI26" s="138">
        <f>SUM(AI12:AI25)</f>
        <v>0</v>
      </c>
      <c r="AJ26" s="138">
        <f>SUM(AJ12:AJ25)</f>
        <v>0</v>
      </c>
      <c r="AK26" s="132" t="e">
        <f>SUM(AJ26/AI26)</f>
        <v>#DIV/0!</v>
      </c>
      <c r="AL26" s="138">
        <f>SUM(AL12:AL25)</f>
        <v>0</v>
      </c>
      <c r="AM26" s="138">
        <f>SUM(AM12:AM25)</f>
        <v>0</v>
      </c>
      <c r="AN26" s="131" t="e">
        <f>SUM(AM26/AL26)</f>
        <v>#DIV/0!</v>
      </c>
      <c r="AO26" s="138">
        <f>SUM(AO12:AO25)</f>
        <v>0</v>
      </c>
      <c r="AP26" s="138">
        <f>SUM(AP12:AP25)</f>
        <v>0</v>
      </c>
      <c r="AQ26" s="131" t="e">
        <f>SUM(AP26/AO26)</f>
        <v>#DIV/0!</v>
      </c>
      <c r="AR26" s="138">
        <f>SUM(AR12:AR25)</f>
        <v>0</v>
      </c>
      <c r="AS26" s="138">
        <f>SUM(AS12:AS25)</f>
        <v>0</v>
      </c>
      <c r="AT26" s="131" t="e">
        <f>SUM(AS26/AR26)</f>
        <v>#DIV/0!</v>
      </c>
      <c r="AU26" s="138">
        <f>SUM(AU12:AU25)</f>
        <v>0</v>
      </c>
      <c r="AV26" s="138">
        <f>SUM(AV12:AV25)</f>
        <v>0</v>
      </c>
      <c r="AW26" s="131" t="e">
        <f>SUM(AV26/AU26)</f>
        <v>#DIV/0!</v>
      </c>
      <c r="AX26" s="138">
        <f>SUM(AX12:AX25)</f>
        <v>0</v>
      </c>
      <c r="AY26" s="138">
        <f>SUM(AY12:AY25)</f>
        <v>0</v>
      </c>
      <c r="AZ26" s="131" t="e">
        <f>SUM(AY26/AX26)</f>
        <v>#DIV/0!</v>
      </c>
      <c r="BA26" s="138">
        <f>SUM(BA12:BA25)</f>
        <v>0</v>
      </c>
      <c r="BB26" s="138">
        <f>SUM(BB12:BB25)</f>
        <v>0</v>
      </c>
      <c r="BC26" s="131" t="e">
        <f>SUM(BB26/BA26)</f>
        <v>#DIV/0!</v>
      </c>
      <c r="BD26" s="138">
        <f>SUM(BD12:BD25)</f>
        <v>0</v>
      </c>
      <c r="BE26" s="138">
        <f>SUM(BE12:BE25)</f>
        <v>0</v>
      </c>
      <c r="BF26" s="131" t="e">
        <f>SUM(BE26/BD26)</f>
        <v>#DIV/0!</v>
      </c>
      <c r="BG26" s="138">
        <f>SUM(BG12:BG25)</f>
        <v>0</v>
      </c>
      <c r="BH26" s="138">
        <f>SUM(BH12:BH25)</f>
        <v>0</v>
      </c>
      <c r="BI26" s="131" t="e">
        <f>SUM(BH26/BG26)</f>
        <v>#DIV/0!</v>
      </c>
      <c r="BJ26" s="138">
        <f>SUM(BJ12:BJ25)</f>
        <v>0</v>
      </c>
      <c r="BK26" s="138">
        <f>SUM(BK12:BK25)</f>
        <v>0</v>
      </c>
      <c r="BL26" s="131" t="e">
        <f>SUM(BK26/BJ26)</f>
        <v>#DIV/0!</v>
      </c>
      <c r="BM26" s="138">
        <f>SUM(BM12:BM25)</f>
        <v>0</v>
      </c>
      <c r="BN26" s="138">
        <f>SUM(BN12:BN25)</f>
        <v>0</v>
      </c>
      <c r="BO26" s="131" t="e">
        <f>SUM(BN26/BM26)</f>
        <v>#DIV/0!</v>
      </c>
      <c r="BP26" s="138">
        <f>SUM(BP12:BP25)</f>
        <v>0</v>
      </c>
      <c r="BQ26" s="138">
        <f>SUM(BQ12:BQ25)</f>
        <v>0</v>
      </c>
      <c r="BR26" s="131" t="e">
        <f>SUM(BQ26/BP26)</f>
        <v>#DIV/0!</v>
      </c>
      <c r="BS26" s="138">
        <f>SUM(BS12:BS25)</f>
        <v>0</v>
      </c>
      <c r="BT26" s="138">
        <f>SUM(BT12:BT25)</f>
        <v>0</v>
      </c>
      <c r="BU26" s="131" t="e">
        <f>SUM(BT26/BS26)</f>
        <v>#DIV/0!</v>
      </c>
      <c r="BV26" s="138">
        <f>SUM(BV12:BV25)</f>
        <v>0</v>
      </c>
      <c r="BW26" s="138">
        <f>SUM(BW12:BW25)</f>
        <v>0</v>
      </c>
      <c r="BX26" s="131" t="e">
        <f>SUM(BW26/BV26)</f>
        <v>#DIV/0!</v>
      </c>
      <c r="BY26" s="138">
        <f>SUM(BY12:BY25)</f>
        <v>0</v>
      </c>
      <c r="BZ26" s="138">
        <f>SUM(BZ12:BZ25)</f>
        <v>0</v>
      </c>
      <c r="CA26" s="131" t="e">
        <f>SUM(BZ26/BY26)</f>
        <v>#DIV/0!</v>
      </c>
      <c r="CB26" s="99">
        <f t="shared" si="36"/>
        <v>0</v>
      </c>
      <c r="CC26" s="99">
        <f>BZ26+BW26+BT26+BQ26+BN26+BK26+BH26+BE26+BB26+AY26+AV26+AS26+AP26+AM26+AJ26+AG26+AD26+AA26+X26+U26+R26+O26+L26+I26+F26+C26</f>
        <v>0</v>
      </c>
      <c r="CD26" s="132" t="e">
        <f>SUM(CC26/CB26)</f>
        <v>#DIV/0!</v>
      </c>
    </row>
    <row r="27" spans="1:82" x14ac:dyDescent="0.25">
      <c r="A27" s="88" t="s">
        <v>44</v>
      </c>
      <c r="B27" s="102">
        <f>B11-B26</f>
        <v>0</v>
      </c>
      <c r="C27" s="102">
        <f>C11-C26</f>
        <v>0</v>
      </c>
      <c r="D27" s="95"/>
      <c r="E27" s="102">
        <f>E11-E26</f>
        <v>0</v>
      </c>
      <c r="F27" s="102">
        <f>F11-F26</f>
        <v>0</v>
      </c>
      <c r="G27" s="95"/>
      <c r="H27" s="102">
        <f>H11-H26</f>
        <v>0</v>
      </c>
      <c r="I27" s="102">
        <f>I11-I26</f>
        <v>0</v>
      </c>
      <c r="J27" s="95"/>
      <c r="K27" s="102">
        <f>K11-K26</f>
        <v>0</v>
      </c>
      <c r="L27" s="102">
        <f>L11-L26</f>
        <v>0</v>
      </c>
      <c r="M27" s="95"/>
      <c r="N27" s="102">
        <f>N11-N26</f>
        <v>0</v>
      </c>
      <c r="O27" s="102">
        <f>O11-O26</f>
        <v>0</v>
      </c>
      <c r="P27" s="95"/>
      <c r="Q27" s="102">
        <f>Q11-Q26</f>
        <v>0</v>
      </c>
      <c r="R27" s="102">
        <f>R11-R26</f>
        <v>0</v>
      </c>
      <c r="S27" s="95"/>
      <c r="T27" s="102">
        <f>T11-T26</f>
        <v>0</v>
      </c>
      <c r="U27" s="102">
        <f>U11-U26</f>
        <v>0</v>
      </c>
      <c r="V27" s="95"/>
      <c r="W27" s="102">
        <f>W11-W26</f>
        <v>0</v>
      </c>
      <c r="X27" s="102">
        <f>X11-X26</f>
        <v>0</v>
      </c>
      <c r="Y27" s="95"/>
      <c r="Z27" s="102">
        <f>Z11-Z26</f>
        <v>0</v>
      </c>
      <c r="AA27" s="102">
        <f>AA11-AA26</f>
        <v>0</v>
      </c>
      <c r="AB27" s="95"/>
      <c r="AC27" s="102">
        <f>AC11-AC26</f>
        <v>0</v>
      </c>
      <c r="AD27" s="102">
        <f>AD11-AD26</f>
        <v>0</v>
      </c>
      <c r="AE27" s="95"/>
      <c r="AF27" s="102">
        <f>AF11-AF26</f>
        <v>0</v>
      </c>
      <c r="AG27" s="102">
        <f>AG11-AG26</f>
        <v>0</v>
      </c>
      <c r="AH27" s="95"/>
      <c r="AI27" s="102">
        <f>AI11-AI26</f>
        <v>0</v>
      </c>
      <c r="AJ27" s="102">
        <f>AJ11-AJ26</f>
        <v>0</v>
      </c>
      <c r="AK27" s="94"/>
      <c r="AL27" s="102">
        <f>AL11-AL26</f>
        <v>0</v>
      </c>
      <c r="AM27" s="102">
        <f>AM11-AM26</f>
        <v>0</v>
      </c>
      <c r="AN27" s="95"/>
      <c r="AO27" s="102">
        <f>AO11-AO26</f>
        <v>0</v>
      </c>
      <c r="AP27" s="102">
        <f>AP11-AP26</f>
        <v>0</v>
      </c>
      <c r="AQ27" s="95"/>
      <c r="AR27" s="102">
        <f>AR11-AR26</f>
        <v>0</v>
      </c>
      <c r="AS27" s="102">
        <f>AS11-AS26</f>
        <v>0</v>
      </c>
      <c r="AT27" s="95"/>
      <c r="AU27" s="102">
        <f>AU11-AU26</f>
        <v>0</v>
      </c>
      <c r="AV27" s="102">
        <f>AV11-AV26</f>
        <v>0</v>
      </c>
      <c r="AW27" s="95"/>
      <c r="AX27" s="102">
        <f>AX11-AX26</f>
        <v>0</v>
      </c>
      <c r="AY27" s="102">
        <f>AY11-AY26</f>
        <v>0</v>
      </c>
      <c r="AZ27" s="95"/>
      <c r="BA27" s="102">
        <f>BA11-BA26</f>
        <v>0</v>
      </c>
      <c r="BB27" s="102">
        <f>BB11-BB26</f>
        <v>0</v>
      </c>
      <c r="BC27" s="95"/>
      <c r="BD27" s="102">
        <f>BD11-BD26</f>
        <v>0</v>
      </c>
      <c r="BE27" s="102">
        <f>BE11-BE26</f>
        <v>0</v>
      </c>
      <c r="BF27" s="95"/>
      <c r="BG27" s="102">
        <f>BG11-BG26</f>
        <v>0</v>
      </c>
      <c r="BH27" s="102">
        <f>BH11-BH26</f>
        <v>0</v>
      </c>
      <c r="BI27" s="95"/>
      <c r="BJ27" s="102">
        <f>BJ11-BJ26</f>
        <v>0</v>
      </c>
      <c r="BK27" s="102">
        <f>BK11-BK26</f>
        <v>0</v>
      </c>
      <c r="BL27" s="95"/>
      <c r="BM27" s="102">
        <f>BM11-BM26</f>
        <v>0</v>
      </c>
      <c r="BN27" s="102">
        <f>BN11-BN26</f>
        <v>0</v>
      </c>
      <c r="BO27" s="95"/>
      <c r="BP27" s="102">
        <f>BP11-BP26</f>
        <v>0</v>
      </c>
      <c r="BQ27" s="102">
        <f>BQ11-BQ26</f>
        <v>0</v>
      </c>
      <c r="BR27" s="95"/>
      <c r="BS27" s="102">
        <f>BS11-BS26</f>
        <v>0</v>
      </c>
      <c r="BT27" s="102">
        <f>BT11-BT26</f>
        <v>0</v>
      </c>
      <c r="BU27" s="95"/>
      <c r="BV27" s="102">
        <f>BV11-BV26</f>
        <v>0</v>
      </c>
      <c r="BW27" s="102">
        <f>BW11-BW26</f>
        <v>0</v>
      </c>
      <c r="BX27" s="95"/>
      <c r="BY27" s="102">
        <f>BY11-BY26</f>
        <v>0</v>
      </c>
      <c r="BZ27" s="102">
        <f>BZ11-BZ26</f>
        <v>0</v>
      </c>
      <c r="CA27" s="95" t="e">
        <f>SUM(BZ27/BY27)</f>
        <v>#DIV/0!</v>
      </c>
      <c r="CB27" s="103">
        <f t="shared" si="36"/>
        <v>0</v>
      </c>
      <c r="CC27" s="103">
        <f>BZ27+BW27+BT27+BQ27+BN27+BK27+BH27+BE27+BB27+AY27+AV27+AS27+AP27+AM27+AJ27+AG27+AD27+AA27+X27+U27+R27+O27+L27+I27+F27+C27</f>
        <v>0</v>
      </c>
      <c r="CD27" s="94" t="e">
        <f>SUM(CC27/CB27)</f>
        <v>#DIV/0!</v>
      </c>
    </row>
    <row r="28" spans="1:82" hidden="1" x14ac:dyDescent="0.25">
      <c r="A28" s="91" t="s">
        <v>46</v>
      </c>
      <c r="B28" s="104"/>
      <c r="C28" s="104"/>
      <c r="D28" s="95"/>
      <c r="E28" s="104"/>
      <c r="F28" s="104"/>
      <c r="G28" s="95"/>
      <c r="H28" s="104"/>
      <c r="I28" s="104"/>
      <c r="J28" s="95"/>
      <c r="K28" s="104"/>
      <c r="L28" s="104"/>
      <c r="M28" s="95"/>
      <c r="N28" s="104"/>
      <c r="O28" s="104"/>
      <c r="P28" s="95"/>
      <c r="Q28" s="104"/>
      <c r="R28" s="104"/>
      <c r="S28" s="95"/>
      <c r="T28" s="104"/>
      <c r="U28" s="104"/>
      <c r="V28" s="95"/>
      <c r="W28" s="104"/>
      <c r="X28" s="104"/>
      <c r="Y28" s="95"/>
      <c r="Z28" s="104"/>
      <c r="AA28" s="104"/>
      <c r="AB28" s="95"/>
      <c r="AC28" s="104"/>
      <c r="AD28" s="104"/>
      <c r="AE28" s="95"/>
      <c r="AF28" s="104"/>
      <c r="AG28" s="104"/>
      <c r="AH28" s="95"/>
      <c r="AI28" s="104"/>
      <c r="AJ28" s="104"/>
      <c r="AK28" s="94"/>
      <c r="AL28" s="104"/>
      <c r="AM28" s="104"/>
      <c r="AN28" s="95"/>
      <c r="AO28" s="104"/>
      <c r="AP28" s="104"/>
      <c r="AQ28" s="95"/>
      <c r="AR28" s="104"/>
      <c r="AS28" s="104"/>
      <c r="AT28" s="95"/>
      <c r="AU28" s="104"/>
      <c r="AV28" s="104"/>
      <c r="AW28" s="95"/>
      <c r="AX28" s="104"/>
      <c r="AY28" s="104"/>
      <c r="AZ28" s="95"/>
      <c r="BA28" s="104"/>
      <c r="BB28" s="104"/>
      <c r="BC28" s="95"/>
      <c r="BD28" s="104"/>
      <c r="BE28" s="104"/>
      <c r="BF28" s="95"/>
      <c r="BG28" s="104"/>
      <c r="BH28" s="104"/>
      <c r="BI28" s="95"/>
      <c r="BJ28" s="104"/>
      <c r="BK28" s="104"/>
      <c r="BL28" s="95"/>
      <c r="BM28" s="104"/>
      <c r="BN28" s="104"/>
      <c r="BO28" s="95"/>
      <c r="BP28" s="104"/>
      <c r="BQ28" s="104"/>
      <c r="BR28" s="95"/>
      <c r="BS28" s="104"/>
      <c r="BT28" s="104"/>
      <c r="BU28" s="95"/>
      <c r="BV28" s="104"/>
      <c r="BW28" s="104"/>
      <c r="BX28" s="95"/>
      <c r="BY28" s="104"/>
      <c r="BZ28" s="104"/>
      <c r="CA28" s="95"/>
      <c r="CB28" s="103"/>
      <c r="CC28" s="103"/>
      <c r="CD28" s="94"/>
    </row>
    <row r="29" spans="1:82" hidden="1" x14ac:dyDescent="0.25">
      <c r="A29" s="91" t="s">
        <v>47</v>
      </c>
      <c r="B29" s="14"/>
      <c r="C29" s="14"/>
      <c r="D29" s="95" t="e">
        <f>SUM(C29/B29)</f>
        <v>#DIV/0!</v>
      </c>
      <c r="E29" s="14"/>
      <c r="F29" s="14"/>
      <c r="G29" s="95" t="e">
        <f>SUM(F29/E29)</f>
        <v>#DIV/0!</v>
      </c>
      <c r="H29" s="14"/>
      <c r="I29" s="14"/>
      <c r="J29" s="95" t="e">
        <f>SUM(I29/H29)</f>
        <v>#DIV/0!</v>
      </c>
      <c r="K29" s="14"/>
      <c r="L29" s="14"/>
      <c r="M29" s="95" t="e">
        <f>SUM(L29/K29)</f>
        <v>#DIV/0!</v>
      </c>
      <c r="N29" s="14"/>
      <c r="O29" s="14"/>
      <c r="P29" s="95" t="e">
        <f>SUM(O29/N29)</f>
        <v>#DIV/0!</v>
      </c>
      <c r="Q29" s="14"/>
      <c r="R29" s="14"/>
      <c r="S29" s="95" t="e">
        <f>SUM(R29/Q29)</f>
        <v>#DIV/0!</v>
      </c>
      <c r="T29" s="14"/>
      <c r="U29" s="14"/>
      <c r="V29" s="95" t="e">
        <f>SUM(U29/T29)</f>
        <v>#DIV/0!</v>
      </c>
      <c r="W29" s="14"/>
      <c r="X29" s="14"/>
      <c r="Y29" s="95" t="e">
        <f>SUM(X29/W29)</f>
        <v>#DIV/0!</v>
      </c>
      <c r="Z29" s="14"/>
      <c r="AA29" s="14"/>
      <c r="AB29" s="95" t="e">
        <f>SUM(AA29/Z29)</f>
        <v>#DIV/0!</v>
      </c>
      <c r="AC29" s="14"/>
      <c r="AD29" s="14"/>
      <c r="AE29" s="95" t="e">
        <f>SUM(AD29/AC29)</f>
        <v>#DIV/0!</v>
      </c>
      <c r="AF29" s="14"/>
      <c r="AG29" s="14"/>
      <c r="AH29" s="95" t="e">
        <f>SUM(AG29/AF29)</f>
        <v>#DIV/0!</v>
      </c>
      <c r="AI29" s="14"/>
      <c r="AJ29" s="14"/>
      <c r="AK29" s="94" t="e">
        <f>SUM(AJ29/AI29)</f>
        <v>#DIV/0!</v>
      </c>
      <c r="AL29" s="14"/>
      <c r="AM29" s="14"/>
      <c r="AN29" s="95" t="e">
        <f>SUM(AM29/AL29)</f>
        <v>#DIV/0!</v>
      </c>
      <c r="AO29" s="14"/>
      <c r="AP29" s="14"/>
      <c r="AQ29" s="95" t="e">
        <f>SUM(AP29/AO29)</f>
        <v>#DIV/0!</v>
      </c>
      <c r="AR29" s="14"/>
      <c r="AS29" s="14"/>
      <c r="AT29" s="95" t="e">
        <f>SUM(AS29/AR29)</f>
        <v>#DIV/0!</v>
      </c>
      <c r="AU29" s="44"/>
      <c r="AV29" s="44"/>
      <c r="AW29" s="95" t="e">
        <f>SUM(AV29/AU29)</f>
        <v>#DIV/0!</v>
      </c>
      <c r="AX29" s="14"/>
      <c r="AY29" s="14"/>
      <c r="AZ29" s="95" t="e">
        <f>SUM(AY29/AX29)</f>
        <v>#DIV/0!</v>
      </c>
      <c r="BA29" s="14"/>
      <c r="BB29" s="14"/>
      <c r="BC29" s="95" t="e">
        <f>SUM(BB29/BA29)</f>
        <v>#DIV/0!</v>
      </c>
      <c r="BD29" s="14"/>
      <c r="BE29" s="14"/>
      <c r="BF29" s="95" t="e">
        <f>SUM(BE29/BD29)</f>
        <v>#DIV/0!</v>
      </c>
      <c r="BG29" s="14"/>
      <c r="BH29" s="14"/>
      <c r="BI29" s="95" t="e">
        <f>SUM(BH29/BG29)</f>
        <v>#DIV/0!</v>
      </c>
      <c r="BJ29" s="107"/>
      <c r="BK29" s="14"/>
      <c r="BL29" s="95" t="e">
        <f>SUM(BK29/BJ29)</f>
        <v>#DIV/0!</v>
      </c>
      <c r="BM29" s="44"/>
      <c r="BN29" s="44"/>
      <c r="BO29" s="95" t="e">
        <f>SUM(BN29/BM29)</f>
        <v>#DIV/0!</v>
      </c>
      <c r="BP29" s="14"/>
      <c r="BQ29" s="14"/>
      <c r="BR29" s="95" t="e">
        <f>SUM(BQ29/BP29)</f>
        <v>#DIV/0!</v>
      </c>
      <c r="BS29" s="14"/>
      <c r="BT29" s="14"/>
      <c r="BU29" s="95" t="e">
        <f>SUM(BT29/BS29)</f>
        <v>#DIV/0!</v>
      </c>
      <c r="BV29" s="14"/>
      <c r="BW29" s="14"/>
      <c r="BX29" s="95" t="e">
        <f>SUM(BW29/BV29)</f>
        <v>#DIV/0!</v>
      </c>
      <c r="BY29" s="14"/>
      <c r="BZ29" s="14"/>
      <c r="CA29" s="95" t="e">
        <f>SUM(BZ29/BY29)</f>
        <v>#DIV/0!</v>
      </c>
      <c r="CB29" s="99">
        <f>BY29+BV29+BS29+BP29+BM29+BJ29+BG29+BD29+BA29+AX29+AU29+AR29+AO29+AL29+AI29+AF29+AC29+Z29+W29+T29+Q29+N29+K29+H29+E29+B29</f>
        <v>0</v>
      </c>
      <c r="CC29" s="99">
        <f>BZ29+BW29+BT29+BQ29+BN29+BK29+BH29+BE29+BB29+AY29+AV29+AS29+AP29+AM29+AJ29+AG29+AD29+AA29+X29+U29+R29+O29+L29+I29+F29+C29</f>
        <v>0</v>
      </c>
      <c r="CD29" s="94" t="e">
        <f>SUM(CC29/CB29)</f>
        <v>#DIV/0!</v>
      </c>
    </row>
    <row r="30" spans="1:82" hidden="1" x14ac:dyDescent="0.25">
      <c r="A30" s="91" t="s">
        <v>48</v>
      </c>
      <c r="B30" s="14"/>
      <c r="C30" s="14"/>
      <c r="D30" s="95" t="e">
        <f>SUM(C30/B30)</f>
        <v>#DIV/0!</v>
      </c>
      <c r="E30" s="14"/>
      <c r="F30" s="14"/>
      <c r="G30" s="95" t="e">
        <f>SUM(F30/E30)</f>
        <v>#DIV/0!</v>
      </c>
      <c r="H30" s="14"/>
      <c r="I30" s="14"/>
      <c r="J30" s="95" t="e">
        <f>SUM(I30/H30)</f>
        <v>#DIV/0!</v>
      </c>
      <c r="K30" s="14"/>
      <c r="L30" s="14"/>
      <c r="M30" s="95" t="e">
        <f>SUM(L30/K30)</f>
        <v>#DIV/0!</v>
      </c>
      <c r="N30" s="14"/>
      <c r="O30" s="14"/>
      <c r="P30" s="95" t="e">
        <f>SUM(O30/N30)</f>
        <v>#DIV/0!</v>
      </c>
      <c r="Q30" s="14"/>
      <c r="R30" s="14"/>
      <c r="S30" s="95" t="e">
        <f>SUM(R30/Q30)</f>
        <v>#DIV/0!</v>
      </c>
      <c r="T30" s="14"/>
      <c r="U30" s="14"/>
      <c r="V30" s="95" t="e">
        <f>SUM(U30/T30)</f>
        <v>#DIV/0!</v>
      </c>
      <c r="W30" s="14"/>
      <c r="X30" s="14"/>
      <c r="Y30" s="95" t="e">
        <f>SUM(X30/W30)</f>
        <v>#DIV/0!</v>
      </c>
      <c r="Z30" s="14"/>
      <c r="AA30" s="14"/>
      <c r="AB30" s="95" t="e">
        <f>SUM(AA30/Z30)</f>
        <v>#DIV/0!</v>
      </c>
      <c r="AC30" s="14"/>
      <c r="AD30" s="14"/>
      <c r="AE30" s="95" t="e">
        <f>SUM(AD30/AC30)</f>
        <v>#DIV/0!</v>
      </c>
      <c r="AF30" s="14"/>
      <c r="AG30" s="14"/>
      <c r="AH30" s="95" t="e">
        <f>SUM(AG30/AF30)</f>
        <v>#DIV/0!</v>
      </c>
      <c r="AI30" s="14"/>
      <c r="AJ30" s="14"/>
      <c r="AK30" s="94" t="e">
        <f>SUM(AJ30/AI30)</f>
        <v>#DIV/0!</v>
      </c>
      <c r="AL30" s="14"/>
      <c r="AM30" s="14"/>
      <c r="AN30" s="95" t="e">
        <f>SUM(AM30/AL30)</f>
        <v>#DIV/0!</v>
      </c>
      <c r="AO30" s="14"/>
      <c r="AP30" s="14"/>
      <c r="AQ30" s="95" t="e">
        <f>SUM(AP30/AO30)</f>
        <v>#DIV/0!</v>
      </c>
      <c r="AR30" s="14"/>
      <c r="AS30" s="14"/>
      <c r="AT30" s="95" t="e">
        <f>SUM(AS30/AR30)</f>
        <v>#DIV/0!</v>
      </c>
      <c r="AU30" s="44"/>
      <c r="AV30" s="44"/>
      <c r="AW30" s="95" t="e">
        <f>SUM(AV30/AU30)</f>
        <v>#DIV/0!</v>
      </c>
      <c r="AX30" s="14"/>
      <c r="AY30" s="14"/>
      <c r="AZ30" s="95" t="e">
        <f>SUM(AY30/AX30)</f>
        <v>#DIV/0!</v>
      </c>
      <c r="BA30" s="14"/>
      <c r="BB30" s="14"/>
      <c r="BC30" s="95" t="e">
        <f>SUM(BB30/BA30)</f>
        <v>#DIV/0!</v>
      </c>
      <c r="BD30" s="14"/>
      <c r="BE30" s="14"/>
      <c r="BF30" s="95" t="e">
        <f>SUM(BE30/BD30)</f>
        <v>#DIV/0!</v>
      </c>
      <c r="BG30" s="14"/>
      <c r="BH30" s="14"/>
      <c r="BI30" s="95" t="e">
        <f>SUM(BH30/BG30)</f>
        <v>#DIV/0!</v>
      </c>
      <c r="BJ30" s="14"/>
      <c r="BK30" s="14"/>
      <c r="BL30" s="95" t="e">
        <f>SUM(BK30/BJ30)</f>
        <v>#DIV/0!</v>
      </c>
      <c r="BM30" s="44"/>
      <c r="BN30" s="44"/>
      <c r="BO30" s="95" t="e">
        <f>SUM(BN30/BM30)</f>
        <v>#DIV/0!</v>
      </c>
      <c r="BP30" s="14"/>
      <c r="BQ30" s="14"/>
      <c r="BR30" s="95" t="e">
        <f>SUM(BQ30/BP30)</f>
        <v>#DIV/0!</v>
      </c>
      <c r="BS30" s="14"/>
      <c r="BT30" s="14"/>
      <c r="BU30" s="95" t="e">
        <f>SUM(BT30/BS30)</f>
        <v>#DIV/0!</v>
      </c>
      <c r="BV30" s="14"/>
      <c r="BW30" s="14"/>
      <c r="BX30" s="95" t="e">
        <f>SUM(BW30/BV30)</f>
        <v>#DIV/0!</v>
      </c>
      <c r="BY30" s="14"/>
      <c r="BZ30" s="14"/>
      <c r="CA30" s="95" t="e">
        <f>SUM(BZ30/BY30)</f>
        <v>#DIV/0!</v>
      </c>
      <c r="CB30" s="99">
        <f>BY30+BV30+BS30+BP30+BM30+BJ30+BG30+BD30+BA30+AX30+AU30+AR30+AO30+AL30+AI30+AF30+AC30+Z30+W30+T30+Q30+N30+K30+H30+E30+B30</f>
        <v>0</v>
      </c>
      <c r="CC30" s="99">
        <f>BZ30+BW30+BT30+BQ30+BN30+BK30+BH30+BE30+BB30+AY30+AV30+AS30+AP30+AM30+AJ30+AG30+AD30+AA30+X30+U30+R30+O30+L30+I30+F30+C30</f>
        <v>0</v>
      </c>
      <c r="CD30" s="94" t="e">
        <f>SUM(CC30/CB30)</f>
        <v>#DIV/0!</v>
      </c>
    </row>
    <row r="31" spans="1:82" ht="39.6" hidden="1" x14ac:dyDescent="0.25">
      <c r="A31" s="92" t="s">
        <v>49</v>
      </c>
      <c r="B31" s="104" t="e">
        <f>(B30+B29)/B26*100</f>
        <v>#DIV/0!</v>
      </c>
      <c r="C31" s="104" t="e">
        <f>(C30+C29)/C26*100</f>
        <v>#DIV/0!</v>
      </c>
      <c r="D31" s="95"/>
      <c r="E31" s="104" t="e">
        <f>(E30+E29)/E26*100</f>
        <v>#DIV/0!</v>
      </c>
      <c r="F31" s="104" t="e">
        <f>(F30+F29)/F26*100</f>
        <v>#DIV/0!</v>
      </c>
      <c r="G31" s="95"/>
      <c r="H31" s="104" t="e">
        <f>(H30+H29)/H26*100</f>
        <v>#DIV/0!</v>
      </c>
      <c r="I31" s="104" t="e">
        <f>(I30+I29)/I26*100</f>
        <v>#DIV/0!</v>
      </c>
      <c r="J31" s="95"/>
      <c r="K31" s="104" t="e">
        <f>(K30+K29)/K26*100</f>
        <v>#DIV/0!</v>
      </c>
      <c r="L31" s="104" t="e">
        <f>(L30+L29)/L26*100</f>
        <v>#DIV/0!</v>
      </c>
      <c r="M31" s="95"/>
      <c r="N31" s="104" t="e">
        <f>(N30+N29)/N26*100</f>
        <v>#DIV/0!</v>
      </c>
      <c r="O31" s="104" t="e">
        <f>(O30+O29)/O26*100</f>
        <v>#DIV/0!</v>
      </c>
      <c r="P31" s="95"/>
      <c r="Q31" s="105" t="e">
        <f>(Q30+Q29)/Q26*100</f>
        <v>#DIV/0!</v>
      </c>
      <c r="R31" s="104" t="e">
        <f>(R30+R29)/R26*100</f>
        <v>#DIV/0!</v>
      </c>
      <c r="S31" s="95"/>
      <c r="T31" s="104" t="e">
        <f>(T30+T29)/T26*100</f>
        <v>#DIV/0!</v>
      </c>
      <c r="U31" s="106" t="e">
        <f>(U30+U29)/U26*100</f>
        <v>#DIV/0!</v>
      </c>
      <c r="V31" s="95"/>
      <c r="W31" s="104" t="e">
        <f>(W30+W29)/W26*100</f>
        <v>#DIV/0!</v>
      </c>
      <c r="X31" s="104" t="e">
        <f>(X30+X29)/X26*100</f>
        <v>#DIV/0!</v>
      </c>
      <c r="Y31" s="104"/>
      <c r="Z31" s="104" t="e">
        <f>(Z30+Z29)/Z26*100</f>
        <v>#DIV/0!</v>
      </c>
      <c r="AA31" s="104" t="e">
        <f>(AA30+AA29)/AA26*100</f>
        <v>#DIV/0!</v>
      </c>
      <c r="AB31" s="95"/>
      <c r="AC31" s="104" t="e">
        <f>(AC30+AC29)/AC26*100</f>
        <v>#DIV/0!</v>
      </c>
      <c r="AD31" s="104" t="e">
        <f>(AD30+AD29)/AD26*100</f>
        <v>#DIV/0!</v>
      </c>
      <c r="AE31" s="95"/>
      <c r="AF31" s="104" t="e">
        <f>(AF30+AF29)/AF26*100</f>
        <v>#DIV/0!</v>
      </c>
      <c r="AG31" s="104" t="e">
        <f>(AG30+AG29)/AG26*100</f>
        <v>#DIV/0!</v>
      </c>
      <c r="AH31" s="95"/>
      <c r="AI31" s="104" t="e">
        <f>(AI30+AI29)/AI26*100</f>
        <v>#DIV/0!</v>
      </c>
      <c r="AJ31" s="104" t="e">
        <f>(AJ30+AJ29)/AJ26*100</f>
        <v>#DIV/0!</v>
      </c>
      <c r="AK31" s="94"/>
      <c r="AL31" s="104" t="e">
        <f>(AL30+AL29)/AL26*100</f>
        <v>#DIV/0!</v>
      </c>
      <c r="AM31" s="104" t="e">
        <f>(AM30+AM29)/AM26*100</f>
        <v>#DIV/0!</v>
      </c>
      <c r="AN31" s="95"/>
      <c r="AO31" s="104" t="e">
        <f>(AO30+AO29)/AO26*100</f>
        <v>#DIV/0!</v>
      </c>
      <c r="AP31" s="104" t="e">
        <f>(AP30+AP29)/AP26*100</f>
        <v>#DIV/0!</v>
      </c>
      <c r="AQ31" s="95"/>
      <c r="AR31" s="104" t="e">
        <f>(AR30+AR29)/AR26*100</f>
        <v>#DIV/0!</v>
      </c>
      <c r="AS31" s="104" t="e">
        <f>(AS30+AS29)/AS26*100</f>
        <v>#DIV/0!</v>
      </c>
      <c r="AT31" s="95"/>
      <c r="AU31" s="104" t="e">
        <f>(AU30+AU29)/AU26*100</f>
        <v>#DIV/0!</v>
      </c>
      <c r="AV31" s="104" t="e">
        <f>(AV30+AV29)/AV26*100</f>
        <v>#DIV/0!</v>
      </c>
      <c r="AW31" s="95"/>
      <c r="AX31" s="104" t="e">
        <f>(AX30+AX29)/AX26*100</f>
        <v>#DIV/0!</v>
      </c>
      <c r="AY31" s="104" t="e">
        <f>(AY30+AY29)/AY26*100</f>
        <v>#DIV/0!</v>
      </c>
      <c r="AZ31" s="95"/>
      <c r="BA31" s="104" t="e">
        <f>(BA30+BA29)/BA26*100</f>
        <v>#DIV/0!</v>
      </c>
      <c r="BB31" s="104" t="e">
        <f>(BB30+BB29)/BB26*100</f>
        <v>#DIV/0!</v>
      </c>
      <c r="BC31" s="95"/>
      <c r="BD31" s="104" t="e">
        <f>(BD30+BD29)/BD26*100</f>
        <v>#DIV/0!</v>
      </c>
      <c r="BE31" s="104" t="e">
        <f>(BE30+BE29)/BE26*100</f>
        <v>#DIV/0!</v>
      </c>
      <c r="BF31" s="95" t="e">
        <f>SUM(BE31/BD31)</f>
        <v>#DIV/0!</v>
      </c>
      <c r="BG31" s="104" t="e">
        <f>(BG30+BG29)/BG26*100</f>
        <v>#DIV/0!</v>
      </c>
      <c r="BH31" s="104" t="e">
        <f>(BH30+BH29)/BH26*100</f>
        <v>#DIV/0!</v>
      </c>
      <c r="BI31" s="95"/>
      <c r="BJ31" s="104" t="e">
        <f>(BJ30+BJ29)/BJ26*100</f>
        <v>#DIV/0!</v>
      </c>
      <c r="BK31" s="104" t="e">
        <f>(BK30+BK29)/BK26*100</f>
        <v>#DIV/0!</v>
      </c>
      <c r="BL31" s="95"/>
      <c r="BM31" s="104" t="e">
        <f>(BM30+BM29)/BM26*100</f>
        <v>#DIV/0!</v>
      </c>
      <c r="BN31" s="104" t="e">
        <f>(BN30+BN29)/BN26*100</f>
        <v>#DIV/0!</v>
      </c>
      <c r="BO31" s="95"/>
      <c r="BP31" s="104" t="e">
        <f>(BP30+BP29)/BP26*100</f>
        <v>#DIV/0!</v>
      </c>
      <c r="BQ31" s="104" t="e">
        <f>(BQ30+BQ29)/BQ26*100</f>
        <v>#DIV/0!</v>
      </c>
      <c r="BR31" s="95"/>
      <c r="BS31" s="104" t="e">
        <f>(BS30+BS29)/BS26*100</f>
        <v>#DIV/0!</v>
      </c>
      <c r="BT31" s="104" t="e">
        <f>(BT30+BT29)/BT26*100</f>
        <v>#DIV/0!</v>
      </c>
      <c r="BU31" s="95"/>
      <c r="BV31" s="104" t="e">
        <f>(BV30+BV29)/BV26*100</f>
        <v>#DIV/0!</v>
      </c>
      <c r="BW31" s="104" t="e">
        <f>(BW30+BW29)/BW26*100</f>
        <v>#DIV/0!</v>
      </c>
      <c r="BX31" s="95"/>
      <c r="BY31" s="104" t="e">
        <f>(BY30+BY29)/BY26*100</f>
        <v>#DIV/0!</v>
      </c>
      <c r="BZ31" s="104" t="e">
        <f>(BZ30+BZ29)/BZ26*100</f>
        <v>#DIV/0!</v>
      </c>
      <c r="CA31" s="95"/>
      <c r="CB31" s="104" t="e">
        <f>(CB30+CB29)/CB26*100</f>
        <v>#DIV/0!</v>
      </c>
      <c r="CC31" s="104" t="e">
        <f>(CC30+CC29)/CC26*100</f>
        <v>#DIV/0!</v>
      </c>
      <c r="CD31" s="94"/>
    </row>
    <row r="33" spans="8:8" x14ac:dyDescent="0.25">
      <c r="H33" s="83"/>
    </row>
  </sheetData>
  <mergeCells count="110">
    <mergeCell ref="N2:P2"/>
    <mergeCell ref="Q2:S2"/>
    <mergeCell ref="T2:V2"/>
    <mergeCell ref="B3:B4"/>
    <mergeCell ref="W2:Y2"/>
    <mergeCell ref="Z2:AB2"/>
    <mergeCell ref="AC2:AE2"/>
    <mergeCell ref="AF2:AH2"/>
    <mergeCell ref="B1:V1"/>
    <mergeCell ref="AH3:AH4"/>
    <mergeCell ref="AA3:AA4"/>
    <mergeCell ref="AB3:AB4"/>
    <mergeCell ref="AC3:AC4"/>
    <mergeCell ref="AD3:AD4"/>
    <mergeCell ref="A2:A4"/>
    <mergeCell ref="B2:D2"/>
    <mergeCell ref="E2:G2"/>
    <mergeCell ref="H2:J2"/>
    <mergeCell ref="K2:M2"/>
    <mergeCell ref="AU2:AW2"/>
    <mergeCell ref="AX2:AZ2"/>
    <mergeCell ref="BA2:BC2"/>
    <mergeCell ref="BD2:BF2"/>
    <mergeCell ref="AI2:AK2"/>
    <mergeCell ref="AL2:AN2"/>
    <mergeCell ref="AO2:AQ2"/>
    <mergeCell ref="AR2:AT2"/>
    <mergeCell ref="C3:C4"/>
    <mergeCell ref="D3:D4"/>
    <mergeCell ref="E3:E4"/>
    <mergeCell ref="F3:F4"/>
    <mergeCell ref="S3:S4"/>
    <mergeCell ref="T3:T4"/>
    <mergeCell ref="U3:U4"/>
    <mergeCell ref="V3:V4"/>
    <mergeCell ref="AE3:AE4"/>
    <mergeCell ref="AF3:AF4"/>
    <mergeCell ref="AG3:AG4"/>
    <mergeCell ref="BS2:BU2"/>
    <mergeCell ref="BV2:BX2"/>
    <mergeCell ref="BY2:CA2"/>
    <mergeCell ref="CB2:CD2"/>
    <mergeCell ref="BG2:BI2"/>
    <mergeCell ref="BJ2:BL2"/>
    <mergeCell ref="BM2:BO2"/>
    <mergeCell ref="BP2:BR2"/>
    <mergeCell ref="G3:G4"/>
    <mergeCell ref="H3:H4"/>
    <mergeCell ref="I3:I4"/>
    <mergeCell ref="J3:J4"/>
    <mergeCell ref="O3:O4"/>
    <mergeCell ref="P3:P4"/>
    <mergeCell ref="Q3:Q4"/>
    <mergeCell ref="R3:R4"/>
    <mergeCell ref="K3:K4"/>
    <mergeCell ref="L3:L4"/>
    <mergeCell ref="M3:M4"/>
    <mergeCell ref="N3:N4"/>
    <mergeCell ref="W3:W4"/>
    <mergeCell ref="X3:X4"/>
    <mergeCell ref="Y3:Y4"/>
    <mergeCell ref="Z3:Z4"/>
    <mergeCell ref="AM3:AM4"/>
    <mergeCell ref="AN3:AN4"/>
    <mergeCell ref="AO3:AO4"/>
    <mergeCell ref="AP3:AP4"/>
    <mergeCell ref="AI3:AI4"/>
    <mergeCell ref="AJ3:AJ4"/>
    <mergeCell ref="AK3:AK4"/>
    <mergeCell ref="AL3:AL4"/>
    <mergeCell ref="AU3:AU4"/>
    <mergeCell ref="AV3:AV4"/>
    <mergeCell ref="AW3:AW4"/>
    <mergeCell ref="AX3:AX4"/>
    <mergeCell ref="AQ3:AQ4"/>
    <mergeCell ref="AR3:AR4"/>
    <mergeCell ref="AS3:AS4"/>
    <mergeCell ref="AT3:AT4"/>
    <mergeCell ref="BC3:BC4"/>
    <mergeCell ref="BD3:BD4"/>
    <mergeCell ref="BE3:BE4"/>
    <mergeCell ref="BF3:BF4"/>
    <mergeCell ref="AY3:AY4"/>
    <mergeCell ref="AZ3:AZ4"/>
    <mergeCell ref="BA3:BA4"/>
    <mergeCell ref="BB3:BB4"/>
    <mergeCell ref="BK3:BK4"/>
    <mergeCell ref="BL3:BL4"/>
    <mergeCell ref="BM3:BM4"/>
    <mergeCell ref="BG3:BG4"/>
    <mergeCell ref="BH3:BH4"/>
    <mergeCell ref="BI3:BI4"/>
    <mergeCell ref="BJ3:BJ4"/>
    <mergeCell ref="CB3:CB4"/>
    <mergeCell ref="CC3:CC4"/>
    <mergeCell ref="CD3:CD4"/>
    <mergeCell ref="BW3:BW4"/>
    <mergeCell ref="BX3:BX4"/>
    <mergeCell ref="BY3:BY4"/>
    <mergeCell ref="BZ3:BZ4"/>
    <mergeCell ref="BN3:BN4"/>
    <mergeCell ref="BS3:BS4"/>
    <mergeCell ref="BT3:BT4"/>
    <mergeCell ref="BU3:BU4"/>
    <mergeCell ref="BV3:BV4"/>
    <mergeCell ref="BO3:BO4"/>
    <mergeCell ref="BP3:BP4"/>
    <mergeCell ref="BQ3:BQ4"/>
    <mergeCell ref="BR3:BR4"/>
    <mergeCell ref="CA3:CA4"/>
  </mergeCells>
  <phoneticPr fontId="18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 enableFormatConditionsCalculation="0">
    <tabColor indexed="33"/>
  </sheetPr>
  <dimension ref="A2:CE35"/>
  <sheetViews>
    <sheetView zoomScale="75" workbookViewId="0">
      <pane ySplit="5" topLeftCell="A6" activePane="bottomLeft" state="frozen"/>
      <selection pane="bottomLeft" activeCell="D19" sqref="D19"/>
    </sheetView>
  </sheetViews>
  <sheetFormatPr defaultRowHeight="13.2" x14ac:dyDescent="0.25"/>
  <cols>
    <col min="1" max="1" width="58.6640625" customWidth="1"/>
    <col min="2" max="2" width="18" customWidth="1"/>
    <col min="3" max="3" width="17.33203125" customWidth="1"/>
    <col min="4" max="4" width="11.6640625" customWidth="1"/>
    <col min="5" max="5" width="18" customWidth="1"/>
    <col min="6" max="6" width="16.44140625" customWidth="1"/>
    <col min="7" max="7" width="9.33203125" bestFit="1" customWidth="1"/>
    <col min="8" max="8" width="19.6640625" customWidth="1"/>
    <col min="9" max="9" width="18.109375" customWidth="1"/>
    <col min="10" max="10" width="9.33203125" bestFit="1" customWidth="1"/>
    <col min="11" max="11" width="18.88671875" customWidth="1"/>
    <col min="12" max="12" width="15.88671875" customWidth="1"/>
    <col min="13" max="13" width="10.109375" customWidth="1"/>
    <col min="14" max="14" width="19.88671875" customWidth="1"/>
    <col min="15" max="15" width="16.88671875" customWidth="1"/>
    <col min="17" max="17" width="18.5546875" customWidth="1"/>
    <col min="18" max="18" width="17.88671875" customWidth="1"/>
    <col min="20" max="20" width="20.44140625" customWidth="1"/>
    <col min="21" max="21" width="18.88671875" customWidth="1"/>
    <col min="23" max="23" width="17.5546875" customWidth="1"/>
    <col min="24" max="24" width="15.109375" customWidth="1"/>
    <col min="25" max="25" width="8.6640625" customWidth="1"/>
    <col min="26" max="26" width="18.33203125" customWidth="1"/>
    <col min="27" max="27" width="17.33203125" customWidth="1"/>
    <col min="29" max="29" width="19.109375" customWidth="1"/>
    <col min="30" max="30" width="17.109375" customWidth="1"/>
    <col min="32" max="32" width="18.5546875" customWidth="1"/>
    <col min="33" max="33" width="17.33203125" customWidth="1"/>
    <col min="34" max="34" width="9.6640625" customWidth="1"/>
    <col min="35" max="35" width="18" customWidth="1"/>
    <col min="36" max="36" width="16.88671875" customWidth="1"/>
    <col min="37" max="37" width="12.44140625" customWidth="1"/>
    <col min="38" max="38" width="20" customWidth="1"/>
    <col min="39" max="39" width="17" customWidth="1"/>
    <col min="41" max="41" width="20.44140625" customWidth="1"/>
    <col min="42" max="42" width="17.6640625" customWidth="1"/>
    <col min="44" max="44" width="18" customWidth="1"/>
    <col min="45" max="45" width="18.44140625" customWidth="1"/>
    <col min="47" max="47" width="19" customWidth="1"/>
    <col min="48" max="48" width="17.44140625" customWidth="1"/>
    <col min="50" max="50" width="18.44140625" customWidth="1"/>
    <col min="51" max="51" width="17.109375" customWidth="1"/>
    <col min="53" max="53" width="17" customWidth="1"/>
    <col min="54" max="54" width="16.6640625" customWidth="1"/>
    <col min="56" max="56" width="18.6640625" customWidth="1"/>
    <col min="57" max="57" width="19.44140625" customWidth="1"/>
    <col min="59" max="60" width="18.33203125" customWidth="1"/>
    <col min="62" max="62" width="17" customWidth="1"/>
    <col min="63" max="63" width="15.33203125" customWidth="1"/>
    <col min="65" max="65" width="18.33203125" customWidth="1"/>
    <col min="66" max="66" width="17" customWidth="1"/>
    <col min="68" max="68" width="18.5546875" customWidth="1"/>
    <col min="69" max="69" width="18.44140625" customWidth="1"/>
    <col min="71" max="71" width="18.44140625" customWidth="1"/>
    <col min="72" max="72" width="17.44140625" customWidth="1"/>
    <col min="74" max="74" width="20" customWidth="1"/>
    <col min="75" max="75" width="19.88671875" customWidth="1"/>
    <col min="77" max="77" width="21.44140625" customWidth="1"/>
    <col min="78" max="78" width="21.5546875" customWidth="1"/>
    <col min="80" max="80" width="18.109375" customWidth="1"/>
    <col min="81" max="81" width="17.88671875" customWidth="1"/>
    <col min="82" max="82" width="10.88671875" customWidth="1"/>
    <col min="83" max="83" width="17.44140625" bestFit="1" customWidth="1"/>
  </cols>
  <sheetData>
    <row r="2" spans="1:83" s="12" customFormat="1" ht="21" x14ac:dyDescent="0.4">
      <c r="A2" s="10"/>
      <c r="B2" s="414" t="s">
        <v>74</v>
      </c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 t="s">
        <v>0</v>
      </c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</row>
    <row r="3" spans="1:83" ht="15.6" x14ac:dyDescent="0.3">
      <c r="A3" s="415"/>
      <c r="B3" s="412" t="s">
        <v>1</v>
      </c>
      <c r="C3" s="413"/>
      <c r="D3" s="413"/>
      <c r="E3" s="412" t="s">
        <v>2</v>
      </c>
      <c r="F3" s="413"/>
      <c r="G3" s="413"/>
      <c r="H3" s="412" t="s">
        <v>3</v>
      </c>
      <c r="I3" s="413"/>
      <c r="J3" s="413"/>
      <c r="K3" s="412" t="s">
        <v>4</v>
      </c>
      <c r="L3" s="413"/>
      <c r="M3" s="413"/>
      <c r="N3" s="412" t="s">
        <v>5</v>
      </c>
      <c r="O3" s="413"/>
      <c r="P3" s="413"/>
      <c r="Q3" s="412" t="s">
        <v>6</v>
      </c>
      <c r="R3" s="413"/>
      <c r="S3" s="413"/>
      <c r="T3" s="412" t="s">
        <v>7</v>
      </c>
      <c r="U3" s="413"/>
      <c r="V3" s="413"/>
      <c r="W3" s="412" t="s">
        <v>8</v>
      </c>
      <c r="X3" s="413"/>
      <c r="Y3" s="413"/>
      <c r="Z3" s="412" t="s">
        <v>50</v>
      </c>
      <c r="AA3" s="413"/>
      <c r="AB3" s="413"/>
      <c r="AC3" s="412" t="s">
        <v>9</v>
      </c>
      <c r="AD3" s="413"/>
      <c r="AE3" s="413"/>
      <c r="AF3" s="412" t="s">
        <v>10</v>
      </c>
      <c r="AG3" s="413"/>
      <c r="AH3" s="413"/>
      <c r="AI3" s="412" t="s">
        <v>52</v>
      </c>
      <c r="AJ3" s="413"/>
      <c r="AK3" s="413"/>
      <c r="AL3" s="412" t="s">
        <v>11</v>
      </c>
      <c r="AM3" s="413"/>
      <c r="AN3" s="413"/>
      <c r="AO3" s="412" t="s">
        <v>12</v>
      </c>
      <c r="AP3" s="413"/>
      <c r="AQ3" s="413"/>
      <c r="AR3" s="412" t="s">
        <v>13</v>
      </c>
      <c r="AS3" s="413"/>
      <c r="AT3" s="413"/>
      <c r="AU3" s="412" t="s">
        <v>14</v>
      </c>
      <c r="AV3" s="413"/>
      <c r="AW3" s="413"/>
      <c r="AX3" s="412" t="s">
        <v>15</v>
      </c>
      <c r="AY3" s="413"/>
      <c r="AZ3" s="413"/>
      <c r="BA3" s="412" t="s">
        <v>16</v>
      </c>
      <c r="BB3" s="413"/>
      <c r="BC3" s="413"/>
      <c r="BD3" s="412" t="s">
        <v>17</v>
      </c>
      <c r="BE3" s="413"/>
      <c r="BF3" s="413"/>
      <c r="BG3" s="412" t="s">
        <v>18</v>
      </c>
      <c r="BH3" s="413"/>
      <c r="BI3" s="413"/>
      <c r="BJ3" s="412" t="s">
        <v>19</v>
      </c>
      <c r="BK3" s="413"/>
      <c r="BL3" s="413"/>
      <c r="BM3" s="412" t="s">
        <v>20</v>
      </c>
      <c r="BN3" s="413"/>
      <c r="BO3" s="413"/>
      <c r="BP3" s="412" t="s">
        <v>21</v>
      </c>
      <c r="BQ3" s="413"/>
      <c r="BR3" s="413"/>
      <c r="BS3" s="412" t="s">
        <v>22</v>
      </c>
      <c r="BT3" s="413"/>
      <c r="BU3" s="413"/>
      <c r="BV3" s="412" t="s">
        <v>23</v>
      </c>
      <c r="BW3" s="413"/>
      <c r="BX3" s="413"/>
      <c r="BY3" s="412" t="s">
        <v>24</v>
      </c>
      <c r="BZ3" s="413"/>
      <c r="CA3" s="413"/>
      <c r="CB3" s="412" t="s">
        <v>25</v>
      </c>
      <c r="CC3" s="413"/>
      <c r="CD3" s="413"/>
    </row>
    <row r="4" spans="1:83" ht="12.75" customHeight="1" x14ac:dyDescent="0.25">
      <c r="A4" s="413"/>
      <c r="B4" s="416" t="s">
        <v>26</v>
      </c>
      <c r="C4" s="416" t="s">
        <v>66</v>
      </c>
      <c r="D4" s="418" t="s">
        <v>27</v>
      </c>
      <c r="E4" s="416" t="s">
        <v>26</v>
      </c>
      <c r="F4" s="416" t="s">
        <v>66</v>
      </c>
      <c r="G4" s="418" t="s">
        <v>27</v>
      </c>
      <c r="H4" s="416" t="s">
        <v>26</v>
      </c>
      <c r="I4" s="416" t="s">
        <v>66</v>
      </c>
      <c r="J4" s="418" t="s">
        <v>27</v>
      </c>
      <c r="K4" s="416" t="s">
        <v>26</v>
      </c>
      <c r="L4" s="416" t="s">
        <v>66</v>
      </c>
      <c r="M4" s="418" t="s">
        <v>27</v>
      </c>
      <c r="N4" s="416" t="s">
        <v>26</v>
      </c>
      <c r="O4" s="416" t="s">
        <v>66</v>
      </c>
      <c r="P4" s="418" t="s">
        <v>27</v>
      </c>
      <c r="Q4" s="416" t="s">
        <v>26</v>
      </c>
      <c r="R4" s="416" t="s">
        <v>66</v>
      </c>
      <c r="S4" s="418" t="s">
        <v>27</v>
      </c>
      <c r="T4" s="416" t="s">
        <v>26</v>
      </c>
      <c r="U4" s="416" t="s">
        <v>66</v>
      </c>
      <c r="V4" s="418" t="s">
        <v>27</v>
      </c>
      <c r="W4" s="416" t="s">
        <v>26</v>
      </c>
      <c r="X4" s="416" t="s">
        <v>66</v>
      </c>
      <c r="Y4" s="418" t="s">
        <v>27</v>
      </c>
      <c r="Z4" s="416" t="s">
        <v>26</v>
      </c>
      <c r="AA4" s="416" t="s">
        <v>66</v>
      </c>
      <c r="AB4" s="418" t="s">
        <v>27</v>
      </c>
      <c r="AC4" s="416" t="s">
        <v>26</v>
      </c>
      <c r="AD4" s="416" t="s">
        <v>66</v>
      </c>
      <c r="AE4" s="418" t="s">
        <v>27</v>
      </c>
      <c r="AF4" s="416" t="s">
        <v>26</v>
      </c>
      <c r="AG4" s="416" t="s">
        <v>66</v>
      </c>
      <c r="AH4" s="418" t="s">
        <v>27</v>
      </c>
      <c r="AI4" s="416" t="s">
        <v>26</v>
      </c>
      <c r="AJ4" s="416" t="s">
        <v>66</v>
      </c>
      <c r="AK4" s="418" t="s">
        <v>27</v>
      </c>
      <c r="AL4" s="416" t="s">
        <v>26</v>
      </c>
      <c r="AM4" s="416" t="s">
        <v>66</v>
      </c>
      <c r="AN4" s="418" t="s">
        <v>27</v>
      </c>
      <c r="AO4" s="416" t="s">
        <v>26</v>
      </c>
      <c r="AP4" s="416" t="s">
        <v>66</v>
      </c>
      <c r="AQ4" s="418" t="s">
        <v>27</v>
      </c>
      <c r="AR4" s="416" t="s">
        <v>26</v>
      </c>
      <c r="AS4" s="416" t="s">
        <v>66</v>
      </c>
      <c r="AT4" s="418" t="s">
        <v>27</v>
      </c>
      <c r="AU4" s="416" t="s">
        <v>26</v>
      </c>
      <c r="AV4" s="416" t="s">
        <v>66</v>
      </c>
      <c r="AW4" s="418" t="s">
        <v>27</v>
      </c>
      <c r="AX4" s="416" t="s">
        <v>26</v>
      </c>
      <c r="AY4" s="416" t="s">
        <v>66</v>
      </c>
      <c r="AZ4" s="418" t="s">
        <v>27</v>
      </c>
      <c r="BA4" s="416" t="s">
        <v>26</v>
      </c>
      <c r="BB4" s="416" t="s">
        <v>66</v>
      </c>
      <c r="BC4" s="418" t="s">
        <v>27</v>
      </c>
      <c r="BD4" s="416" t="s">
        <v>26</v>
      </c>
      <c r="BE4" s="416" t="s">
        <v>66</v>
      </c>
      <c r="BF4" s="418" t="s">
        <v>27</v>
      </c>
      <c r="BG4" s="416" t="s">
        <v>26</v>
      </c>
      <c r="BH4" s="416" t="s">
        <v>66</v>
      </c>
      <c r="BI4" s="418" t="s">
        <v>27</v>
      </c>
      <c r="BJ4" s="416" t="s">
        <v>26</v>
      </c>
      <c r="BK4" s="416" t="s">
        <v>66</v>
      </c>
      <c r="BL4" s="418" t="s">
        <v>27</v>
      </c>
      <c r="BM4" s="416" t="s">
        <v>26</v>
      </c>
      <c r="BN4" s="416" t="s">
        <v>66</v>
      </c>
      <c r="BO4" s="418" t="s">
        <v>27</v>
      </c>
      <c r="BP4" s="416" t="s">
        <v>26</v>
      </c>
      <c r="BQ4" s="416" t="s">
        <v>66</v>
      </c>
      <c r="BR4" s="418" t="s">
        <v>27</v>
      </c>
      <c r="BS4" s="416" t="s">
        <v>26</v>
      </c>
      <c r="BT4" s="416" t="s">
        <v>66</v>
      </c>
      <c r="BU4" s="418" t="s">
        <v>27</v>
      </c>
      <c r="BV4" s="416" t="s">
        <v>26</v>
      </c>
      <c r="BW4" s="416" t="s">
        <v>66</v>
      </c>
      <c r="BX4" s="418" t="s">
        <v>27</v>
      </c>
      <c r="BY4" s="416" t="s">
        <v>26</v>
      </c>
      <c r="BZ4" s="416" t="s">
        <v>66</v>
      </c>
      <c r="CA4" s="418" t="s">
        <v>27</v>
      </c>
      <c r="CB4" s="416" t="s">
        <v>26</v>
      </c>
      <c r="CC4" s="416" t="s">
        <v>66</v>
      </c>
      <c r="CD4" s="418" t="s">
        <v>27</v>
      </c>
    </row>
    <row r="5" spans="1:83" ht="20.25" customHeight="1" thickBot="1" x14ac:dyDescent="0.3">
      <c r="A5" s="413"/>
      <c r="B5" s="417"/>
      <c r="C5" s="417"/>
      <c r="D5" s="417"/>
      <c r="E5" s="417"/>
      <c r="F5" s="417"/>
      <c r="G5" s="413"/>
      <c r="H5" s="413"/>
      <c r="I5" s="417"/>
      <c r="J5" s="413"/>
      <c r="K5" s="413"/>
      <c r="L5" s="417"/>
      <c r="M5" s="413"/>
      <c r="N5" s="413"/>
      <c r="O5" s="417"/>
      <c r="P5" s="413"/>
      <c r="Q5" s="413"/>
      <c r="R5" s="417"/>
      <c r="S5" s="413"/>
      <c r="T5" s="413"/>
      <c r="U5" s="417"/>
      <c r="V5" s="413"/>
      <c r="W5" s="413"/>
      <c r="X5" s="417"/>
      <c r="Y5" s="413"/>
      <c r="Z5" s="413"/>
      <c r="AA5" s="417"/>
      <c r="AB5" s="413"/>
      <c r="AC5" s="413"/>
      <c r="AD5" s="417"/>
      <c r="AE5" s="413"/>
      <c r="AF5" s="413"/>
      <c r="AG5" s="417"/>
      <c r="AH5" s="413"/>
      <c r="AI5" s="413"/>
      <c r="AJ5" s="417"/>
      <c r="AK5" s="413"/>
      <c r="AL5" s="413"/>
      <c r="AM5" s="417"/>
      <c r="AN5" s="413"/>
      <c r="AO5" s="413"/>
      <c r="AP5" s="417"/>
      <c r="AQ5" s="413"/>
      <c r="AR5" s="413"/>
      <c r="AS5" s="417"/>
      <c r="AT5" s="413"/>
      <c r="AU5" s="413"/>
      <c r="AV5" s="417"/>
      <c r="AW5" s="413"/>
      <c r="AX5" s="413"/>
      <c r="AY5" s="417"/>
      <c r="AZ5" s="413"/>
      <c r="BA5" s="413"/>
      <c r="BB5" s="417"/>
      <c r="BC5" s="413"/>
      <c r="BD5" s="413"/>
      <c r="BE5" s="417"/>
      <c r="BF5" s="413"/>
      <c r="BG5" s="413"/>
      <c r="BH5" s="417"/>
      <c r="BI5" s="413"/>
      <c r="BJ5" s="413"/>
      <c r="BK5" s="417"/>
      <c r="BL5" s="413"/>
      <c r="BM5" s="413"/>
      <c r="BN5" s="417"/>
      <c r="BO5" s="413"/>
      <c r="BP5" s="413"/>
      <c r="BQ5" s="417"/>
      <c r="BR5" s="413"/>
      <c r="BS5" s="413"/>
      <c r="BT5" s="417"/>
      <c r="BU5" s="413"/>
      <c r="BV5" s="413"/>
      <c r="BW5" s="417"/>
      <c r="BX5" s="413"/>
      <c r="BY5" s="413"/>
      <c r="BZ5" s="417"/>
      <c r="CA5" s="419"/>
      <c r="CB5" s="419"/>
      <c r="CC5" s="417"/>
      <c r="CD5" s="419"/>
    </row>
    <row r="6" spans="1:83" ht="24" customHeight="1" x14ac:dyDescent="0.25">
      <c r="A6" s="8" t="s">
        <v>28</v>
      </c>
      <c r="B6" s="233">
        <v>194520503.96000001</v>
      </c>
      <c r="C6" s="233">
        <v>29173839.550000001</v>
      </c>
      <c r="D6" s="1">
        <f>SUM(C6/B6)</f>
        <v>0.14997822314916029</v>
      </c>
      <c r="E6" s="233">
        <v>57949012</v>
      </c>
      <c r="F6" s="233">
        <v>6642316.4400000004</v>
      </c>
      <c r="G6" s="1">
        <f t="shared" ref="G6:G17" si="0">SUM(F6/E6)</f>
        <v>0.11462346312306412</v>
      </c>
      <c r="H6" s="233">
        <v>1009987718.1900001</v>
      </c>
      <c r="I6" s="233">
        <v>112558228.34999999</v>
      </c>
      <c r="J6" s="1">
        <f t="shared" ref="J6:J25" si="1">SUM(I6/H6)</f>
        <v>0.11144514564168731</v>
      </c>
      <c r="K6" s="119"/>
      <c r="L6" s="119"/>
      <c r="M6" s="1" t="e">
        <f>SUM(L6/K6)</f>
        <v>#DIV/0!</v>
      </c>
      <c r="N6" s="233">
        <v>158881961</v>
      </c>
      <c r="O6" s="233">
        <v>22254013.170000002</v>
      </c>
      <c r="P6" s="1">
        <f t="shared" ref="P6:P25" si="2">SUM(O6/N6)</f>
        <v>0.14006632993408233</v>
      </c>
      <c r="Q6" s="233">
        <v>92396380</v>
      </c>
      <c r="R6" s="233">
        <v>10985751.869999999</v>
      </c>
      <c r="S6" s="1">
        <f t="shared" ref="S6:S11" si="3">SUM(R6/Q6)</f>
        <v>0.11889807663460407</v>
      </c>
      <c r="T6" s="233">
        <v>580082533.79999995</v>
      </c>
      <c r="U6" s="233">
        <v>96054497.030000001</v>
      </c>
      <c r="V6" s="1">
        <f t="shared" ref="V6:V25" si="4">SUM(U6/T6)</f>
        <v>0.16558763871197255</v>
      </c>
      <c r="W6" s="233">
        <v>75391448</v>
      </c>
      <c r="X6" s="233">
        <v>6955644.8300000001</v>
      </c>
      <c r="Y6" s="1">
        <f t="shared" ref="Y6:Y17" si="5">SUM(X6/W6)</f>
        <v>9.2260395767965617E-2</v>
      </c>
      <c r="Z6" s="233">
        <v>369579265</v>
      </c>
      <c r="AA6" s="233">
        <v>45502600.93</v>
      </c>
      <c r="AB6" s="1">
        <f>SUM(AA6/Z6)</f>
        <v>0.12312000493317719</v>
      </c>
      <c r="AC6" s="233">
        <v>303211003.25</v>
      </c>
      <c r="AD6" s="233">
        <v>49784333.890000001</v>
      </c>
      <c r="AE6" s="1">
        <f>SUM(AD6/AC6)</f>
        <v>0.16419039334450669</v>
      </c>
      <c r="AF6" s="233">
        <v>62738788</v>
      </c>
      <c r="AG6" s="233">
        <v>7610034.1100000003</v>
      </c>
      <c r="AH6" s="1">
        <f t="shared" ref="AH6:AH11" si="6">SUM(AG6/AF6)</f>
        <v>0.12129711702431996</v>
      </c>
      <c r="AI6" s="233">
        <v>381304897.56</v>
      </c>
      <c r="AJ6" s="233">
        <v>60735062.780000001</v>
      </c>
      <c r="AK6" s="2">
        <f t="shared" ref="AK6:AK25" si="7">SUM(AJ6/AI6)</f>
        <v>0.15928214709186386</v>
      </c>
      <c r="AL6" s="233">
        <v>547581844.55999994</v>
      </c>
      <c r="AM6" s="233">
        <v>79284874.409999996</v>
      </c>
      <c r="AN6" s="3">
        <f t="shared" ref="AN6:AN25" si="8">SUM(AM6/AL6)</f>
        <v>0.14479091152795251</v>
      </c>
      <c r="AO6" s="233">
        <v>166713689.61000001</v>
      </c>
      <c r="AP6" s="233">
        <v>21615001.890000001</v>
      </c>
      <c r="AQ6" s="3">
        <f t="shared" ref="AQ6:AQ11" si="9">SUM(AP6/AO6)</f>
        <v>0.12965343122430339</v>
      </c>
      <c r="AR6" s="274">
        <v>97627447</v>
      </c>
      <c r="AS6" s="274">
        <v>13071494.68</v>
      </c>
      <c r="AT6" s="3">
        <f t="shared" ref="AT6:AT25" si="10">SUM(AS6/AR6)</f>
        <v>0.13389159587467242</v>
      </c>
      <c r="AU6" s="233">
        <v>96459820</v>
      </c>
      <c r="AV6" s="233">
        <v>21926159.210000001</v>
      </c>
      <c r="AW6" s="3">
        <f t="shared" ref="AW6:AW25" si="11">SUM(AV6/AU6)</f>
        <v>0.22730873030864043</v>
      </c>
      <c r="AX6" s="233">
        <v>114977925</v>
      </c>
      <c r="AY6" s="233">
        <v>18152475.77</v>
      </c>
      <c r="AZ6" s="3">
        <f t="shared" ref="AZ6:AZ25" si="12">SUM(AY6/AX6)</f>
        <v>0.15787792108789578</v>
      </c>
      <c r="BA6" s="233">
        <v>59730015</v>
      </c>
      <c r="BB6" s="233">
        <v>9393828.9199999999</v>
      </c>
      <c r="BC6" s="3">
        <f t="shared" ref="BC6:BC11" si="13">SUM(BB6/BA6)</f>
        <v>0.15727149775535801</v>
      </c>
      <c r="BD6" s="233">
        <v>249063121</v>
      </c>
      <c r="BE6" s="233">
        <v>35944841.740000002</v>
      </c>
      <c r="BF6" s="3">
        <f t="shared" ref="BF6:BF25" si="14">SUM(BE6/BD6)</f>
        <v>0.14432020925330011</v>
      </c>
      <c r="BG6" s="233">
        <v>221092893</v>
      </c>
      <c r="BH6" s="233">
        <v>28300557.059999999</v>
      </c>
      <c r="BI6" s="3">
        <f t="shared" ref="BI6:BI25" si="15">SUM(BH6/BG6)</f>
        <v>0.12800301572787326</v>
      </c>
      <c r="BJ6" s="233">
        <v>58661092</v>
      </c>
      <c r="BK6" s="233">
        <v>7098835.2800000003</v>
      </c>
      <c r="BL6" s="3">
        <f t="shared" ref="BL6:BL24" si="16">SUM(BK6/BJ6)</f>
        <v>0.1210143732066904</v>
      </c>
      <c r="BM6" s="233">
        <v>222315455</v>
      </c>
      <c r="BN6" s="233">
        <v>33440830.109999999</v>
      </c>
      <c r="BO6" s="3">
        <f t="shared" ref="BO6:BO11" si="17">SUM(BN6/BM6)</f>
        <v>0.15042062689703692</v>
      </c>
      <c r="BP6" s="233">
        <v>83611943.879999995</v>
      </c>
      <c r="BQ6" s="233">
        <v>21165896.539999999</v>
      </c>
      <c r="BR6" s="3">
        <f t="shared" ref="BR6:BR25" si="18">SUM(BQ6/BP6)</f>
        <v>0.25314441403703436</v>
      </c>
      <c r="BS6" s="233">
        <v>133146396.84999999</v>
      </c>
      <c r="BT6" s="233">
        <v>21348902.75</v>
      </c>
      <c r="BU6" s="3">
        <f t="shared" ref="BU6:BU11" si="19">SUM(BT6/BS6)</f>
        <v>0.16034157329883464</v>
      </c>
      <c r="BV6" s="233">
        <v>1788816000</v>
      </c>
      <c r="BW6" s="233">
        <v>350864760.44999999</v>
      </c>
      <c r="BX6" s="1">
        <f>SUM(BW6/BV6)</f>
        <v>0.19614357231263585</v>
      </c>
      <c r="BY6" s="233">
        <v>8290734198</v>
      </c>
      <c r="BZ6" s="233">
        <v>1311666187.5</v>
      </c>
      <c r="CA6" s="16">
        <f>SUM(BZ6/BY6)</f>
        <v>0.15820868890193313</v>
      </c>
      <c r="CB6" s="33">
        <f t="shared" ref="CB6:CB11" si="20">B6+E6+H6+K6+N6+Q6+T6+W6+Z6+AC6+AF6+AI6+AL6+AO6+AR6+AU6+AX6+BA6+BD6+BG6+BJ6+BM6+BP6+BS6+BV6+BY6</f>
        <v>15416575351.66</v>
      </c>
      <c r="CC6" s="33">
        <f t="shared" ref="CC6:CC22" si="21">BZ6+BW6+BT6+BQ6+BN6+BK6+BH6+BE6+BB6+AY6+AV6+AS6+AP6+AM6+AJ6+AG6+AD6+AA6+X6+U6+R6+O6+L6+I6+F6+C6</f>
        <v>2421530969.2600002</v>
      </c>
      <c r="CD6" s="15">
        <f t="shared" ref="CD6:CD25" si="22">SUM(CC6/CB6)</f>
        <v>0.15707320945304878</v>
      </c>
    </row>
    <row r="7" spans="1:83" ht="33" customHeight="1" x14ac:dyDescent="0.25">
      <c r="A7" s="8" t="s">
        <v>29</v>
      </c>
      <c r="B7" s="233">
        <v>8987606</v>
      </c>
      <c r="C7" s="233"/>
      <c r="D7" s="1">
        <f>SUM(C7/B7)</f>
        <v>0</v>
      </c>
      <c r="E7" s="233">
        <v>30471700</v>
      </c>
      <c r="F7" s="233"/>
      <c r="G7" s="1">
        <f t="shared" si="0"/>
        <v>0</v>
      </c>
      <c r="H7" s="233"/>
      <c r="I7" s="233"/>
      <c r="J7" s="1"/>
      <c r="K7" s="120"/>
      <c r="L7" s="120"/>
      <c r="M7" s="1" t="e">
        <f>SUM(L7/K7)</f>
        <v>#DIV/0!</v>
      </c>
      <c r="N7" s="233">
        <v>8719761</v>
      </c>
      <c r="O7" s="233"/>
      <c r="P7" s="1">
        <f t="shared" si="2"/>
        <v>0</v>
      </c>
      <c r="Q7" s="233">
        <v>51245751</v>
      </c>
      <c r="R7" s="233"/>
      <c r="S7" s="1">
        <f t="shared" si="3"/>
        <v>0</v>
      </c>
      <c r="T7" s="233">
        <v>15459664</v>
      </c>
      <c r="U7" s="233"/>
      <c r="V7" s="1">
        <f t="shared" si="4"/>
        <v>0</v>
      </c>
      <c r="W7" s="233">
        <v>21970788</v>
      </c>
      <c r="X7" s="233">
        <v>4625000</v>
      </c>
      <c r="Y7" s="1">
        <f t="shared" si="5"/>
        <v>0.21050678746706764</v>
      </c>
      <c r="Z7" s="233">
        <v>13161399</v>
      </c>
      <c r="AA7" s="233"/>
      <c r="AB7" s="1">
        <f>SUM(AA7/Z7)</f>
        <v>0</v>
      </c>
      <c r="AC7" s="233">
        <v>15735080</v>
      </c>
      <c r="AD7" s="233"/>
      <c r="AE7" s="1">
        <f>SUM(AD7/AC7)</f>
        <v>0</v>
      </c>
      <c r="AF7" s="233">
        <v>52949754</v>
      </c>
      <c r="AG7" s="233"/>
      <c r="AH7" s="1">
        <f t="shared" si="6"/>
        <v>0</v>
      </c>
      <c r="AI7" s="233">
        <v>15507031</v>
      </c>
      <c r="AJ7" s="233"/>
      <c r="AK7" s="2">
        <f t="shared" si="7"/>
        <v>0</v>
      </c>
      <c r="AL7" s="233">
        <v>12011295</v>
      </c>
      <c r="AM7" s="233"/>
      <c r="AN7" s="3"/>
      <c r="AO7" s="233">
        <v>5626679</v>
      </c>
      <c r="AP7" s="233"/>
      <c r="AQ7" s="3">
        <f t="shared" si="9"/>
        <v>0</v>
      </c>
      <c r="AR7" s="274">
        <v>58664606</v>
      </c>
      <c r="AS7" s="274">
        <v>4800000</v>
      </c>
      <c r="AT7" s="3">
        <f>SUM(AS7/AR7)</f>
        <v>8.1821055782766189E-2</v>
      </c>
      <c r="AU7" s="233">
        <v>60952074</v>
      </c>
      <c r="AV7" s="233">
        <v>8500000</v>
      </c>
      <c r="AW7" s="3">
        <f t="shared" si="11"/>
        <v>0.13945382728075831</v>
      </c>
      <c r="AX7" s="233">
        <v>40644054</v>
      </c>
      <c r="AY7" s="233"/>
      <c r="AZ7" s="3">
        <f t="shared" si="12"/>
        <v>0</v>
      </c>
      <c r="BA7" s="233">
        <v>39288570</v>
      </c>
      <c r="BB7" s="233">
        <v>3200000</v>
      </c>
      <c r="BC7" s="3">
        <f t="shared" si="13"/>
        <v>8.1448624879958728E-2</v>
      </c>
      <c r="BD7" s="233">
        <v>14300658</v>
      </c>
      <c r="BE7" s="233"/>
      <c r="BF7" s="3">
        <f t="shared" si="14"/>
        <v>0</v>
      </c>
      <c r="BG7" s="233">
        <v>7126593</v>
      </c>
      <c r="BH7" s="233"/>
      <c r="BI7" s="1">
        <f t="shared" si="15"/>
        <v>0</v>
      </c>
      <c r="BJ7" s="233">
        <v>37273994</v>
      </c>
      <c r="BK7" s="233"/>
      <c r="BL7" s="3">
        <f t="shared" si="16"/>
        <v>0</v>
      </c>
      <c r="BM7" s="233">
        <v>22712334</v>
      </c>
      <c r="BN7" s="233"/>
      <c r="BO7" s="1">
        <f t="shared" si="17"/>
        <v>0</v>
      </c>
      <c r="BP7" s="233">
        <v>49119919</v>
      </c>
      <c r="BQ7" s="233"/>
      <c r="BR7" s="3">
        <f t="shared" si="18"/>
        <v>0</v>
      </c>
      <c r="BS7" s="233">
        <v>9376933</v>
      </c>
      <c r="BT7" s="233"/>
      <c r="BU7" s="3">
        <f t="shared" si="19"/>
        <v>0</v>
      </c>
      <c r="BV7" s="233"/>
      <c r="BW7" s="233"/>
      <c r="BX7" s="1"/>
      <c r="BY7" s="233"/>
      <c r="BZ7" s="233"/>
      <c r="CA7" s="16"/>
      <c r="CB7" s="34">
        <f>B7+E7+H7+K7+N7+Q7+T7+W7+Z7+AC7+AF7+AI7+AL7+AO7+AR7+AU7+AX7+BA7+BD7+BG7+BJ7+BM7+BP7+BS7+BV7+BY7</f>
        <v>591306243</v>
      </c>
      <c r="CC7" s="34">
        <f t="shared" si="21"/>
        <v>21125000</v>
      </c>
      <c r="CD7" s="2">
        <f t="shared" si="22"/>
        <v>3.5725988436756617E-2</v>
      </c>
    </row>
    <row r="8" spans="1:83" ht="39" customHeight="1" x14ac:dyDescent="0.25">
      <c r="A8" s="8" t="s">
        <v>30</v>
      </c>
      <c r="B8" s="233">
        <v>4196263.5</v>
      </c>
      <c r="C8" s="233">
        <v>1850496.5</v>
      </c>
      <c r="D8" s="1">
        <f>SUM(C8/B8)</f>
        <v>0.44098672545229822</v>
      </c>
      <c r="E8" s="233">
        <v>3383324</v>
      </c>
      <c r="F8" s="233">
        <v>2768234</v>
      </c>
      <c r="G8" s="1">
        <f t="shared" si="0"/>
        <v>0.81819949848137508</v>
      </c>
      <c r="H8" s="233">
        <v>10404432</v>
      </c>
      <c r="I8" s="233">
        <v>4837119</v>
      </c>
      <c r="J8" s="1">
        <f t="shared" si="1"/>
        <v>0.46490947319373127</v>
      </c>
      <c r="K8" s="120"/>
      <c r="L8" s="120"/>
      <c r="M8" s="1" t="e">
        <f>SUM(L8/K8)</f>
        <v>#DIV/0!</v>
      </c>
      <c r="N8" s="233">
        <v>4191486.06</v>
      </c>
      <c r="O8" s="233">
        <v>2758220.06</v>
      </c>
      <c r="P8" s="1">
        <f t="shared" si="2"/>
        <v>0.65805301998308452</v>
      </c>
      <c r="Q8" s="233">
        <v>1315021</v>
      </c>
      <c r="R8" s="233">
        <v>135952</v>
      </c>
      <c r="S8" s="1">
        <f t="shared" si="3"/>
        <v>0.10338390033315058</v>
      </c>
      <c r="T8" s="233">
        <v>45429388.479999997</v>
      </c>
      <c r="U8" s="233">
        <v>9563416.6500000004</v>
      </c>
      <c r="V8" s="1">
        <f t="shared" si="4"/>
        <v>0.21051167471052873</v>
      </c>
      <c r="W8" s="233">
        <v>721644</v>
      </c>
      <c r="X8" s="233">
        <v>74148</v>
      </c>
      <c r="Y8" s="1">
        <f t="shared" si="5"/>
        <v>0.10274872374744334</v>
      </c>
      <c r="Z8" s="233">
        <v>141260082.16999999</v>
      </c>
      <c r="AA8" s="233">
        <v>16297474.75</v>
      </c>
      <c r="AB8" s="1">
        <f>SUM(AA8/Z8)</f>
        <v>0.11537211715894899</v>
      </c>
      <c r="AC8" s="233">
        <v>30184546</v>
      </c>
      <c r="AD8" s="233">
        <v>24296952</v>
      </c>
      <c r="AE8" s="1">
        <f>SUM(AD8/AC8)</f>
        <v>0.80494674327717242</v>
      </c>
      <c r="AF8" s="233">
        <v>2217379</v>
      </c>
      <c r="AG8" s="233">
        <v>86120</v>
      </c>
      <c r="AH8" s="1">
        <f t="shared" si="6"/>
        <v>3.8838646888962151E-2</v>
      </c>
      <c r="AI8" s="233">
        <v>10654197</v>
      </c>
      <c r="AJ8" s="233">
        <v>2266313</v>
      </c>
      <c r="AK8" s="2">
        <f t="shared" si="7"/>
        <v>0.21271551483420101</v>
      </c>
      <c r="AL8" s="233">
        <v>99126732.040000007</v>
      </c>
      <c r="AM8" s="233">
        <v>84459307.040000007</v>
      </c>
      <c r="AN8" s="3">
        <f t="shared" si="8"/>
        <v>0.85203360689746799</v>
      </c>
      <c r="AO8" s="233">
        <v>7728102</v>
      </c>
      <c r="AP8" s="233">
        <v>7310124.7999999998</v>
      </c>
      <c r="AQ8" s="3">
        <f t="shared" si="9"/>
        <v>0.94591463725504654</v>
      </c>
      <c r="AR8" s="274">
        <v>2790437</v>
      </c>
      <c r="AS8" s="274">
        <v>1562992</v>
      </c>
      <c r="AT8" s="3">
        <f>SUM(AS8/AR8)</f>
        <v>0.56012445362500574</v>
      </c>
      <c r="AU8" s="233">
        <v>1911649.6</v>
      </c>
      <c r="AV8" s="233">
        <v>988930.6</v>
      </c>
      <c r="AW8" s="3">
        <f t="shared" si="11"/>
        <v>0.51731792269880417</v>
      </c>
      <c r="AX8" s="233">
        <v>8483249.4499999993</v>
      </c>
      <c r="AY8" s="233">
        <v>7332385.4500000002</v>
      </c>
      <c r="AZ8" s="3">
        <f t="shared" si="12"/>
        <v>0.86433689038815198</v>
      </c>
      <c r="BA8" s="233">
        <v>29194957.280000001</v>
      </c>
      <c r="BB8" s="233">
        <v>28441119.280000001</v>
      </c>
      <c r="BC8" s="3">
        <f t="shared" si="13"/>
        <v>0.97417917098592854</v>
      </c>
      <c r="BD8" s="233">
        <v>97569251.939999998</v>
      </c>
      <c r="BE8" s="233">
        <v>95169865.939999998</v>
      </c>
      <c r="BF8" s="3">
        <f t="shared" si="14"/>
        <v>0.97540837966580396</v>
      </c>
      <c r="BG8" s="233">
        <v>5220643</v>
      </c>
      <c r="BH8" s="233">
        <v>3722703</v>
      </c>
      <c r="BI8" s="1">
        <f t="shared" si="15"/>
        <v>0.71307365778506593</v>
      </c>
      <c r="BJ8" s="233">
        <v>1969991</v>
      </c>
      <c r="BK8" s="233">
        <v>1138971</v>
      </c>
      <c r="BL8" s="3">
        <f t="shared" si="16"/>
        <v>0.57816050936273311</v>
      </c>
      <c r="BM8" s="233">
        <v>3664068</v>
      </c>
      <c r="BN8" s="233">
        <v>2065496</v>
      </c>
      <c r="BO8" s="3">
        <f t="shared" si="17"/>
        <v>0.56371661224627923</v>
      </c>
      <c r="BP8" s="233">
        <v>1281995</v>
      </c>
      <c r="BQ8" s="233">
        <v>150000</v>
      </c>
      <c r="BR8" s="3">
        <f t="shared" si="18"/>
        <v>0.11700513652549346</v>
      </c>
      <c r="BS8" s="233">
        <v>2910251.2</v>
      </c>
      <c r="BT8" s="233">
        <v>1169094.2</v>
      </c>
      <c r="BU8" s="3">
        <f t="shared" si="19"/>
        <v>0.40171590686054864</v>
      </c>
      <c r="BV8" s="233">
        <v>46911158</v>
      </c>
      <c r="BW8" s="233">
        <v>4829113</v>
      </c>
      <c r="BX8" s="1">
        <f>SUM(BW8/BV8)</f>
        <v>0.10294167114783224</v>
      </c>
      <c r="BY8" s="233">
        <v>363464324.04000002</v>
      </c>
      <c r="BZ8" s="233">
        <v>324550684.04000002</v>
      </c>
      <c r="CA8" s="16">
        <f t="shared" ref="CA8:CA13" si="23">SUM(BZ8/BY8)</f>
        <v>0.89293683746601371</v>
      </c>
      <c r="CB8" s="34">
        <f t="shared" si="20"/>
        <v>926184572.75999999</v>
      </c>
      <c r="CC8" s="34">
        <f t="shared" si="21"/>
        <v>627825232.30999994</v>
      </c>
      <c r="CD8" s="2">
        <f t="shared" si="22"/>
        <v>0.67786189791425822</v>
      </c>
    </row>
    <row r="9" spans="1:83" ht="32.25" customHeight="1" x14ac:dyDescent="0.25">
      <c r="A9" s="8" t="s">
        <v>31</v>
      </c>
      <c r="B9" s="233">
        <v>434709524</v>
      </c>
      <c r="C9" s="233">
        <v>68391403.219999999</v>
      </c>
      <c r="D9" s="1">
        <f>SUM(C9/B9)</f>
        <v>0.15732667320166649</v>
      </c>
      <c r="E9" s="233">
        <v>129671357</v>
      </c>
      <c r="F9" s="233">
        <v>16125777</v>
      </c>
      <c r="G9" s="1">
        <f t="shared" si="0"/>
        <v>0.12435882042940292</v>
      </c>
      <c r="H9" s="233">
        <v>844746231</v>
      </c>
      <c r="I9" s="233">
        <v>119762224.2</v>
      </c>
      <c r="J9" s="1">
        <f>SUM(I9/H9)</f>
        <v>0.14177301987867644</v>
      </c>
      <c r="K9" s="120"/>
      <c r="L9" s="120"/>
      <c r="M9" s="1" t="e">
        <f>SUM(L9/K9)</f>
        <v>#DIV/0!</v>
      </c>
      <c r="N9" s="233">
        <v>281492364</v>
      </c>
      <c r="O9" s="233">
        <v>43135811</v>
      </c>
      <c r="P9" s="1">
        <f t="shared" si="2"/>
        <v>0.15323971985257831</v>
      </c>
      <c r="Q9" s="233">
        <v>211523385</v>
      </c>
      <c r="R9" s="233">
        <v>30783221.039999999</v>
      </c>
      <c r="S9" s="1">
        <f t="shared" si="3"/>
        <v>0.14553105341047751</v>
      </c>
      <c r="T9" s="233">
        <v>646222909</v>
      </c>
      <c r="U9" s="233">
        <v>108130337</v>
      </c>
      <c r="V9" s="1">
        <f t="shared" si="4"/>
        <v>0.16732668479259996</v>
      </c>
      <c r="W9" s="233">
        <v>129572388</v>
      </c>
      <c r="X9" s="233">
        <v>21088519</v>
      </c>
      <c r="Y9" s="1">
        <f t="shared" si="5"/>
        <v>0.16275472981172501</v>
      </c>
      <c r="Z9" s="233">
        <v>603658405</v>
      </c>
      <c r="AA9" s="233">
        <v>98681779.5</v>
      </c>
      <c r="AB9" s="1">
        <f>SUM(AA9/Z9)</f>
        <v>0.16347288248227074</v>
      </c>
      <c r="AC9" s="233">
        <v>631212482</v>
      </c>
      <c r="AD9" s="233">
        <v>96640720.5</v>
      </c>
      <c r="AE9" s="1">
        <f>SUM(AD9/AC9)</f>
        <v>0.1531033103049442</v>
      </c>
      <c r="AF9" s="233">
        <v>185912040</v>
      </c>
      <c r="AG9" s="233">
        <v>27612461</v>
      </c>
      <c r="AH9" s="1">
        <f t="shared" si="6"/>
        <v>0.14852432903215951</v>
      </c>
      <c r="AI9" s="233">
        <v>680514631</v>
      </c>
      <c r="AJ9" s="233">
        <v>95168618.519999996</v>
      </c>
      <c r="AK9" s="2">
        <f t="shared" si="7"/>
        <v>0.13984801234934799</v>
      </c>
      <c r="AL9" s="233">
        <v>890081895</v>
      </c>
      <c r="AM9" s="233">
        <v>152744693</v>
      </c>
      <c r="AN9" s="3">
        <f t="shared" si="8"/>
        <v>0.17160745978323713</v>
      </c>
      <c r="AO9" s="233">
        <v>205271715</v>
      </c>
      <c r="AP9" s="233">
        <v>33132222.32</v>
      </c>
      <c r="AQ9" s="3">
        <f t="shared" si="9"/>
        <v>0.16140666199432299</v>
      </c>
      <c r="AR9" s="274">
        <v>203617525</v>
      </c>
      <c r="AS9" s="274">
        <v>30331581</v>
      </c>
      <c r="AT9" s="3">
        <f t="shared" si="10"/>
        <v>0.14896350891211355</v>
      </c>
      <c r="AU9" s="233">
        <v>167410442</v>
      </c>
      <c r="AV9" s="233">
        <v>25942772</v>
      </c>
      <c r="AW9" s="3">
        <f t="shared" si="11"/>
        <v>0.15496507679013236</v>
      </c>
      <c r="AX9" s="233">
        <v>240408357</v>
      </c>
      <c r="AY9" s="233">
        <v>36246540</v>
      </c>
      <c r="AZ9" s="3">
        <f t="shared" si="12"/>
        <v>0.15077071551218996</v>
      </c>
      <c r="BA9" s="233">
        <v>126730016</v>
      </c>
      <c r="BB9" s="233">
        <v>19609987</v>
      </c>
      <c r="BC9" s="3">
        <f t="shared" si="13"/>
        <v>0.15473829814714141</v>
      </c>
      <c r="BD9" s="233">
        <v>383991896</v>
      </c>
      <c r="BE9" s="233">
        <v>61533234</v>
      </c>
      <c r="BF9" s="3">
        <f t="shared" si="14"/>
        <v>0.16024617873706376</v>
      </c>
      <c r="BG9" s="233">
        <v>234614732</v>
      </c>
      <c r="BH9" s="233">
        <v>39092739</v>
      </c>
      <c r="BI9" s="1">
        <f t="shared" si="15"/>
        <v>0.16662525267168646</v>
      </c>
      <c r="BJ9" s="233">
        <v>161553237</v>
      </c>
      <c r="BK9" s="233">
        <v>24206541.039999999</v>
      </c>
      <c r="BL9" s="3">
        <f t="shared" si="16"/>
        <v>0.14983631086265389</v>
      </c>
      <c r="BM9" s="233">
        <v>318335256</v>
      </c>
      <c r="BN9" s="233">
        <v>52202324</v>
      </c>
      <c r="BO9" s="3">
        <f t="shared" si="17"/>
        <v>0.16398536767790495</v>
      </c>
      <c r="BP9" s="233">
        <v>228270494</v>
      </c>
      <c r="BQ9" s="233">
        <v>32755682</v>
      </c>
      <c r="BR9" s="3">
        <f t="shared" si="18"/>
        <v>0.14349503269572808</v>
      </c>
      <c r="BS9" s="233">
        <v>220447001</v>
      </c>
      <c r="BT9" s="233">
        <v>34003920</v>
      </c>
      <c r="BU9" s="3">
        <f t="shared" si="19"/>
        <v>0.15424986434721333</v>
      </c>
      <c r="BV9" s="233">
        <v>1390384939</v>
      </c>
      <c r="BW9" s="233">
        <v>282135618</v>
      </c>
      <c r="BX9" s="1">
        <f>SUM(BW9/BV9)</f>
        <v>0.20291906945059335</v>
      </c>
      <c r="BY9" s="233">
        <v>8592894258.7399998</v>
      </c>
      <c r="BZ9" s="233">
        <v>1412796008.0799999</v>
      </c>
      <c r="CA9" s="16">
        <f t="shared" si="23"/>
        <v>0.16441445286528664</v>
      </c>
      <c r="CB9" s="34">
        <f t="shared" si="20"/>
        <v>18143247479.739998</v>
      </c>
      <c r="CC9" s="34">
        <f t="shared" si="21"/>
        <v>2962254733.4199991</v>
      </c>
      <c r="CD9" s="2">
        <f t="shared" si="22"/>
        <v>0.16327037024258514</v>
      </c>
    </row>
    <row r="10" spans="1:83" ht="30" customHeight="1" x14ac:dyDescent="0.25">
      <c r="A10" s="8" t="s">
        <v>51</v>
      </c>
      <c r="B10" s="233">
        <v>578090</v>
      </c>
      <c r="C10" s="233">
        <v>48174</v>
      </c>
      <c r="D10" s="1">
        <f>SUM(C10/B10)</f>
        <v>8.3333045027590855E-2</v>
      </c>
      <c r="E10" s="233">
        <v>484340</v>
      </c>
      <c r="F10" s="233">
        <v>40362</v>
      </c>
      <c r="G10" s="1">
        <f t="shared" si="0"/>
        <v>8.3334021555105914E-2</v>
      </c>
      <c r="H10" s="233">
        <v>2916322</v>
      </c>
      <c r="I10" s="233">
        <v>102858</v>
      </c>
      <c r="J10" s="1">
        <f t="shared" si="1"/>
        <v>3.5269767878855628E-2</v>
      </c>
      <c r="K10" s="120"/>
      <c r="L10" s="120"/>
      <c r="M10" s="1" t="e">
        <f>SUM(L10/K10)</f>
        <v>#DIV/0!</v>
      </c>
      <c r="N10" s="233">
        <v>437470</v>
      </c>
      <c r="O10" s="233">
        <v>36456</v>
      </c>
      <c r="P10" s="1">
        <f t="shared" si="2"/>
        <v>8.333371431183853E-2</v>
      </c>
      <c r="Q10" s="233">
        <v>4453080</v>
      </c>
      <c r="R10" s="233">
        <v>53382</v>
      </c>
      <c r="S10" s="1">
        <f t="shared" si="3"/>
        <v>1.1987657980543803E-2</v>
      </c>
      <c r="T10" s="233">
        <v>26531596.260000002</v>
      </c>
      <c r="U10" s="233">
        <v>3596348</v>
      </c>
      <c r="V10" s="1">
        <f t="shared" si="4"/>
        <v>0.13554962787602737</v>
      </c>
      <c r="W10" s="233">
        <v>5517972.2999999998</v>
      </c>
      <c r="X10" s="233">
        <v>27342</v>
      </c>
      <c r="Y10" s="1">
        <f t="shared" si="5"/>
        <v>4.9550810539588973E-3</v>
      </c>
      <c r="Z10" s="233">
        <v>1206170</v>
      </c>
      <c r="AA10" s="233">
        <v>-34657</v>
      </c>
      <c r="AB10" s="1">
        <f>SUM(AA10/Z10)</f>
        <v>-2.8733097324589403E-2</v>
      </c>
      <c r="AC10" s="233">
        <v>1531150</v>
      </c>
      <c r="AD10" s="233">
        <v>127596</v>
      </c>
      <c r="AE10" s="1">
        <f>SUM(AD10/AC10)</f>
        <v>8.3333442183979367E-2</v>
      </c>
      <c r="AF10" s="233">
        <v>2623263.0099999998</v>
      </c>
      <c r="AG10" s="233">
        <v>121396.28</v>
      </c>
      <c r="AH10" s="1">
        <f t="shared" si="6"/>
        <v>4.6276823763851269E-2</v>
      </c>
      <c r="AI10" s="233">
        <v>4909951.76</v>
      </c>
      <c r="AJ10" s="233">
        <v>96348</v>
      </c>
      <c r="AK10" s="2">
        <f t="shared" si="7"/>
        <v>1.9623003383642205E-2</v>
      </c>
      <c r="AL10" s="233">
        <v>1638310</v>
      </c>
      <c r="AM10" s="233">
        <v>87253.2</v>
      </c>
      <c r="AN10" s="1">
        <f t="shared" si="8"/>
        <v>5.3258052505325608E-2</v>
      </c>
      <c r="AO10" s="233">
        <v>593710</v>
      </c>
      <c r="AP10" s="233">
        <v>44880.72</v>
      </c>
      <c r="AQ10" s="3">
        <f t="shared" si="9"/>
        <v>7.5593673679068912E-2</v>
      </c>
      <c r="AR10" s="274">
        <v>2498710</v>
      </c>
      <c r="AS10" s="274">
        <v>49476</v>
      </c>
      <c r="AT10" s="1">
        <f t="shared" si="10"/>
        <v>1.980061711843311E-2</v>
      </c>
      <c r="AU10" s="233">
        <v>5126906.5</v>
      </c>
      <c r="AV10" s="233">
        <v>2152672.5</v>
      </c>
      <c r="AW10" s="3">
        <f t="shared" si="11"/>
        <v>0.41987746411993276</v>
      </c>
      <c r="AX10" s="233">
        <v>5296881</v>
      </c>
      <c r="AY10" s="233">
        <v>2924633.36</v>
      </c>
      <c r="AZ10" s="3">
        <f t="shared" si="12"/>
        <v>0.55214254577363542</v>
      </c>
      <c r="BA10" s="233">
        <v>521990</v>
      </c>
      <c r="BB10" s="233">
        <v>36456</v>
      </c>
      <c r="BC10" s="3">
        <f t="shared" si="13"/>
        <v>6.9840418398819895E-2</v>
      </c>
      <c r="BD10" s="233">
        <v>6499310</v>
      </c>
      <c r="BE10" s="233">
        <v>87234</v>
      </c>
      <c r="BF10" s="1">
        <f t="shared" si="14"/>
        <v>1.3422040185804339E-2</v>
      </c>
      <c r="BG10" s="233">
        <v>1946820</v>
      </c>
      <c r="BH10" s="233">
        <v>71610</v>
      </c>
      <c r="BI10" s="1">
        <f t="shared" si="15"/>
        <v>3.6783061608161E-2</v>
      </c>
      <c r="BJ10" s="233">
        <v>4323958.66</v>
      </c>
      <c r="BK10" s="233">
        <v>40362</v>
      </c>
      <c r="BL10" s="3">
        <f t="shared" si="16"/>
        <v>9.3345018243074507E-3</v>
      </c>
      <c r="BM10" s="233">
        <v>19731296.140000001</v>
      </c>
      <c r="BN10" s="233">
        <v>48174</v>
      </c>
      <c r="BO10" s="3">
        <f t="shared" si="17"/>
        <v>2.4415020512686906E-3</v>
      </c>
      <c r="BP10" s="233">
        <v>2877470</v>
      </c>
      <c r="BQ10" s="233">
        <v>36456</v>
      </c>
      <c r="BR10" s="3">
        <f t="shared" si="18"/>
        <v>1.2669463104741319E-2</v>
      </c>
      <c r="BS10" s="233">
        <v>4778084.75</v>
      </c>
      <c r="BT10" s="233">
        <v>4233850.75</v>
      </c>
      <c r="BU10" s="3">
        <f t="shared" si="19"/>
        <v>0.88609787635097936</v>
      </c>
      <c r="BV10" s="233">
        <v>54402390</v>
      </c>
      <c r="BW10" s="233"/>
      <c r="BX10" s="1">
        <f>SUM(BW10/BV10)</f>
        <v>0</v>
      </c>
      <c r="BY10" s="233">
        <v>37770240</v>
      </c>
      <c r="BZ10" s="233">
        <v>62496</v>
      </c>
      <c r="CA10" s="16">
        <f t="shared" si="23"/>
        <v>1.6546360309068727E-3</v>
      </c>
      <c r="CB10" s="34">
        <f t="shared" si="20"/>
        <v>199195482.38</v>
      </c>
      <c r="CC10" s="34">
        <f>BZ10+BW10+BT10+BQ10+BN10+BK10+BH10+BE10+BB10+AY10+AV10+AS10+AP10+AM10+AJ10+AG10+AD10+AA10+X10+U10+R10+O10+L10+I10+F10+C10</f>
        <v>14091159.809999999</v>
      </c>
      <c r="CD10" s="2">
        <f t="shared" si="22"/>
        <v>7.0740358373784118E-2</v>
      </c>
    </row>
    <row r="11" spans="1:83" ht="36.75" customHeight="1" thickBot="1" x14ac:dyDescent="0.3">
      <c r="A11" s="256" t="s">
        <v>32</v>
      </c>
      <c r="B11" s="234"/>
      <c r="C11" s="234"/>
      <c r="D11" s="275"/>
      <c r="E11" s="234"/>
      <c r="F11" s="234"/>
      <c r="G11" s="258"/>
      <c r="H11" s="234">
        <v>100000</v>
      </c>
      <c r="I11" s="234"/>
      <c r="J11" s="258">
        <f t="shared" si="1"/>
        <v>0</v>
      </c>
      <c r="K11" s="148"/>
      <c r="L11" s="148"/>
      <c r="M11" s="258"/>
      <c r="N11" s="234">
        <v>14600000</v>
      </c>
      <c r="O11" s="234"/>
      <c r="P11" s="258"/>
      <c r="Q11" s="234">
        <v>4300000</v>
      </c>
      <c r="R11" s="234"/>
      <c r="S11" s="258">
        <f t="shared" si="3"/>
        <v>0</v>
      </c>
      <c r="T11" s="234">
        <v>196000</v>
      </c>
      <c r="U11" s="234">
        <v>-60000</v>
      </c>
      <c r="V11" s="258">
        <f t="shared" si="4"/>
        <v>-0.30612244897959184</v>
      </c>
      <c r="W11" s="234">
        <v>8845589.2300000004</v>
      </c>
      <c r="X11" s="234">
        <v>26950</v>
      </c>
      <c r="Y11" s="258">
        <f t="shared" si="5"/>
        <v>3.0467161993684394E-3</v>
      </c>
      <c r="Z11" s="234"/>
      <c r="AA11" s="234"/>
      <c r="AB11" s="258"/>
      <c r="AC11" s="234"/>
      <c r="AD11" s="234"/>
      <c r="AE11" s="258"/>
      <c r="AF11" s="234">
        <v>806500</v>
      </c>
      <c r="AG11" s="234">
        <v>152475.72</v>
      </c>
      <c r="AH11" s="258">
        <f t="shared" si="6"/>
        <v>0.18905854928704277</v>
      </c>
      <c r="AI11" s="234">
        <v>400000</v>
      </c>
      <c r="AJ11" s="234"/>
      <c r="AK11" s="174"/>
      <c r="AL11" s="234">
        <v>57001731.579999998</v>
      </c>
      <c r="AM11" s="234">
        <v>176000</v>
      </c>
      <c r="AN11" s="175"/>
      <c r="AO11" s="234">
        <v>4460000</v>
      </c>
      <c r="AP11" s="234">
        <v>15500</v>
      </c>
      <c r="AQ11" s="175">
        <f t="shared" si="9"/>
        <v>3.475336322869955E-3</v>
      </c>
      <c r="AR11" s="276"/>
      <c r="AS11" s="276"/>
      <c r="AT11" s="258"/>
      <c r="AU11" s="234">
        <v>16855140.190000001</v>
      </c>
      <c r="AV11" s="234">
        <v>116590.65</v>
      </c>
      <c r="AW11" s="175">
        <f t="shared" si="11"/>
        <v>6.9172162726461421E-3</v>
      </c>
      <c r="AX11" s="234"/>
      <c r="AY11" s="234"/>
      <c r="AZ11" s="175"/>
      <c r="BA11" s="234">
        <v>1300000</v>
      </c>
      <c r="BB11" s="234">
        <v>56839.519999999997</v>
      </c>
      <c r="BC11" s="175">
        <f t="shared" si="13"/>
        <v>4.372270769230769E-2</v>
      </c>
      <c r="BD11" s="234">
        <v>5949445</v>
      </c>
      <c r="BE11" s="234">
        <v>135273.03</v>
      </c>
      <c r="BF11" s="175">
        <f t="shared" si="14"/>
        <v>2.2737083879252603E-2</v>
      </c>
      <c r="BG11" s="234"/>
      <c r="BH11" s="234"/>
      <c r="BI11" s="175"/>
      <c r="BJ11" s="234">
        <v>566400</v>
      </c>
      <c r="BK11" s="234"/>
      <c r="BL11" s="258"/>
      <c r="BM11" s="234">
        <v>500000</v>
      </c>
      <c r="BN11" s="234">
        <v>510000</v>
      </c>
      <c r="BO11" s="175">
        <f t="shared" si="17"/>
        <v>1.02</v>
      </c>
      <c r="BP11" s="234"/>
      <c r="BQ11" s="234"/>
      <c r="BR11" s="258"/>
      <c r="BS11" s="234">
        <v>2011711.31</v>
      </c>
      <c r="BT11" s="234">
        <v>7263</v>
      </c>
      <c r="BU11" s="175">
        <f t="shared" si="19"/>
        <v>3.6103589833672506E-3</v>
      </c>
      <c r="BV11" s="234"/>
      <c r="BW11" s="234"/>
      <c r="BX11" s="258"/>
      <c r="BY11" s="234">
        <v>240844200</v>
      </c>
      <c r="BZ11" s="234">
        <v>436258.38</v>
      </c>
      <c r="CA11" s="259">
        <f t="shared" si="23"/>
        <v>1.8113717498698329E-3</v>
      </c>
      <c r="CB11" s="176">
        <f t="shared" si="20"/>
        <v>358736717.31</v>
      </c>
      <c r="CC11" s="176">
        <f t="shared" si="21"/>
        <v>1573150.2999999998</v>
      </c>
      <c r="CD11" s="174">
        <f t="shared" si="22"/>
        <v>4.3852503077920855E-3</v>
      </c>
    </row>
    <row r="12" spans="1:83" s="19" customFormat="1" ht="24.75" customHeight="1" thickBot="1" x14ac:dyDescent="0.35">
      <c r="A12" s="277" t="s">
        <v>33</v>
      </c>
      <c r="B12" s="278">
        <v>613633068.48000002</v>
      </c>
      <c r="C12" s="278">
        <v>70104994.290000007</v>
      </c>
      <c r="D12" s="266">
        <f t="shared" ref="D12:D17" si="24">SUM(C12/B12)</f>
        <v>0.11424578936668717</v>
      </c>
      <c r="E12" s="278">
        <v>221959733</v>
      </c>
      <c r="F12" s="278">
        <v>25013215.460000001</v>
      </c>
      <c r="G12" s="266">
        <f t="shared" si="0"/>
        <v>0.11269258221715378</v>
      </c>
      <c r="H12" s="278">
        <v>1838359207.5</v>
      </c>
      <c r="I12" s="278">
        <v>207464933.86000001</v>
      </c>
      <c r="J12" s="266">
        <f t="shared" si="1"/>
        <v>0.1128533167041567</v>
      </c>
      <c r="K12" s="245"/>
      <c r="L12" s="245"/>
      <c r="M12" s="266" t="e">
        <f t="shared" ref="M12:M25" si="25">SUM(L12/K12)</f>
        <v>#DIV/0!</v>
      </c>
      <c r="N12" s="278">
        <v>467014833.77999997</v>
      </c>
      <c r="O12" s="278">
        <v>66876291.950000003</v>
      </c>
      <c r="P12" s="266">
        <f t="shared" si="2"/>
        <v>0.14319950269824597</v>
      </c>
      <c r="Q12" s="278">
        <v>362929325</v>
      </c>
      <c r="R12" s="278">
        <v>39654014.909999996</v>
      </c>
      <c r="S12" s="266">
        <f t="shared" ref="S12:S25" si="26">SUM(R12/Q12)</f>
        <v>0.10926098327821814</v>
      </c>
      <c r="T12" s="278">
        <v>1314016091.54</v>
      </c>
      <c r="U12" s="278">
        <v>177345070.28999999</v>
      </c>
      <c r="V12" s="266">
        <f t="shared" si="4"/>
        <v>0.13496415411637402</v>
      </c>
      <c r="W12" s="278">
        <v>238043380.30000001</v>
      </c>
      <c r="X12" s="278">
        <v>28821154.600000001</v>
      </c>
      <c r="Y12" s="266">
        <f t="shared" si="5"/>
        <v>0.12107521983462609</v>
      </c>
      <c r="Z12" s="278">
        <v>1128865321.1700001</v>
      </c>
      <c r="AA12" s="278">
        <v>61513883.909999996</v>
      </c>
      <c r="AB12" s="266">
        <f t="shared" ref="AB12:AB25" si="27">SUM(AA12/Z12)</f>
        <v>5.4491782816257127E-2</v>
      </c>
      <c r="AC12" s="278">
        <v>981874261.25</v>
      </c>
      <c r="AD12" s="278">
        <v>143998172.41999999</v>
      </c>
      <c r="AE12" s="266">
        <f t="shared" ref="AE12:AE25" si="28">SUM(AD12/AC12)</f>
        <v>0.14665642852953437</v>
      </c>
      <c r="AF12" s="278">
        <v>307247724.00999999</v>
      </c>
      <c r="AG12" s="278">
        <v>33505245.800000001</v>
      </c>
      <c r="AH12" s="266">
        <f t="shared" ref="AH12:AH25" si="29">SUM(AG12/AF12)</f>
        <v>0.10904961430701926</v>
      </c>
      <c r="AI12" s="278">
        <v>1093290708.3199999</v>
      </c>
      <c r="AJ12" s="278">
        <v>138229459.69</v>
      </c>
      <c r="AK12" s="266">
        <f t="shared" si="7"/>
        <v>0.12643431306793931</v>
      </c>
      <c r="AL12" s="278">
        <v>1580577604.0599999</v>
      </c>
      <c r="AM12" s="278">
        <v>289838011.10000002</v>
      </c>
      <c r="AN12" s="266">
        <f t="shared" si="8"/>
        <v>0.1833747424710426</v>
      </c>
      <c r="AO12" s="278">
        <v>390393895.61000001</v>
      </c>
      <c r="AP12" s="278">
        <v>61160858.899999999</v>
      </c>
      <c r="AQ12" s="266">
        <f t="shared" ref="AQ12:AQ25" si="30">SUM(AP12/AO12)</f>
        <v>0.15666448576106617</v>
      </c>
      <c r="AR12" s="278">
        <v>365198725</v>
      </c>
      <c r="AS12" s="278">
        <v>42629568.770000003</v>
      </c>
      <c r="AT12" s="266">
        <f t="shared" si="10"/>
        <v>0.11672978532441482</v>
      </c>
      <c r="AU12" s="278">
        <v>348716032.29000002</v>
      </c>
      <c r="AV12" s="278">
        <v>45783274.25</v>
      </c>
      <c r="AW12" s="266">
        <f t="shared" si="11"/>
        <v>0.13129099327422264</v>
      </c>
      <c r="AX12" s="278">
        <v>409810466.44999999</v>
      </c>
      <c r="AY12" s="278">
        <v>39958653.880000003</v>
      </c>
      <c r="AZ12" s="266">
        <f t="shared" si="12"/>
        <v>9.7505205823910465E-2</v>
      </c>
      <c r="BA12" s="278">
        <v>251631630.19999999</v>
      </c>
      <c r="BB12" s="278">
        <v>55604312.640000001</v>
      </c>
      <c r="BC12" s="266">
        <f t="shared" ref="BC12:BC25" si="31">SUM(BB12/BA12)</f>
        <v>0.22097505228498099</v>
      </c>
      <c r="BD12" s="278">
        <v>730933868.63999999</v>
      </c>
      <c r="BE12" s="278">
        <v>166430635.41</v>
      </c>
      <c r="BF12" s="266">
        <f t="shared" si="14"/>
        <v>0.22769588679707292</v>
      </c>
      <c r="BG12" s="278">
        <v>470001681</v>
      </c>
      <c r="BH12" s="278">
        <v>69010382.25</v>
      </c>
      <c r="BI12" s="266">
        <f t="shared" si="15"/>
        <v>0.1468300753800921</v>
      </c>
      <c r="BJ12" s="278">
        <v>264348672.66</v>
      </c>
      <c r="BK12" s="278">
        <v>27850474.879999999</v>
      </c>
      <c r="BL12" s="266">
        <f t="shared" si="16"/>
        <v>0.10535507744281632</v>
      </c>
      <c r="BM12" s="278">
        <v>587258409.13999999</v>
      </c>
      <c r="BN12" s="278">
        <v>84819041.379999995</v>
      </c>
      <c r="BO12" s="266">
        <f t="shared" ref="BO12:BO17" si="32">SUM(BN12/BM12)</f>
        <v>0.14443222959414359</v>
      </c>
      <c r="BP12" s="278">
        <v>365116267.23000002</v>
      </c>
      <c r="BQ12" s="278">
        <v>54062479.890000001</v>
      </c>
      <c r="BR12" s="266">
        <f t="shared" si="18"/>
        <v>0.14806921723907765</v>
      </c>
      <c r="BS12" s="278">
        <v>370102178.86000001</v>
      </c>
      <c r="BT12" s="278">
        <v>58194831.450000003</v>
      </c>
      <c r="BU12" s="266">
        <f t="shared" ref="BU12:BU25" si="33">SUM(BT12/BS12)</f>
        <v>0.15723990501556487</v>
      </c>
      <c r="BV12" s="278">
        <v>3280514487</v>
      </c>
      <c r="BW12" s="278">
        <v>609749909.20000005</v>
      </c>
      <c r="BX12" s="266">
        <f>SUM(BW12/BV12)</f>
        <v>0.18587020774220409</v>
      </c>
      <c r="BY12" s="278">
        <v>17525707220.779999</v>
      </c>
      <c r="BZ12" s="278">
        <v>2712349642.1799998</v>
      </c>
      <c r="CA12" s="266">
        <f t="shared" si="23"/>
        <v>0.15476406218654634</v>
      </c>
      <c r="CB12" s="268">
        <f>BY12+BV12+BS12+BP12+BM12+BJ12+BG12+BD12+BA12+AX12+AU12+AR12+AO12+AL12+AI12+AF12+AC12+Z12+W12+T12+Q12+N12+K12+H12+E12+B12</f>
        <v>35507544793.269997</v>
      </c>
      <c r="CC12" s="268">
        <f>BZ12+BW12+BT12+BQ12+BN12+BK12+BH12+BE12+BB12+AY12+AV12+AS12+AP12+AM12+AJ12+AG12+AD12+AA12+X12+U12+R12+O12+L12+I12+F12+C12</f>
        <v>5309968513.3599997</v>
      </c>
      <c r="CD12" s="269">
        <f t="shared" si="22"/>
        <v>0.14954479517734598</v>
      </c>
      <c r="CE12" s="35"/>
    </row>
    <row r="13" spans="1:83" ht="32.25" customHeight="1" x14ac:dyDescent="0.25">
      <c r="A13" s="37" t="s">
        <v>34</v>
      </c>
      <c r="B13" s="281">
        <v>63200707</v>
      </c>
      <c r="C13" s="281">
        <v>8222423.8499999996</v>
      </c>
      <c r="D13" s="282">
        <f t="shared" si="24"/>
        <v>0.13010018780327884</v>
      </c>
      <c r="E13" s="281">
        <v>33880425</v>
      </c>
      <c r="F13" s="281">
        <v>3137708.85</v>
      </c>
      <c r="G13" s="282">
        <f t="shared" si="0"/>
        <v>9.2611260041749771E-2</v>
      </c>
      <c r="H13" s="281">
        <v>355886404.85000002</v>
      </c>
      <c r="I13" s="281">
        <v>26342144.449999999</v>
      </c>
      <c r="J13" s="167">
        <f t="shared" si="1"/>
        <v>7.4018406129064573E-2</v>
      </c>
      <c r="K13" s="144"/>
      <c r="L13" s="144"/>
      <c r="M13" s="5" t="e">
        <f t="shared" si="25"/>
        <v>#DIV/0!</v>
      </c>
      <c r="N13" s="280">
        <v>49036854.159999996</v>
      </c>
      <c r="O13" s="280">
        <v>6759385.3399999999</v>
      </c>
      <c r="P13" s="5">
        <f t="shared" si="2"/>
        <v>0.13784296435381288</v>
      </c>
      <c r="Q13" s="280">
        <v>43835623</v>
      </c>
      <c r="R13" s="280">
        <v>5274340.3499999996</v>
      </c>
      <c r="S13" s="5">
        <f t="shared" si="26"/>
        <v>0.12032087122384458</v>
      </c>
      <c r="T13" s="280">
        <v>158477718</v>
      </c>
      <c r="U13" s="280">
        <v>18051702.920000002</v>
      </c>
      <c r="V13" s="5">
        <f t="shared" si="4"/>
        <v>0.11390688323768015</v>
      </c>
      <c r="W13" s="280">
        <v>37117852</v>
      </c>
      <c r="X13" s="280">
        <v>4014153.89</v>
      </c>
      <c r="Y13" s="5">
        <f t="shared" si="5"/>
        <v>0.10814617963345509</v>
      </c>
      <c r="Z13" s="280">
        <v>84983395</v>
      </c>
      <c r="AA13" s="280">
        <v>11963995.359999999</v>
      </c>
      <c r="AB13" s="5">
        <f t="shared" si="27"/>
        <v>0.14078038845117918</v>
      </c>
      <c r="AC13" s="280">
        <v>102259176.09999999</v>
      </c>
      <c r="AD13" s="280">
        <v>17056163.93</v>
      </c>
      <c r="AE13" s="5">
        <f t="shared" si="28"/>
        <v>0.16679348084440512</v>
      </c>
      <c r="AF13" s="280">
        <v>30900327</v>
      </c>
      <c r="AG13" s="280">
        <v>3508146.1</v>
      </c>
      <c r="AH13" s="5">
        <f t="shared" si="29"/>
        <v>0.11353103480102331</v>
      </c>
      <c r="AI13" s="280">
        <v>90489258.609999999</v>
      </c>
      <c r="AJ13" s="280">
        <v>9941074.9399999995</v>
      </c>
      <c r="AK13" s="15">
        <f t="shared" si="7"/>
        <v>0.10985917105194856</v>
      </c>
      <c r="AL13" s="280">
        <v>141113210.59999999</v>
      </c>
      <c r="AM13" s="280">
        <v>21060198.57</v>
      </c>
      <c r="AN13" s="16">
        <f t="shared" si="8"/>
        <v>0.14924328119567284</v>
      </c>
      <c r="AO13" s="280">
        <v>62044693.609999999</v>
      </c>
      <c r="AP13" s="280">
        <v>5200021.1399999997</v>
      </c>
      <c r="AQ13" s="16">
        <f t="shared" si="30"/>
        <v>8.3810892397764875E-2</v>
      </c>
      <c r="AR13" s="280">
        <v>55504075.740000002</v>
      </c>
      <c r="AS13" s="280">
        <v>6400826.5300000003</v>
      </c>
      <c r="AT13" s="16">
        <f t="shared" si="10"/>
        <v>0.11532173889325988</v>
      </c>
      <c r="AU13" s="280">
        <v>52499297.340000004</v>
      </c>
      <c r="AV13" s="280">
        <v>6524075.1200000001</v>
      </c>
      <c r="AW13" s="16">
        <f t="shared" si="11"/>
        <v>0.12426976075028739</v>
      </c>
      <c r="AX13" s="280">
        <v>52882055</v>
      </c>
      <c r="AY13" s="280">
        <v>5870790.9299999997</v>
      </c>
      <c r="AZ13" s="16">
        <f t="shared" si="12"/>
        <v>0.1110166942264252</v>
      </c>
      <c r="BA13" s="280">
        <v>31937430</v>
      </c>
      <c r="BB13" s="280">
        <v>5216218.92</v>
      </c>
      <c r="BC13" s="16">
        <f t="shared" si="31"/>
        <v>0.16332619500066223</v>
      </c>
      <c r="BD13" s="280">
        <v>69038542.609999999</v>
      </c>
      <c r="BE13" s="280">
        <v>10980714.699999999</v>
      </c>
      <c r="BF13" s="16">
        <f t="shared" si="14"/>
        <v>0.15905194815641255</v>
      </c>
      <c r="BG13" s="280">
        <v>64764447</v>
      </c>
      <c r="BH13" s="280">
        <v>6952112.4699999997</v>
      </c>
      <c r="BI13" s="16">
        <f t="shared" si="15"/>
        <v>0.10734458166530782</v>
      </c>
      <c r="BJ13" s="280">
        <v>41417847</v>
      </c>
      <c r="BK13" s="280">
        <v>4933566.82</v>
      </c>
      <c r="BL13" s="16">
        <f t="shared" si="16"/>
        <v>0.11911693092110752</v>
      </c>
      <c r="BM13" s="280">
        <v>87210296</v>
      </c>
      <c r="BN13" s="280">
        <v>8926819.7300000004</v>
      </c>
      <c r="BO13" s="16">
        <f t="shared" si="32"/>
        <v>0.10235969993726429</v>
      </c>
      <c r="BP13" s="280">
        <v>47848528.979999997</v>
      </c>
      <c r="BQ13" s="280">
        <v>4057275.99</v>
      </c>
      <c r="BR13" s="16">
        <f t="shared" si="18"/>
        <v>8.4794163509099393E-2</v>
      </c>
      <c r="BS13" s="280">
        <v>48058630.530000001</v>
      </c>
      <c r="BT13" s="280">
        <v>6253723.5999999996</v>
      </c>
      <c r="BU13" s="16">
        <f t="shared" si="33"/>
        <v>0.13012696223410258</v>
      </c>
      <c r="BV13" s="280">
        <v>295757449</v>
      </c>
      <c r="BW13" s="280">
        <v>33685725.090000004</v>
      </c>
      <c r="BX13" s="5">
        <f>SUM(BW13/BV13)</f>
        <v>0.11389645536873698</v>
      </c>
      <c r="BY13" s="280">
        <v>1472226422</v>
      </c>
      <c r="BZ13" s="280">
        <v>160130025.96000001</v>
      </c>
      <c r="CA13" s="16">
        <f t="shared" si="23"/>
        <v>0.10876725452492933</v>
      </c>
      <c r="CB13" s="33">
        <f t="shared" ref="CB13:CB18" si="34">BY13+BV13+BS13+BP13+BM13+BJ13+BG13+BD13+BA13+AX13+AU13+AR13+AO13+AL13+AI13+AF13+AC13+Z13+W13+T13+Q13+N13+K13+H13+E13+B13</f>
        <v>3572370666.1299996</v>
      </c>
      <c r="CC13" s="33">
        <f>BZ13+BW13+BT13+BQ13+BN13+BK13+BH13+BE13+BB13+AY13+AV13+AS13+AP13+AM13+AJ13+AG13+AD13+AA13+X13+U13+R13+O13+L13+I13+F13+C13</f>
        <v>400463335.55000007</v>
      </c>
      <c r="CD13" s="15">
        <f t="shared" si="22"/>
        <v>0.11210016344239769</v>
      </c>
    </row>
    <row r="14" spans="1:83" ht="21" customHeight="1" x14ac:dyDescent="0.25">
      <c r="A14" s="38" t="s">
        <v>35</v>
      </c>
      <c r="B14" s="281">
        <v>1289934</v>
      </c>
      <c r="C14" s="281">
        <v>127983.67</v>
      </c>
      <c r="D14" s="282">
        <f t="shared" si="24"/>
        <v>9.9217223516862102E-2</v>
      </c>
      <c r="E14" s="281">
        <v>503491</v>
      </c>
      <c r="F14" s="281">
        <v>17203.830000000002</v>
      </c>
      <c r="G14" s="282">
        <f t="shared" si="0"/>
        <v>3.416909140381854E-2</v>
      </c>
      <c r="H14" s="281">
        <v>2787117</v>
      </c>
      <c r="I14" s="281">
        <v>333802.11</v>
      </c>
      <c r="J14" s="167">
        <f t="shared" si="1"/>
        <v>0.11976609162801562</v>
      </c>
      <c r="K14" s="120"/>
      <c r="L14" s="120"/>
      <c r="M14" s="5" t="e">
        <f t="shared" si="25"/>
        <v>#DIV/0!</v>
      </c>
      <c r="N14" s="280">
        <v>804753</v>
      </c>
      <c r="O14" s="280">
        <v>49537.59</v>
      </c>
      <c r="P14" s="5">
        <f t="shared" si="2"/>
        <v>6.1556266332651134E-2</v>
      </c>
      <c r="Q14" s="280">
        <v>642470</v>
      </c>
      <c r="R14" s="280">
        <v>51027.23</v>
      </c>
      <c r="S14" s="5">
        <f t="shared" si="26"/>
        <v>7.9423521720858564E-2</v>
      </c>
      <c r="T14" s="280">
        <v>2488741</v>
      </c>
      <c r="U14" s="280">
        <v>159892.51999999999</v>
      </c>
      <c r="V14" s="5">
        <f t="shared" si="4"/>
        <v>6.4246347852187108E-2</v>
      </c>
      <c r="W14" s="280">
        <v>554256</v>
      </c>
      <c r="X14" s="280">
        <v>65445.83</v>
      </c>
      <c r="Y14" s="5">
        <f t="shared" si="5"/>
        <v>0.11807870370370371</v>
      </c>
      <c r="Z14" s="280">
        <v>786028</v>
      </c>
      <c r="AA14" s="280">
        <v>62662.49</v>
      </c>
      <c r="AB14" s="5">
        <f t="shared" si="27"/>
        <v>7.9720429806571777E-2</v>
      </c>
      <c r="AC14" s="280">
        <v>1549169</v>
      </c>
      <c r="AD14" s="280">
        <v>50957.32</v>
      </c>
      <c r="AE14" s="5">
        <f t="shared" si="28"/>
        <v>3.2893325389289352E-2</v>
      </c>
      <c r="AF14" s="280">
        <v>556752</v>
      </c>
      <c r="AG14" s="280">
        <v>35987</v>
      </c>
      <c r="AH14" s="1">
        <f t="shared" si="29"/>
        <v>6.4637396902031782E-2</v>
      </c>
      <c r="AI14" s="280">
        <v>336215</v>
      </c>
      <c r="AJ14" s="280">
        <v>4877.46</v>
      </c>
      <c r="AK14" s="15">
        <f t="shared" si="7"/>
        <v>1.4506967267968414E-2</v>
      </c>
      <c r="AL14" s="280">
        <v>1619492</v>
      </c>
      <c r="AM14" s="280">
        <v>157807.42000000001</v>
      </c>
      <c r="AN14" s="16">
        <f t="shared" si="8"/>
        <v>9.7442543711237853E-2</v>
      </c>
      <c r="AO14" s="280">
        <v>442739</v>
      </c>
      <c r="AP14" s="280"/>
      <c r="AQ14" s="16">
        <f t="shared" si="30"/>
        <v>0</v>
      </c>
      <c r="AR14" s="280">
        <v>769799</v>
      </c>
      <c r="AS14" s="280">
        <v>21185.07</v>
      </c>
      <c r="AT14" s="16">
        <f t="shared" si="10"/>
        <v>2.7520261782621177E-2</v>
      </c>
      <c r="AU14" s="280">
        <v>720187</v>
      </c>
      <c r="AV14" s="280">
        <v>23200.51</v>
      </c>
      <c r="AW14" s="16">
        <f t="shared" si="11"/>
        <v>3.2214563717478932E-2</v>
      </c>
      <c r="AX14" s="280">
        <v>1009062</v>
      </c>
      <c r="AY14" s="280">
        <v>17132</v>
      </c>
      <c r="AZ14" s="16">
        <f t="shared" si="12"/>
        <v>1.6978144058541499E-2</v>
      </c>
      <c r="BA14" s="280">
        <v>585880</v>
      </c>
      <c r="BB14" s="280">
        <v>44462.06</v>
      </c>
      <c r="BC14" s="16">
        <f t="shared" si="31"/>
        <v>7.5889363009489993E-2</v>
      </c>
      <c r="BD14" s="280">
        <v>676175</v>
      </c>
      <c r="BE14" s="280">
        <v>7031</v>
      </c>
      <c r="BF14" s="16">
        <f t="shared" si="14"/>
        <v>1.0398195733353053E-2</v>
      </c>
      <c r="BG14" s="280">
        <v>430255</v>
      </c>
      <c r="BH14" s="280">
        <v>30111</v>
      </c>
      <c r="BI14" s="3">
        <f t="shared" si="15"/>
        <v>6.9984079208841268E-2</v>
      </c>
      <c r="BJ14" s="280">
        <v>533866</v>
      </c>
      <c r="BK14" s="280">
        <v>17044.400000000001</v>
      </c>
      <c r="BL14" s="16">
        <f t="shared" si="16"/>
        <v>3.1926363544410023E-2</v>
      </c>
      <c r="BM14" s="280">
        <v>1169263</v>
      </c>
      <c r="BN14" s="280">
        <v>10304.31</v>
      </c>
      <c r="BO14" s="16">
        <f t="shared" si="32"/>
        <v>8.8126537827674344E-3</v>
      </c>
      <c r="BP14" s="280">
        <v>669934</v>
      </c>
      <c r="BQ14" s="280"/>
      <c r="BR14" s="16">
        <f t="shared" si="18"/>
        <v>0</v>
      </c>
      <c r="BS14" s="280">
        <v>520551</v>
      </c>
      <c r="BT14" s="280"/>
      <c r="BU14" s="16">
        <f t="shared" si="33"/>
        <v>0</v>
      </c>
      <c r="BV14" s="280"/>
      <c r="BW14" s="280"/>
      <c r="BX14" s="1"/>
      <c r="BY14" s="280"/>
      <c r="BZ14" s="280"/>
      <c r="CA14" s="3"/>
      <c r="CB14" s="34">
        <f t="shared" si="34"/>
        <v>21446129</v>
      </c>
      <c r="CC14" s="34">
        <f t="shared" si="21"/>
        <v>1287654.8199999998</v>
      </c>
      <c r="CD14" s="2">
        <f t="shared" si="22"/>
        <v>6.0041363175610846E-2</v>
      </c>
    </row>
    <row r="15" spans="1:83" ht="39" customHeight="1" x14ac:dyDescent="0.25">
      <c r="A15" s="38" t="s">
        <v>36</v>
      </c>
      <c r="B15" s="281">
        <v>3235802</v>
      </c>
      <c r="C15" s="281">
        <v>153448.39000000001</v>
      </c>
      <c r="D15" s="283">
        <f t="shared" si="24"/>
        <v>4.7422057962755448E-2</v>
      </c>
      <c r="E15" s="281">
        <v>3544714</v>
      </c>
      <c r="F15" s="281">
        <v>111603.85</v>
      </c>
      <c r="G15" s="283">
        <f t="shared" si="0"/>
        <v>3.1484585216183872E-2</v>
      </c>
      <c r="H15" s="281">
        <v>12470080.720000001</v>
      </c>
      <c r="I15" s="281">
        <v>1365756.67</v>
      </c>
      <c r="J15" s="161">
        <f t="shared" si="1"/>
        <v>0.10952268078020909</v>
      </c>
      <c r="K15" s="120"/>
      <c r="L15" s="120"/>
      <c r="M15" s="1" t="e">
        <f t="shared" si="25"/>
        <v>#DIV/0!</v>
      </c>
      <c r="N15" s="280">
        <v>4725149</v>
      </c>
      <c r="O15" s="280">
        <v>353263.87</v>
      </c>
      <c r="P15" s="1">
        <f t="shared" si="2"/>
        <v>7.4762482622241111E-2</v>
      </c>
      <c r="Q15" s="280">
        <v>3718734</v>
      </c>
      <c r="R15" s="280">
        <v>239699.5</v>
      </c>
      <c r="S15" s="1">
        <f t="shared" si="26"/>
        <v>6.4457285732187355E-2</v>
      </c>
      <c r="T15" s="280">
        <v>13570457</v>
      </c>
      <c r="U15" s="280">
        <v>988632.84</v>
      </c>
      <c r="V15" s="1">
        <f t="shared" si="4"/>
        <v>7.2851845741082999E-2</v>
      </c>
      <c r="W15" s="280">
        <v>3186525</v>
      </c>
      <c r="X15" s="280">
        <v>166732.04</v>
      </c>
      <c r="Y15" s="1">
        <f t="shared" si="5"/>
        <v>5.2324095997991545E-2</v>
      </c>
      <c r="Z15" s="280">
        <v>5762200</v>
      </c>
      <c r="AA15" s="280">
        <v>736967.97</v>
      </c>
      <c r="AB15" s="1">
        <f t="shared" si="27"/>
        <v>0.12789697858456839</v>
      </c>
      <c r="AC15" s="280">
        <v>5707284.4400000004</v>
      </c>
      <c r="AD15" s="280">
        <v>347829.73</v>
      </c>
      <c r="AE15" s="1">
        <f t="shared" si="28"/>
        <v>6.0944873811125483E-2</v>
      </c>
      <c r="AF15" s="280">
        <v>5491400</v>
      </c>
      <c r="AG15" s="280">
        <v>333293.81</v>
      </c>
      <c r="AH15" s="1">
        <f t="shared" si="29"/>
        <v>6.0693777543067338E-2</v>
      </c>
      <c r="AI15" s="280">
        <v>8451200</v>
      </c>
      <c r="AJ15" s="280">
        <v>286215.26</v>
      </c>
      <c r="AK15" s="2">
        <f t="shared" si="7"/>
        <v>3.3866818913290422E-2</v>
      </c>
      <c r="AL15" s="280">
        <v>5307500</v>
      </c>
      <c r="AM15" s="280">
        <v>465791.18</v>
      </c>
      <c r="AN15" s="3">
        <f t="shared" si="8"/>
        <v>8.7760938294865753E-2</v>
      </c>
      <c r="AO15" s="280">
        <v>4270100</v>
      </c>
      <c r="AP15" s="280">
        <v>157101.78</v>
      </c>
      <c r="AQ15" s="3">
        <f t="shared" si="30"/>
        <v>3.679112432964099E-2</v>
      </c>
      <c r="AR15" s="280">
        <v>3842800</v>
      </c>
      <c r="AS15" s="280">
        <v>252619.77</v>
      </c>
      <c r="AT15" s="3">
        <f t="shared" si="10"/>
        <v>6.5738464140730715E-2</v>
      </c>
      <c r="AU15" s="280">
        <v>6457460</v>
      </c>
      <c r="AV15" s="280">
        <v>461001</v>
      </c>
      <c r="AW15" s="3">
        <f t="shared" si="11"/>
        <v>7.1390453831692333E-2</v>
      </c>
      <c r="AX15" s="280">
        <v>6748742</v>
      </c>
      <c r="AY15" s="280">
        <v>421288.46</v>
      </c>
      <c r="AZ15" s="3">
        <f t="shared" si="12"/>
        <v>6.2424739306970102E-2</v>
      </c>
      <c r="BA15" s="280">
        <v>1193536</v>
      </c>
      <c r="BB15" s="280">
        <v>141395.43</v>
      </c>
      <c r="BC15" s="3">
        <f t="shared" si="31"/>
        <v>0.11846767085366507</v>
      </c>
      <c r="BD15" s="280">
        <v>6599902</v>
      </c>
      <c r="BE15" s="280">
        <v>489155.59</v>
      </c>
      <c r="BF15" s="3">
        <f t="shared" si="14"/>
        <v>7.4115583837456978E-2</v>
      </c>
      <c r="BG15" s="280">
        <v>4952580</v>
      </c>
      <c r="BH15" s="280">
        <v>272674.53000000003</v>
      </c>
      <c r="BI15" s="3">
        <f t="shared" si="15"/>
        <v>5.5057067225567288E-2</v>
      </c>
      <c r="BJ15" s="280">
        <v>2441594</v>
      </c>
      <c r="BK15" s="280">
        <v>137824.13</v>
      </c>
      <c r="BL15" s="3">
        <f t="shared" si="16"/>
        <v>5.644842262882363E-2</v>
      </c>
      <c r="BM15" s="280">
        <v>6023514.6200000001</v>
      </c>
      <c r="BN15" s="280">
        <v>328274.51</v>
      </c>
      <c r="BO15" s="3">
        <f t="shared" si="32"/>
        <v>5.4498831780041404E-2</v>
      </c>
      <c r="BP15" s="280">
        <v>3105964</v>
      </c>
      <c r="BQ15" s="280">
        <v>130490</v>
      </c>
      <c r="BR15" s="3">
        <f t="shared" si="18"/>
        <v>4.2012721332249828E-2</v>
      </c>
      <c r="BS15" s="280">
        <v>2794821</v>
      </c>
      <c r="BT15" s="280">
        <v>184781.09</v>
      </c>
      <c r="BU15" s="3">
        <f t="shared" si="33"/>
        <v>6.6115536558513044E-2</v>
      </c>
      <c r="BV15" s="280">
        <v>19200000</v>
      </c>
      <c r="BW15" s="280">
        <v>2085477.43</v>
      </c>
      <c r="BX15" s="1">
        <f t="shared" ref="BX15:BX25" si="35">SUM(BW15/BV15)</f>
        <v>0.10861861614583333</v>
      </c>
      <c r="BY15" s="280">
        <v>80083200</v>
      </c>
      <c r="BZ15" s="280">
        <v>5343032.62</v>
      </c>
      <c r="CA15" s="3">
        <f t="shared" ref="CA15:CA25" si="36">SUM(BZ15/BY15)</f>
        <v>6.6718520488691757E-2</v>
      </c>
      <c r="CB15" s="34">
        <f t="shared" si="34"/>
        <v>222885259.78</v>
      </c>
      <c r="CC15" s="34">
        <f t="shared" si="21"/>
        <v>15954351.449999997</v>
      </c>
      <c r="CD15" s="2">
        <f t="shared" si="22"/>
        <v>7.1581007491243784E-2</v>
      </c>
    </row>
    <row r="16" spans="1:83" ht="33" customHeight="1" x14ac:dyDescent="0.25">
      <c r="A16" s="38" t="s">
        <v>37</v>
      </c>
      <c r="B16" s="281">
        <v>25097437.030000001</v>
      </c>
      <c r="C16" s="281">
        <v>1026678</v>
      </c>
      <c r="D16" s="283">
        <f t="shared" si="24"/>
        <v>4.0907683074282421E-2</v>
      </c>
      <c r="E16" s="281">
        <v>11581164</v>
      </c>
      <c r="F16" s="281">
        <v>510617.56</v>
      </c>
      <c r="G16" s="283">
        <f t="shared" si="0"/>
        <v>4.4090348776686002E-2</v>
      </c>
      <c r="H16" s="281">
        <v>98068864.439999998</v>
      </c>
      <c r="I16" s="281">
        <v>6604151.5300000003</v>
      </c>
      <c r="J16" s="161">
        <f t="shared" si="1"/>
        <v>6.7341980226971215E-2</v>
      </c>
      <c r="K16" s="120"/>
      <c r="L16" s="120"/>
      <c r="M16" s="1" t="e">
        <f t="shared" si="25"/>
        <v>#DIV/0!</v>
      </c>
      <c r="N16" s="280">
        <v>26510618.640000001</v>
      </c>
      <c r="O16" s="280">
        <v>1146158.99</v>
      </c>
      <c r="P16" s="1">
        <f t="shared" si="2"/>
        <v>4.3233958647447085E-2</v>
      </c>
      <c r="Q16" s="280">
        <v>25167690.59</v>
      </c>
      <c r="R16" s="280">
        <v>1633851.78</v>
      </c>
      <c r="S16" s="1">
        <f t="shared" si="26"/>
        <v>6.4918621522198239E-2</v>
      </c>
      <c r="T16" s="280">
        <v>59238901</v>
      </c>
      <c r="U16" s="280">
        <v>3976115.74</v>
      </c>
      <c r="V16" s="1">
        <f t="shared" si="4"/>
        <v>6.7120011898937834E-2</v>
      </c>
      <c r="W16" s="280">
        <v>14868890</v>
      </c>
      <c r="X16" s="280">
        <v>794244.28</v>
      </c>
      <c r="Y16" s="1">
        <f t="shared" si="5"/>
        <v>5.3416514615415141E-2</v>
      </c>
      <c r="Z16" s="280">
        <v>42905002</v>
      </c>
      <c r="AA16" s="280">
        <v>3430924.36</v>
      </c>
      <c r="AB16" s="1">
        <f t="shared" si="27"/>
        <v>7.9965603078167899E-2</v>
      </c>
      <c r="AC16" s="280">
        <v>35521166.560000002</v>
      </c>
      <c r="AD16" s="280">
        <v>1726516.76</v>
      </c>
      <c r="AE16" s="1">
        <f t="shared" si="28"/>
        <v>4.8605294454045656E-2</v>
      </c>
      <c r="AF16" s="280">
        <v>19318812</v>
      </c>
      <c r="AG16" s="280">
        <v>751332.73</v>
      </c>
      <c r="AH16" s="1">
        <f t="shared" si="29"/>
        <v>3.8891249109934918E-2</v>
      </c>
      <c r="AI16" s="280">
        <v>26584973</v>
      </c>
      <c r="AJ16" s="280">
        <v>3737600.04</v>
      </c>
      <c r="AK16" s="2">
        <f t="shared" si="7"/>
        <v>0.14059070287564332</v>
      </c>
      <c r="AL16" s="280">
        <v>59216699.270000003</v>
      </c>
      <c r="AM16" s="280">
        <v>1918058.92</v>
      </c>
      <c r="AN16" s="3">
        <f t="shared" si="8"/>
        <v>3.2390507131350957E-2</v>
      </c>
      <c r="AO16" s="280">
        <v>25315963.620000001</v>
      </c>
      <c r="AP16" s="280">
        <v>843669.02</v>
      </c>
      <c r="AQ16" s="3">
        <f t="shared" si="30"/>
        <v>3.332557403951586E-2</v>
      </c>
      <c r="AR16" s="280">
        <v>27486196</v>
      </c>
      <c r="AS16" s="280">
        <v>591924</v>
      </c>
      <c r="AT16" s="3">
        <f t="shared" si="10"/>
        <v>2.153531903796364E-2</v>
      </c>
      <c r="AU16" s="280">
        <v>26819336.870000001</v>
      </c>
      <c r="AV16" s="280">
        <v>1866548.72</v>
      </c>
      <c r="AW16" s="3">
        <f t="shared" si="11"/>
        <v>6.9597124233444926E-2</v>
      </c>
      <c r="AX16" s="280">
        <v>23052024.82</v>
      </c>
      <c r="AY16" s="280">
        <v>3952629.17</v>
      </c>
      <c r="AZ16" s="3">
        <f t="shared" si="12"/>
        <v>0.17146559579315948</v>
      </c>
      <c r="BA16" s="280">
        <v>13702668.5</v>
      </c>
      <c r="BB16" s="280">
        <v>859618.85</v>
      </c>
      <c r="BC16" s="3">
        <f t="shared" si="31"/>
        <v>6.2733682129141488E-2</v>
      </c>
      <c r="BD16" s="280">
        <v>48124605.960000001</v>
      </c>
      <c r="BE16" s="280">
        <v>14110926.359999999</v>
      </c>
      <c r="BF16" s="3">
        <f t="shared" si="14"/>
        <v>0.29321645504440402</v>
      </c>
      <c r="BG16" s="280">
        <v>25477185</v>
      </c>
      <c r="BH16" s="280">
        <v>621869.31999999995</v>
      </c>
      <c r="BI16" s="3">
        <f t="shared" si="15"/>
        <v>2.4408870917254005E-2</v>
      </c>
      <c r="BJ16" s="280">
        <v>15298906</v>
      </c>
      <c r="BK16" s="280">
        <v>642148.51</v>
      </c>
      <c r="BL16" s="3">
        <f t="shared" si="16"/>
        <v>4.1973492091526024E-2</v>
      </c>
      <c r="BM16" s="280">
        <v>32596880.18</v>
      </c>
      <c r="BN16" s="280">
        <v>1965371.14</v>
      </c>
      <c r="BO16" s="3">
        <f t="shared" si="32"/>
        <v>6.0293228344161121E-2</v>
      </c>
      <c r="BP16" s="280">
        <v>21959250</v>
      </c>
      <c r="BQ16" s="280">
        <v>377916.68</v>
      </c>
      <c r="BR16" s="3">
        <f t="shared" si="18"/>
        <v>1.7209908352971981E-2</v>
      </c>
      <c r="BS16" s="280">
        <v>18458941</v>
      </c>
      <c r="BT16" s="280">
        <v>974092.6</v>
      </c>
      <c r="BU16" s="3">
        <f t="shared" si="33"/>
        <v>5.2770773794661351E-2</v>
      </c>
      <c r="BV16" s="280">
        <v>113300000</v>
      </c>
      <c r="BW16" s="280">
        <v>6268999.54</v>
      </c>
      <c r="BX16" s="1">
        <f t="shared" si="35"/>
        <v>5.5330975639894087E-2</v>
      </c>
      <c r="BY16" s="280">
        <v>2554210200</v>
      </c>
      <c r="BZ16" s="280">
        <v>309754281.16000003</v>
      </c>
      <c r="CA16" s="3">
        <f t="shared" si="36"/>
        <v>0.12127203985012668</v>
      </c>
      <c r="CB16" s="34">
        <f t="shared" si="34"/>
        <v>3389882376.48</v>
      </c>
      <c r="CC16" s="34">
        <f t="shared" si="21"/>
        <v>370086245.76000011</v>
      </c>
      <c r="CD16" s="2">
        <f t="shared" si="22"/>
        <v>0.10917377202458918</v>
      </c>
    </row>
    <row r="17" spans="1:83" ht="26.25" customHeight="1" x14ac:dyDescent="0.25">
      <c r="A17" s="38" t="s">
        <v>38</v>
      </c>
      <c r="B17" s="281">
        <v>41350078.130000003</v>
      </c>
      <c r="C17" s="281">
        <v>4432715</v>
      </c>
      <c r="D17" s="283">
        <f t="shared" si="24"/>
        <v>0.10719967652936573</v>
      </c>
      <c r="E17" s="281">
        <v>9371624</v>
      </c>
      <c r="F17" s="281">
        <v>3555719.86</v>
      </c>
      <c r="G17" s="283">
        <f t="shared" si="0"/>
        <v>0.37941341436660281</v>
      </c>
      <c r="H17" s="281">
        <v>255544114.00999999</v>
      </c>
      <c r="I17" s="281">
        <v>25161204.260000002</v>
      </c>
      <c r="J17" s="161">
        <f t="shared" si="1"/>
        <v>9.8461294471511057E-2</v>
      </c>
      <c r="K17" s="120"/>
      <c r="L17" s="120"/>
      <c r="M17" s="1" t="e">
        <f t="shared" si="25"/>
        <v>#DIV/0!</v>
      </c>
      <c r="N17" s="280">
        <v>38777117.899999999</v>
      </c>
      <c r="O17" s="280">
        <v>13642007.220000001</v>
      </c>
      <c r="P17" s="1">
        <f t="shared" si="2"/>
        <v>0.35180559976583514</v>
      </c>
      <c r="Q17" s="280">
        <v>11248386.41</v>
      </c>
      <c r="R17" s="280">
        <v>1528548.43</v>
      </c>
      <c r="S17" s="1">
        <f t="shared" si="26"/>
        <v>0.13589046235476898</v>
      </c>
      <c r="T17" s="280">
        <v>151442487.69</v>
      </c>
      <c r="U17" s="280">
        <v>23870742.66</v>
      </c>
      <c r="V17" s="1">
        <f t="shared" si="4"/>
        <v>0.15762249434823716</v>
      </c>
      <c r="W17" s="280">
        <v>21859442</v>
      </c>
      <c r="X17" s="280">
        <v>5308098.42</v>
      </c>
      <c r="Y17" s="1">
        <f t="shared" si="5"/>
        <v>0.24282863304561936</v>
      </c>
      <c r="Z17" s="280">
        <v>98272884.349999994</v>
      </c>
      <c r="AA17" s="280">
        <v>23300260.370000001</v>
      </c>
      <c r="AB17" s="1">
        <f t="shared" si="27"/>
        <v>0.23709755263736698</v>
      </c>
      <c r="AC17" s="280">
        <v>71512018.329999998</v>
      </c>
      <c r="AD17" s="280">
        <v>25913961.920000002</v>
      </c>
      <c r="AE17" s="1">
        <f t="shared" si="28"/>
        <v>0.36237212324811197</v>
      </c>
      <c r="AF17" s="280">
        <v>21132585</v>
      </c>
      <c r="AG17" s="280">
        <v>1721605.06</v>
      </c>
      <c r="AH17" s="1">
        <f t="shared" si="29"/>
        <v>8.1466846578400143E-2</v>
      </c>
      <c r="AI17" s="280">
        <v>80028448.719999999</v>
      </c>
      <c r="AJ17" s="280">
        <v>10679281.23</v>
      </c>
      <c r="AK17" s="2">
        <f t="shared" si="7"/>
        <v>0.13344356164348753</v>
      </c>
      <c r="AL17" s="280">
        <v>228571534.59</v>
      </c>
      <c r="AM17" s="280">
        <v>10086118.800000001</v>
      </c>
      <c r="AN17" s="3">
        <f t="shared" si="8"/>
        <v>4.4126749282634721E-2</v>
      </c>
      <c r="AO17" s="280">
        <v>26655684.350000001</v>
      </c>
      <c r="AP17" s="280">
        <v>7868238.2199999997</v>
      </c>
      <c r="AQ17" s="3">
        <f t="shared" si="30"/>
        <v>0.29518049946446034</v>
      </c>
      <c r="AR17" s="280">
        <v>28551311.399999999</v>
      </c>
      <c r="AS17" s="280">
        <v>2952027</v>
      </c>
      <c r="AT17" s="3">
        <f t="shared" si="10"/>
        <v>0.10339374463899406</v>
      </c>
      <c r="AU17" s="280">
        <v>22544939.940000001</v>
      </c>
      <c r="AV17" s="280">
        <v>1798085.55</v>
      </c>
      <c r="AW17" s="3">
        <f t="shared" si="11"/>
        <v>7.9755614997659652E-2</v>
      </c>
      <c r="AX17" s="280">
        <v>25515237.25</v>
      </c>
      <c r="AY17" s="280">
        <v>9115841.4600000009</v>
      </c>
      <c r="AZ17" s="3">
        <f t="shared" si="12"/>
        <v>0.35727049569174596</v>
      </c>
      <c r="BA17" s="280">
        <v>33587341.399999999</v>
      </c>
      <c r="BB17" s="280">
        <v>6545747.2800000003</v>
      </c>
      <c r="BC17" s="3">
        <f t="shared" si="31"/>
        <v>0.19488732978430978</v>
      </c>
      <c r="BD17" s="280">
        <v>137189556.13999999</v>
      </c>
      <c r="BE17" s="280">
        <v>30553408.100000001</v>
      </c>
      <c r="BF17" s="3">
        <f t="shared" si="14"/>
        <v>0.22270943182308051</v>
      </c>
      <c r="BG17" s="280">
        <v>61181513</v>
      </c>
      <c r="BH17" s="280">
        <v>7315389.9699999997</v>
      </c>
      <c r="BI17" s="3">
        <f t="shared" si="15"/>
        <v>0.11956863456449662</v>
      </c>
      <c r="BJ17" s="280">
        <v>17983338.66</v>
      </c>
      <c r="BK17" s="280">
        <v>1661647.06</v>
      </c>
      <c r="BL17" s="3">
        <f t="shared" si="16"/>
        <v>9.2399253076180465E-2</v>
      </c>
      <c r="BM17" s="280">
        <v>55012305.159999996</v>
      </c>
      <c r="BN17" s="280">
        <v>4785429.87</v>
      </c>
      <c r="BO17" s="3">
        <f t="shared" si="32"/>
        <v>8.6988353897948179E-2</v>
      </c>
      <c r="BP17" s="280">
        <v>17581533.02</v>
      </c>
      <c r="BQ17" s="280">
        <v>1060276.45</v>
      </c>
      <c r="BR17" s="3">
        <f t="shared" si="18"/>
        <v>6.0306257070636263E-2</v>
      </c>
      <c r="BS17" s="280">
        <v>29616784.48</v>
      </c>
      <c r="BT17" s="280">
        <v>3043622.41</v>
      </c>
      <c r="BU17" s="3">
        <f t="shared" si="33"/>
        <v>0.10276680819470244</v>
      </c>
      <c r="BV17" s="280">
        <v>544873600</v>
      </c>
      <c r="BW17" s="280">
        <v>53460000</v>
      </c>
      <c r="BX17" s="1">
        <f t="shared" si="35"/>
        <v>9.8114498481849735E-2</v>
      </c>
      <c r="BY17" s="280">
        <v>1952928606.6199999</v>
      </c>
      <c r="BZ17" s="280">
        <v>109609805.40000001</v>
      </c>
      <c r="CA17" s="3">
        <f t="shared" si="36"/>
        <v>5.6125864011847021E-2</v>
      </c>
      <c r="CB17" s="34">
        <f t="shared" si="34"/>
        <v>3982332472.5499992</v>
      </c>
      <c r="CC17" s="34">
        <f t="shared" si="21"/>
        <v>388969782.00000012</v>
      </c>
      <c r="CD17" s="2">
        <f t="shared" si="22"/>
        <v>9.7673859398015525E-2</v>
      </c>
    </row>
    <row r="18" spans="1:83" ht="22.5" customHeight="1" x14ac:dyDescent="0.25">
      <c r="A18" s="38" t="s">
        <v>39</v>
      </c>
      <c r="B18" s="281"/>
      <c r="C18" s="281"/>
      <c r="D18" s="283"/>
      <c r="E18" s="281"/>
      <c r="F18" s="281"/>
      <c r="G18" s="283"/>
      <c r="H18" s="281">
        <v>1522500</v>
      </c>
      <c r="I18" s="281">
        <v>135553.10999999999</v>
      </c>
      <c r="J18" s="161">
        <f t="shared" si="1"/>
        <v>8.9033241379310332E-2</v>
      </c>
      <c r="K18" s="120"/>
      <c r="L18" s="120"/>
      <c r="M18" s="1" t="e">
        <f t="shared" si="25"/>
        <v>#DIV/0!</v>
      </c>
      <c r="N18" s="280"/>
      <c r="O18" s="280"/>
      <c r="P18" s="1"/>
      <c r="Q18" s="280"/>
      <c r="R18" s="280"/>
      <c r="S18" s="1"/>
      <c r="T18" s="280">
        <v>200000</v>
      </c>
      <c r="U18" s="280"/>
      <c r="V18" s="1"/>
      <c r="W18" s="280"/>
      <c r="X18" s="280"/>
      <c r="Y18" s="1"/>
      <c r="Z18" s="280">
        <v>120000</v>
      </c>
      <c r="AA18" s="280"/>
      <c r="AB18" s="1">
        <f t="shared" si="27"/>
        <v>0</v>
      </c>
      <c r="AC18" s="280">
        <v>1800000</v>
      </c>
      <c r="AD18" s="280"/>
      <c r="AE18" s="1">
        <f t="shared" si="28"/>
        <v>0</v>
      </c>
      <c r="AF18" s="280">
        <v>50000</v>
      </c>
      <c r="AG18" s="280"/>
      <c r="AH18" s="1">
        <f t="shared" si="29"/>
        <v>0</v>
      </c>
      <c r="AI18" s="280">
        <v>1823000</v>
      </c>
      <c r="AJ18" s="280">
        <v>127741.7</v>
      </c>
      <c r="AK18" s="2">
        <f t="shared" si="7"/>
        <v>7.007224355458036E-2</v>
      </c>
      <c r="AL18" s="280"/>
      <c r="AM18" s="280"/>
      <c r="AN18" s="3" t="e">
        <f t="shared" si="8"/>
        <v>#DIV/0!</v>
      </c>
      <c r="AO18" s="280">
        <v>70000</v>
      </c>
      <c r="AP18" s="280"/>
      <c r="AQ18" s="3">
        <f t="shared" si="30"/>
        <v>0</v>
      </c>
      <c r="AR18" s="280">
        <v>238000</v>
      </c>
      <c r="AS18" s="280"/>
      <c r="AT18" s="3">
        <f t="shared" si="10"/>
        <v>0</v>
      </c>
      <c r="AU18" s="280">
        <v>250000</v>
      </c>
      <c r="AV18" s="280"/>
      <c r="AW18" s="3">
        <f t="shared" si="11"/>
        <v>0</v>
      </c>
      <c r="AX18" s="280">
        <v>540000</v>
      </c>
      <c r="AY18" s="280"/>
      <c r="AZ18" s="3">
        <f t="shared" si="12"/>
        <v>0</v>
      </c>
      <c r="BA18" s="280"/>
      <c r="BB18" s="280"/>
      <c r="BC18" s="3"/>
      <c r="BD18" s="280">
        <v>801000</v>
      </c>
      <c r="BE18" s="280">
        <v>31685.83</v>
      </c>
      <c r="BF18" s="3">
        <f t="shared" si="14"/>
        <v>3.9557840199750317E-2</v>
      </c>
      <c r="BG18" s="280"/>
      <c r="BH18" s="280"/>
      <c r="BI18" s="3"/>
      <c r="BJ18" s="280">
        <v>6000</v>
      </c>
      <c r="BK18" s="280"/>
      <c r="BL18" s="3"/>
      <c r="BM18" s="280"/>
      <c r="BN18" s="280"/>
      <c r="BO18" s="3"/>
      <c r="BP18" s="280">
        <v>153000</v>
      </c>
      <c r="BQ18" s="280"/>
      <c r="BR18" s="3">
        <f t="shared" si="18"/>
        <v>0</v>
      </c>
      <c r="BS18" s="280"/>
      <c r="BT18" s="280"/>
      <c r="BU18" s="3"/>
      <c r="BV18" s="280">
        <v>800000</v>
      </c>
      <c r="BW18" s="280"/>
      <c r="BX18" s="1">
        <f t="shared" si="35"/>
        <v>0</v>
      </c>
      <c r="BY18" s="280">
        <v>7810200</v>
      </c>
      <c r="BZ18" s="280">
        <v>122261.8</v>
      </c>
      <c r="CA18" s="3">
        <f t="shared" si="36"/>
        <v>1.5654118972625541E-2</v>
      </c>
      <c r="CB18" s="34">
        <f t="shared" si="34"/>
        <v>16183700</v>
      </c>
      <c r="CC18" s="34">
        <f t="shared" si="21"/>
        <v>417242.44</v>
      </c>
      <c r="CD18" s="2">
        <f t="shared" si="22"/>
        <v>2.5781646965774205E-2</v>
      </c>
    </row>
    <row r="19" spans="1:83" ht="27" customHeight="1" x14ac:dyDescent="0.25">
      <c r="A19" s="38" t="s">
        <v>40</v>
      </c>
      <c r="B19" s="281">
        <v>311149917.30000001</v>
      </c>
      <c r="C19" s="281">
        <v>38593762.460000001</v>
      </c>
      <c r="D19" s="283">
        <f t="shared" ref="D19:D27" si="37">SUM(C19/B19)</f>
        <v>0.12403590781863917</v>
      </c>
      <c r="E19" s="281">
        <v>86006435</v>
      </c>
      <c r="F19" s="281">
        <v>8319235.2599999998</v>
      </c>
      <c r="G19" s="283">
        <f t="shared" ref="G19:G26" si="38">SUM(F19/E19)</f>
        <v>9.6728055987903697E-2</v>
      </c>
      <c r="H19" s="281">
        <v>647026006.84000003</v>
      </c>
      <c r="I19" s="281">
        <v>79100319.930000007</v>
      </c>
      <c r="J19" s="161">
        <f t="shared" si="1"/>
        <v>0.12225214920852531</v>
      </c>
      <c r="K19" s="120"/>
      <c r="L19" s="120"/>
      <c r="M19" s="1" t="e">
        <f t="shared" si="25"/>
        <v>#DIV/0!</v>
      </c>
      <c r="N19" s="280">
        <v>212810296</v>
      </c>
      <c r="O19" s="280">
        <v>23359407.66</v>
      </c>
      <c r="P19" s="1">
        <f t="shared" si="2"/>
        <v>0.10976634166234138</v>
      </c>
      <c r="Q19" s="280">
        <v>165035508</v>
      </c>
      <c r="R19" s="280">
        <v>20085078.149999999</v>
      </c>
      <c r="S19" s="1">
        <f t="shared" si="26"/>
        <v>0.12170155618874454</v>
      </c>
      <c r="T19" s="280">
        <v>555364421.92999995</v>
      </c>
      <c r="U19" s="280">
        <v>70290545.129999995</v>
      </c>
      <c r="V19" s="1">
        <f t="shared" si="4"/>
        <v>0.12656652524792028</v>
      </c>
      <c r="W19" s="280">
        <v>89567235.299999997</v>
      </c>
      <c r="X19" s="280">
        <v>7534681.3899999997</v>
      </c>
      <c r="Y19" s="1">
        <f t="shared" ref="Y19:Y25" si="39">SUM(X19/W19)</f>
        <v>8.4123188181069147E-2</v>
      </c>
      <c r="Z19" s="280">
        <v>591622415.41999996</v>
      </c>
      <c r="AA19" s="280">
        <v>42037708.25</v>
      </c>
      <c r="AB19" s="1">
        <f t="shared" si="27"/>
        <v>7.1054962006733502E-2</v>
      </c>
      <c r="AC19" s="280">
        <v>393954155</v>
      </c>
      <c r="AD19" s="280">
        <v>45565744.530000001</v>
      </c>
      <c r="AE19" s="1">
        <f t="shared" si="28"/>
        <v>0.11566255604030881</v>
      </c>
      <c r="AF19" s="280">
        <v>128960994</v>
      </c>
      <c r="AG19" s="280">
        <v>14888949.560000001</v>
      </c>
      <c r="AH19" s="1">
        <f t="shared" si="29"/>
        <v>0.11545312344599329</v>
      </c>
      <c r="AI19" s="280">
        <v>519455430.38999999</v>
      </c>
      <c r="AJ19" s="280">
        <v>61049864.700000003</v>
      </c>
      <c r="AK19" s="2">
        <f t="shared" si="7"/>
        <v>0.11752666567402059</v>
      </c>
      <c r="AL19" s="280">
        <v>737671533</v>
      </c>
      <c r="AM19" s="280">
        <v>82459759.540000007</v>
      </c>
      <c r="AN19" s="3">
        <f t="shared" si="8"/>
        <v>0.11178384396188976</v>
      </c>
      <c r="AO19" s="280">
        <v>187523889.61000001</v>
      </c>
      <c r="AP19" s="280">
        <v>17506455.710000001</v>
      </c>
      <c r="AQ19" s="3">
        <f t="shared" si="30"/>
        <v>9.3355869198366082E-2</v>
      </c>
      <c r="AR19" s="280">
        <v>140260076</v>
      </c>
      <c r="AS19" s="280">
        <v>21429769.859999999</v>
      </c>
      <c r="AT19" s="3">
        <f t="shared" si="10"/>
        <v>0.15278595642569023</v>
      </c>
      <c r="AU19" s="280">
        <v>138318999.5</v>
      </c>
      <c r="AV19" s="280">
        <v>20605742.289999999</v>
      </c>
      <c r="AW19" s="3">
        <f t="shared" si="11"/>
        <v>0.14897260943533647</v>
      </c>
      <c r="AX19" s="280">
        <v>180030198</v>
      </c>
      <c r="AY19" s="280">
        <v>19878857.739999998</v>
      </c>
      <c r="AZ19" s="3">
        <f t="shared" si="12"/>
        <v>0.11041957383171905</v>
      </c>
      <c r="BA19" s="280">
        <v>97857074</v>
      </c>
      <c r="BB19" s="280">
        <v>14378575.68</v>
      </c>
      <c r="BC19" s="3">
        <f t="shared" si="31"/>
        <v>0.14693445340497305</v>
      </c>
      <c r="BD19" s="280">
        <v>295545308.56</v>
      </c>
      <c r="BE19" s="280">
        <v>30871392.68</v>
      </c>
      <c r="BF19" s="3">
        <f t="shared" si="14"/>
        <v>0.10445570200527361</v>
      </c>
      <c r="BG19" s="280">
        <v>214596615</v>
      </c>
      <c r="BH19" s="280">
        <v>23152913.550000001</v>
      </c>
      <c r="BI19" s="3">
        <f t="shared" si="15"/>
        <v>0.10789039496266052</v>
      </c>
      <c r="BJ19" s="280">
        <v>94634236</v>
      </c>
      <c r="BK19" s="280">
        <v>8438294.8100000005</v>
      </c>
      <c r="BL19" s="3">
        <f t="shared" si="16"/>
        <v>8.9167463770722474E-2</v>
      </c>
      <c r="BM19" s="280">
        <v>286432351.13999999</v>
      </c>
      <c r="BN19" s="280">
        <v>39610852.049999997</v>
      </c>
      <c r="BO19" s="3">
        <f t="shared" ref="BO19:BO24" si="40">SUM(BN19/BM19)</f>
        <v>0.13829042666566438</v>
      </c>
      <c r="BP19" s="280">
        <v>157374951.02000001</v>
      </c>
      <c r="BQ19" s="280">
        <v>13460601.949999999</v>
      </c>
      <c r="BR19" s="3">
        <f t="shared" si="18"/>
        <v>8.5532048542397057E-2</v>
      </c>
      <c r="BS19" s="280">
        <v>182579767</v>
      </c>
      <c r="BT19" s="280">
        <v>19828374.670000002</v>
      </c>
      <c r="BU19" s="3">
        <f t="shared" si="33"/>
        <v>0.10860116099282788</v>
      </c>
      <c r="BV19" s="280">
        <v>1467280080.5</v>
      </c>
      <c r="BW19" s="280">
        <v>223801504.38999999</v>
      </c>
      <c r="BX19" s="1">
        <f t="shared" si="35"/>
        <v>0.15252814194392655</v>
      </c>
      <c r="BY19" s="280">
        <v>7642936799.4200001</v>
      </c>
      <c r="BZ19" s="280">
        <v>1092227520.6600001</v>
      </c>
      <c r="CA19" s="3">
        <f t="shared" si="36"/>
        <v>0.14290678430611725</v>
      </c>
      <c r="CB19" s="34">
        <f>B19+E19+H19+K19+N19+Q19+T19+W19+Z19+AC19+AF19+AI19+AL19+AO19+AR19+AU19+AX19+BA19+BD19+BG19+BJ19+BM19+BP19+BS19+BV19+BY19</f>
        <v>15523994693.93</v>
      </c>
      <c r="CC19" s="34">
        <f t="shared" si="21"/>
        <v>2038475912.6000006</v>
      </c>
      <c r="CD19" s="2">
        <f t="shared" si="22"/>
        <v>0.13131129923646909</v>
      </c>
    </row>
    <row r="20" spans="1:83" ht="33" customHeight="1" x14ac:dyDescent="0.25">
      <c r="A20" s="41" t="s">
        <v>55</v>
      </c>
      <c r="B20" s="281">
        <v>28301267.600000001</v>
      </c>
      <c r="C20" s="281">
        <v>3433855.76</v>
      </c>
      <c r="D20" s="283" t="e">
        <f>SUM(C20/B21)</f>
        <v>#DIV/0!</v>
      </c>
      <c r="E20" s="281">
        <v>16440866</v>
      </c>
      <c r="F20" s="281">
        <v>1575231.98</v>
      </c>
      <c r="G20" s="283">
        <f t="shared" si="38"/>
        <v>9.5811983383357058E-2</v>
      </c>
      <c r="H20" s="281">
        <v>95213975.480000004</v>
      </c>
      <c r="I20" s="281">
        <v>8857280.6899999995</v>
      </c>
      <c r="J20" s="161">
        <f t="shared" si="1"/>
        <v>9.3025006521868209E-2</v>
      </c>
      <c r="K20" s="120"/>
      <c r="L20" s="120"/>
      <c r="M20" s="1" t="e">
        <f t="shared" si="25"/>
        <v>#DIV/0!</v>
      </c>
      <c r="N20" s="280">
        <v>31192853.940000001</v>
      </c>
      <c r="O20" s="280">
        <v>5872984.54</v>
      </c>
      <c r="P20" s="1">
        <f t="shared" si="2"/>
        <v>0.18827980765391933</v>
      </c>
      <c r="Q20" s="280">
        <v>26376889</v>
      </c>
      <c r="R20" s="280">
        <v>3013972.75</v>
      </c>
      <c r="S20" s="1">
        <f t="shared" si="26"/>
        <v>0.11426566453686028</v>
      </c>
      <c r="T20" s="280">
        <v>81603538.629999995</v>
      </c>
      <c r="U20" s="280">
        <v>11189612.15</v>
      </c>
      <c r="V20" s="1">
        <f t="shared" si="4"/>
        <v>0.13712165351964714</v>
      </c>
      <c r="W20" s="280">
        <v>12439281</v>
      </c>
      <c r="X20" s="280">
        <v>1285322.1200000001</v>
      </c>
      <c r="Y20" s="1">
        <f t="shared" si="39"/>
        <v>0.10332768590081695</v>
      </c>
      <c r="Z20" s="280">
        <v>52961000</v>
      </c>
      <c r="AA20" s="280">
        <v>5520788.7000000002</v>
      </c>
      <c r="AB20" s="1">
        <f t="shared" si="27"/>
        <v>0.1042425312966145</v>
      </c>
      <c r="AC20" s="280">
        <v>46818620</v>
      </c>
      <c r="AD20" s="280">
        <v>7985149.3499999996</v>
      </c>
      <c r="AE20" s="1">
        <f t="shared" si="28"/>
        <v>0.17055499179599912</v>
      </c>
      <c r="AF20" s="280">
        <v>18489063.010000002</v>
      </c>
      <c r="AG20" s="280">
        <v>1494911.82</v>
      </c>
      <c r="AH20" s="1">
        <f t="shared" si="29"/>
        <v>8.08538441992145E-2</v>
      </c>
      <c r="AI20" s="280">
        <v>47842414</v>
      </c>
      <c r="AJ20" s="280">
        <v>7397809.5899999999</v>
      </c>
      <c r="AK20" s="2">
        <f t="shared" si="7"/>
        <v>0.15462868554249792</v>
      </c>
      <c r="AL20" s="280">
        <v>111643012</v>
      </c>
      <c r="AM20" s="280">
        <v>11524786.9</v>
      </c>
      <c r="AN20" s="3">
        <f t="shared" si="8"/>
        <v>0.10322891413929249</v>
      </c>
      <c r="AO20" s="280">
        <v>24796561.98</v>
      </c>
      <c r="AP20" s="280">
        <v>2311931.67</v>
      </c>
      <c r="AQ20" s="3">
        <f t="shared" si="30"/>
        <v>9.3235976498061285E-2</v>
      </c>
      <c r="AR20" s="280">
        <v>20871828</v>
      </c>
      <c r="AS20" s="280">
        <v>2158539.4300000002</v>
      </c>
      <c r="AT20" s="3">
        <f t="shared" si="10"/>
        <v>0.10341880117064975</v>
      </c>
      <c r="AU20" s="280">
        <v>25603178.600000001</v>
      </c>
      <c r="AV20" s="280">
        <v>2678332.4</v>
      </c>
      <c r="AW20" s="3">
        <f t="shared" si="11"/>
        <v>0.10460937065056444</v>
      </c>
      <c r="AX20" s="280">
        <v>25824242</v>
      </c>
      <c r="AY20" s="280">
        <v>3355154.1</v>
      </c>
      <c r="AZ20" s="3">
        <f t="shared" si="12"/>
        <v>0.12992265561947569</v>
      </c>
      <c r="BA20" s="280">
        <v>25791735</v>
      </c>
      <c r="BB20" s="280">
        <v>3213737.45</v>
      </c>
      <c r="BC20" s="3">
        <f t="shared" si="31"/>
        <v>0.12460338360331324</v>
      </c>
      <c r="BD20" s="280">
        <v>45280889.619999997</v>
      </c>
      <c r="BE20" s="280">
        <v>7399245.8399999999</v>
      </c>
      <c r="BF20" s="3">
        <f t="shared" si="14"/>
        <v>0.16340769587556528</v>
      </c>
      <c r="BG20" s="280">
        <v>31121835</v>
      </c>
      <c r="BH20" s="280">
        <v>2484325.2599999998</v>
      </c>
      <c r="BI20" s="3">
        <f t="shared" si="15"/>
        <v>7.9825796261692145E-2</v>
      </c>
      <c r="BJ20" s="280">
        <v>16861576</v>
      </c>
      <c r="BK20" s="280">
        <v>1365163.62</v>
      </c>
      <c r="BL20" s="3">
        <f t="shared" si="16"/>
        <v>8.0962990648086514E-2</v>
      </c>
      <c r="BM20" s="280">
        <v>24153170</v>
      </c>
      <c r="BN20" s="280">
        <v>1841845.62</v>
      </c>
      <c r="BO20" s="3">
        <f t="shared" si="40"/>
        <v>7.6256889675351103E-2</v>
      </c>
      <c r="BP20" s="280">
        <v>14460293</v>
      </c>
      <c r="BQ20" s="280">
        <v>1470634.79</v>
      </c>
      <c r="BR20" s="3">
        <f t="shared" si="18"/>
        <v>0.10170159000236026</v>
      </c>
      <c r="BS20" s="280">
        <v>24753031.199999999</v>
      </c>
      <c r="BT20" s="280">
        <v>3803790.9</v>
      </c>
      <c r="BU20" s="3">
        <f t="shared" si="33"/>
        <v>0.15366970086475712</v>
      </c>
      <c r="BV20" s="280">
        <v>176850000</v>
      </c>
      <c r="BW20" s="280">
        <v>27665782.68</v>
      </c>
      <c r="BX20" s="1">
        <f t="shared" si="35"/>
        <v>0.15643643019508058</v>
      </c>
      <c r="BY20" s="280">
        <v>382229030</v>
      </c>
      <c r="BZ20" s="280">
        <v>44429080.420000002</v>
      </c>
      <c r="CA20" s="3">
        <f t="shared" si="36"/>
        <v>0.11623680289275778</v>
      </c>
      <c r="CB20" s="34">
        <f>BY20+BV20+BS20+BP20+BM20+BJ20+BG20+BD20+BA20+AX20+AU20+AR20+AO20+AL20+AI20+AF20+AC20+Z20+W20+T20+Q20+N20+K20+H20+E20+B21</f>
        <v>1379618883.46</v>
      </c>
      <c r="CC20" s="34">
        <f>BZ20+BW20+BT20+BQ20+BN20+BK20+BH20+BE20+BB20+AY20+AV20+AS20+AP20+AM20+AJ20+AG20+AD20+AA20+X20+U20+R20+O20+L20+I20+F20+C20</f>
        <v>173329270.53</v>
      </c>
      <c r="CD20" s="2">
        <f t="shared" si="22"/>
        <v>0.12563561763905459</v>
      </c>
    </row>
    <row r="21" spans="1:83" ht="29.25" customHeight="1" x14ac:dyDescent="0.25">
      <c r="A21" s="38" t="s">
        <v>54</v>
      </c>
      <c r="B21" s="281"/>
      <c r="C21" s="281"/>
      <c r="D21" s="283"/>
      <c r="E21" s="281"/>
      <c r="F21" s="281"/>
      <c r="G21" s="283"/>
      <c r="H21" s="281">
        <v>500000</v>
      </c>
      <c r="I21" s="281"/>
      <c r="J21" s="161"/>
      <c r="K21" s="120"/>
      <c r="L21" s="120"/>
      <c r="M21" s="1" t="e">
        <f t="shared" si="25"/>
        <v>#DIV/0!</v>
      </c>
      <c r="N21" s="280"/>
      <c r="O21" s="280"/>
      <c r="P21" s="1"/>
      <c r="Q21" s="280"/>
      <c r="R21" s="280"/>
      <c r="S21" s="1"/>
      <c r="T21" s="280"/>
      <c r="U21" s="280"/>
      <c r="V21" s="1"/>
      <c r="W21" s="280"/>
      <c r="X21" s="280"/>
      <c r="Y21" s="1"/>
      <c r="Z21" s="280"/>
      <c r="AA21" s="280"/>
      <c r="AB21" s="1"/>
      <c r="AC21" s="280"/>
      <c r="AD21" s="280"/>
      <c r="AE21" s="1"/>
      <c r="AF21" s="280"/>
      <c r="AG21" s="280"/>
      <c r="AH21" s="1"/>
      <c r="AI21" s="280"/>
      <c r="AJ21" s="280"/>
      <c r="AK21" s="2"/>
      <c r="AL21" s="280"/>
      <c r="AM21" s="280"/>
      <c r="AN21" s="3"/>
      <c r="AO21" s="280"/>
      <c r="AP21" s="280"/>
      <c r="AQ21" s="3"/>
      <c r="AR21" s="280"/>
      <c r="AS21" s="280"/>
      <c r="AT21" s="3"/>
      <c r="AU21" s="280"/>
      <c r="AV21" s="280"/>
      <c r="AW21" s="3"/>
      <c r="AX21" s="280"/>
      <c r="AY21" s="280"/>
      <c r="AZ21" s="3"/>
      <c r="BA21" s="280"/>
      <c r="BB21" s="280"/>
      <c r="BC21" s="3"/>
      <c r="BD21" s="280"/>
      <c r="BE21" s="280"/>
      <c r="BF21" s="3"/>
      <c r="BG21" s="280"/>
      <c r="BH21" s="280"/>
      <c r="BI21" s="3" t="e">
        <f t="shared" si="15"/>
        <v>#DIV/0!</v>
      </c>
      <c r="BJ21" s="280"/>
      <c r="BK21" s="280"/>
      <c r="BL21" s="3"/>
      <c r="BM21" s="280"/>
      <c r="BN21" s="280"/>
      <c r="BO21" s="3"/>
      <c r="BP21" s="280"/>
      <c r="BQ21" s="280"/>
      <c r="BR21" s="3"/>
      <c r="BS21" s="280"/>
      <c r="BT21" s="280"/>
      <c r="BU21" s="3" t="e">
        <f t="shared" si="33"/>
        <v>#DIV/0!</v>
      </c>
      <c r="BV21" s="280">
        <v>57900000</v>
      </c>
      <c r="BW21" s="280">
        <v>4776852.49</v>
      </c>
      <c r="BX21" s="1">
        <f t="shared" si="35"/>
        <v>8.2501770120898099E-2</v>
      </c>
      <c r="BY21" s="280"/>
      <c r="BZ21" s="280"/>
      <c r="CA21" s="3" t="e">
        <f t="shared" si="36"/>
        <v>#DIV/0!</v>
      </c>
      <c r="CB21" s="34" t="e">
        <f>BY21+BV21+BS21+BP21+BM21+BJ21+BG21+BD21+BA21+AX21+AU21+AR21+AO21+AL21+AI21+AF21+AC21+Z21+W21+T21+Q21+N21+K21+H21+E21+#REF!</f>
        <v>#REF!</v>
      </c>
      <c r="CC21" s="34">
        <f t="shared" si="21"/>
        <v>4776852.49</v>
      </c>
      <c r="CD21" s="2" t="e">
        <f t="shared" si="22"/>
        <v>#REF!</v>
      </c>
      <c r="CE21" s="13"/>
    </row>
    <row r="22" spans="1:83" ht="24.75" customHeight="1" x14ac:dyDescent="0.25">
      <c r="A22" s="38" t="s">
        <v>41</v>
      </c>
      <c r="B22" s="281">
        <v>178083435</v>
      </c>
      <c r="C22" s="281">
        <v>26036619.739999998</v>
      </c>
      <c r="D22" s="283">
        <f t="shared" si="37"/>
        <v>0.14620461324771727</v>
      </c>
      <c r="E22" s="281">
        <v>53114514</v>
      </c>
      <c r="F22" s="281">
        <v>6594248.1299999999</v>
      </c>
      <c r="G22" s="283">
        <f t="shared" si="38"/>
        <v>0.12415152909052317</v>
      </c>
      <c r="H22" s="281">
        <v>363685396</v>
      </c>
      <c r="I22" s="281">
        <v>60732658.920000002</v>
      </c>
      <c r="J22" s="161">
        <f t="shared" si="1"/>
        <v>0.16699229495594045</v>
      </c>
      <c r="K22" s="120"/>
      <c r="L22" s="120"/>
      <c r="M22" s="1" t="e">
        <f t="shared" si="25"/>
        <v>#DIV/0!</v>
      </c>
      <c r="N22" s="280">
        <v>118337161</v>
      </c>
      <c r="O22" s="280">
        <v>14578442.35</v>
      </c>
      <c r="P22" s="1">
        <f t="shared" si="2"/>
        <v>0.12319411947021443</v>
      </c>
      <c r="Q22" s="280">
        <v>84607915</v>
      </c>
      <c r="R22" s="280">
        <v>10375027.83</v>
      </c>
      <c r="S22" s="1">
        <f t="shared" si="26"/>
        <v>0.12262479024568801</v>
      </c>
      <c r="T22" s="280">
        <v>290694395.82999998</v>
      </c>
      <c r="U22" s="280">
        <v>40774674.159999996</v>
      </c>
      <c r="V22" s="1">
        <f t="shared" si="4"/>
        <v>0.14026646108391197</v>
      </c>
      <c r="W22" s="280">
        <v>51378539</v>
      </c>
      <c r="X22" s="280">
        <v>7565727.8200000003</v>
      </c>
      <c r="Y22" s="1">
        <f t="shared" si="39"/>
        <v>0.14725463135493208</v>
      </c>
      <c r="Z22" s="280">
        <v>246415162</v>
      </c>
      <c r="AA22" s="280">
        <v>37083151</v>
      </c>
      <c r="AB22" s="1">
        <f t="shared" si="27"/>
        <v>0.15049054083774277</v>
      </c>
      <c r="AC22" s="280">
        <v>326309293</v>
      </c>
      <c r="AD22" s="280">
        <v>40441889.560000002</v>
      </c>
      <c r="AE22" s="1">
        <f t="shared" si="28"/>
        <v>0.12393729025670133</v>
      </c>
      <c r="AF22" s="280">
        <v>75497559</v>
      </c>
      <c r="AG22" s="280">
        <v>8244801.0800000001</v>
      </c>
      <c r="AH22" s="1">
        <f t="shared" si="29"/>
        <v>0.10920619407045995</v>
      </c>
      <c r="AI22" s="280">
        <v>302038729</v>
      </c>
      <c r="AJ22" s="280">
        <v>45419630.490000002</v>
      </c>
      <c r="AK22" s="2">
        <f t="shared" si="7"/>
        <v>0.15037684286507511</v>
      </c>
      <c r="AL22" s="280">
        <v>325662849</v>
      </c>
      <c r="AM22" s="280">
        <v>56444926.740000002</v>
      </c>
      <c r="AN22" s="3">
        <f t="shared" si="8"/>
        <v>0.17332319886447964</v>
      </c>
      <c r="AO22" s="280">
        <v>65045862</v>
      </c>
      <c r="AP22" s="280">
        <v>10984390.41</v>
      </c>
      <c r="AQ22" s="3">
        <f t="shared" si="30"/>
        <v>0.16887147117828957</v>
      </c>
      <c r="AR22" s="280">
        <v>82746708</v>
      </c>
      <c r="AS22" s="280">
        <v>12344866.57</v>
      </c>
      <c r="AT22" s="3">
        <f t="shared" si="10"/>
        <v>0.14918861267568495</v>
      </c>
      <c r="AU22" s="280">
        <v>69926410</v>
      </c>
      <c r="AV22" s="280">
        <v>7316044.8099999996</v>
      </c>
      <c r="AW22" s="3">
        <f t="shared" si="11"/>
        <v>0.10462491653725681</v>
      </c>
      <c r="AX22" s="280">
        <v>83781992</v>
      </c>
      <c r="AY22" s="280">
        <v>14688922.32</v>
      </c>
      <c r="AZ22" s="3">
        <f t="shared" si="12"/>
        <v>0.1753231448591005</v>
      </c>
      <c r="BA22" s="280">
        <v>52168890</v>
      </c>
      <c r="BB22" s="280">
        <v>6818589.4100000001</v>
      </c>
      <c r="BC22" s="3">
        <f t="shared" si="31"/>
        <v>0.13070221371395865</v>
      </c>
      <c r="BD22" s="280">
        <v>151877580.47999999</v>
      </c>
      <c r="BE22" s="280">
        <v>22603545.07</v>
      </c>
      <c r="BF22" s="3">
        <f t="shared" si="14"/>
        <v>0.14882739768807779</v>
      </c>
      <c r="BG22" s="280">
        <v>86885745</v>
      </c>
      <c r="BH22" s="280">
        <v>14883480.16</v>
      </c>
      <c r="BI22" s="3">
        <f t="shared" si="15"/>
        <v>0.17129944802798203</v>
      </c>
      <c r="BJ22" s="280">
        <v>72483364</v>
      </c>
      <c r="BK22" s="280">
        <v>9246174.0500000007</v>
      </c>
      <c r="BL22" s="3">
        <f t="shared" si="16"/>
        <v>0.12756270597484964</v>
      </c>
      <c r="BM22" s="280">
        <v>112972459</v>
      </c>
      <c r="BN22" s="280">
        <v>19409634.68</v>
      </c>
      <c r="BO22" s="3">
        <f t="shared" si="40"/>
        <v>0.171808552737619</v>
      </c>
      <c r="BP22" s="280">
        <v>95663623</v>
      </c>
      <c r="BQ22" s="280">
        <v>10539791.220000001</v>
      </c>
      <c r="BR22" s="3">
        <f t="shared" si="18"/>
        <v>0.1101755389297769</v>
      </c>
      <c r="BS22" s="280">
        <v>77839465</v>
      </c>
      <c r="BT22" s="280">
        <v>10545286.390000001</v>
      </c>
      <c r="BU22" s="3">
        <f t="shared" si="33"/>
        <v>0.13547480561434999</v>
      </c>
      <c r="BV22" s="280">
        <v>632824367</v>
      </c>
      <c r="BW22" s="280">
        <v>103810442.94</v>
      </c>
      <c r="BX22" s="1">
        <f t="shared" si="35"/>
        <v>0.16404305578833692</v>
      </c>
      <c r="BY22" s="280">
        <v>3832106964.7399998</v>
      </c>
      <c r="BZ22" s="280">
        <v>628930225.34000003</v>
      </c>
      <c r="CA22" s="3">
        <f t="shared" si="36"/>
        <v>0.16412126047809095</v>
      </c>
      <c r="CB22" s="34">
        <f t="shared" ref="CB22:CB29" si="41">BY22+BV22+BS22+BP22+BM22+BJ22+BG22+BD22+BA22+AX22+AU22+AR22+AO22+AL22+AI22+AF22+AC22+Z22+W22+T22+Q22+N22+K22+H22+E22+B22</f>
        <v>7832148378.0499992</v>
      </c>
      <c r="CC22" s="34">
        <f t="shared" si="21"/>
        <v>1226413191.1900001</v>
      </c>
      <c r="CD22" s="2">
        <f t="shared" si="22"/>
        <v>0.15658707317485027</v>
      </c>
      <c r="CE22" s="13"/>
    </row>
    <row r="23" spans="1:83" ht="24.75" customHeight="1" x14ac:dyDescent="0.25">
      <c r="A23" s="38" t="s">
        <v>53</v>
      </c>
      <c r="B23" s="281">
        <v>1030000</v>
      </c>
      <c r="C23" s="281">
        <v>161000</v>
      </c>
      <c r="D23" s="283">
        <f t="shared" si="37"/>
        <v>0.15631067961165049</v>
      </c>
      <c r="E23" s="281">
        <v>6516500</v>
      </c>
      <c r="F23" s="281">
        <v>538797.57999999996</v>
      </c>
      <c r="G23" s="283">
        <f t="shared" si="38"/>
        <v>8.2682050180311509E-2</v>
      </c>
      <c r="H23" s="281">
        <v>29849678</v>
      </c>
      <c r="I23" s="281">
        <v>3799909.58</v>
      </c>
      <c r="J23" s="161">
        <f t="shared" si="1"/>
        <v>0.12730152666973493</v>
      </c>
      <c r="K23" s="120"/>
      <c r="L23" s="120"/>
      <c r="M23" s="1" t="e">
        <f t="shared" si="25"/>
        <v>#DIV/0!</v>
      </c>
      <c r="N23" s="280">
        <v>2220600</v>
      </c>
      <c r="O23" s="280">
        <v>268697.88</v>
      </c>
      <c r="P23" s="1">
        <f t="shared" si="2"/>
        <v>0.1210023777357471</v>
      </c>
      <c r="Q23" s="280">
        <v>4875000</v>
      </c>
      <c r="R23" s="280">
        <v>190264</v>
      </c>
      <c r="S23" s="1">
        <f t="shared" si="26"/>
        <v>3.9028512820512819E-2</v>
      </c>
      <c r="T23" s="280">
        <v>14005974</v>
      </c>
      <c r="U23" s="280">
        <v>1291202.18</v>
      </c>
      <c r="V23" s="1">
        <f t="shared" si="4"/>
        <v>9.2189388613744386E-2</v>
      </c>
      <c r="W23" s="280">
        <v>6550160</v>
      </c>
      <c r="X23" s="280">
        <v>420779.66</v>
      </c>
      <c r="Y23" s="1">
        <f t="shared" si="39"/>
        <v>6.4239600254039589E-2</v>
      </c>
      <c r="Z23" s="280">
        <v>5348017</v>
      </c>
      <c r="AA23" s="280">
        <v>121494.25</v>
      </c>
      <c r="AB23" s="1">
        <f t="shared" si="27"/>
        <v>2.2717625991091651E-2</v>
      </c>
      <c r="AC23" s="280">
        <v>4640000</v>
      </c>
      <c r="AD23" s="280">
        <v>227039.99</v>
      </c>
      <c r="AE23" s="1">
        <f t="shared" si="28"/>
        <v>4.8931032327586207E-2</v>
      </c>
      <c r="AF23" s="280">
        <v>7208982</v>
      </c>
      <c r="AG23" s="280">
        <v>596384.92000000004</v>
      </c>
      <c r="AH23" s="1">
        <f t="shared" si="29"/>
        <v>8.2728035664397556E-2</v>
      </c>
      <c r="AI23" s="280">
        <v>24431328</v>
      </c>
      <c r="AJ23" s="280">
        <v>1618936.15</v>
      </c>
      <c r="AK23" s="2">
        <f t="shared" si="7"/>
        <v>6.6264762603162622E-2</v>
      </c>
      <c r="AL23" s="280">
        <v>17641900</v>
      </c>
      <c r="AM23" s="280">
        <v>1888233.15</v>
      </c>
      <c r="AN23" s="3">
        <f t="shared" si="8"/>
        <v>0.10703116727790091</v>
      </c>
      <c r="AO23" s="280">
        <v>4101000</v>
      </c>
      <c r="AP23" s="280">
        <v>265970</v>
      </c>
      <c r="AQ23" s="3">
        <f t="shared" si="30"/>
        <v>6.4854913435747383E-2</v>
      </c>
      <c r="AR23" s="280">
        <v>8966000</v>
      </c>
      <c r="AS23" s="280">
        <v>761948.94</v>
      </c>
      <c r="AT23" s="3">
        <f t="shared" si="10"/>
        <v>8.498203658264554E-2</v>
      </c>
      <c r="AU23" s="280">
        <v>7482300</v>
      </c>
      <c r="AV23" s="280">
        <v>265350.65000000002</v>
      </c>
      <c r="AW23" s="3">
        <f t="shared" si="11"/>
        <v>3.5463781190275719E-2</v>
      </c>
      <c r="AX23" s="280">
        <v>14611491</v>
      </c>
      <c r="AY23" s="280">
        <v>1078905.9099999999</v>
      </c>
      <c r="AZ23" s="3">
        <f t="shared" si="12"/>
        <v>7.3839549297193552E-2</v>
      </c>
      <c r="BA23" s="280">
        <v>600000</v>
      </c>
      <c r="BB23" s="280">
        <v>55500</v>
      </c>
      <c r="BC23" s="3">
        <f t="shared" si="31"/>
        <v>9.2499999999999999E-2</v>
      </c>
      <c r="BD23" s="280">
        <v>6688000</v>
      </c>
      <c r="BE23" s="280">
        <v>282834.84999999998</v>
      </c>
      <c r="BF23" s="3">
        <f t="shared" si="14"/>
        <v>4.2289899820574156E-2</v>
      </c>
      <c r="BG23" s="280">
        <v>2600000</v>
      </c>
      <c r="BH23" s="280">
        <v>60853.5</v>
      </c>
      <c r="BI23" s="3">
        <f t="shared" si="15"/>
        <v>2.3405192307692307E-2</v>
      </c>
      <c r="BJ23" s="280">
        <v>3320000</v>
      </c>
      <c r="BK23" s="280">
        <v>34390</v>
      </c>
      <c r="BL23" s="3">
        <f t="shared" si="16"/>
        <v>1.0358433734939759E-2</v>
      </c>
      <c r="BM23" s="280">
        <v>1585700</v>
      </c>
      <c r="BN23" s="280">
        <v>138950</v>
      </c>
      <c r="BO23" s="3">
        <f t="shared" si="40"/>
        <v>8.7626915557797821E-2</v>
      </c>
      <c r="BP23" s="280">
        <v>5432300</v>
      </c>
      <c r="BQ23" s="280">
        <v>72250</v>
      </c>
      <c r="BR23" s="3">
        <f t="shared" si="18"/>
        <v>1.3300075474476741E-2</v>
      </c>
      <c r="BS23" s="280">
        <v>4823873.75</v>
      </c>
      <c r="BT23" s="280">
        <v>2530239.0499999998</v>
      </c>
      <c r="BU23" s="3">
        <f t="shared" si="33"/>
        <v>0.5245243099490321</v>
      </c>
      <c r="BV23" s="280">
        <v>35260000</v>
      </c>
      <c r="BW23" s="280">
        <v>5221370</v>
      </c>
      <c r="BX23" s="1">
        <f t="shared" si="35"/>
        <v>0.14808196256381168</v>
      </c>
      <c r="BY23" s="280">
        <v>226800200</v>
      </c>
      <c r="BZ23" s="280">
        <v>10370162.16</v>
      </c>
      <c r="CA23" s="3">
        <f t="shared" si="36"/>
        <v>4.5723778726826522E-2</v>
      </c>
      <c r="CB23" s="34">
        <f t="shared" si="41"/>
        <v>446589003.75</v>
      </c>
      <c r="CC23" s="34">
        <f>C23+F23+I23+L23+O23+R23+U23+X23+AA23+AD23+AG23+AJ23+AM23+AP23+AS23+AV23+AY23+BB23+BE23+BH23+BK23+BN23+BQ23+BT23+BW23+BZ23</f>
        <v>32261464.399999999</v>
      </c>
      <c r="CD23" s="2">
        <f t="shared" si="22"/>
        <v>7.2239719583556808E-2</v>
      </c>
      <c r="CE23" s="13"/>
    </row>
    <row r="24" spans="1:83" ht="24.75" customHeight="1" x14ac:dyDescent="0.25">
      <c r="A24" s="41" t="s">
        <v>56</v>
      </c>
      <c r="B24" s="281">
        <v>800000</v>
      </c>
      <c r="C24" s="281">
        <v>130000</v>
      </c>
      <c r="D24" s="283">
        <f t="shared" si="37"/>
        <v>0.16250000000000001</v>
      </c>
      <c r="E24" s="281">
        <v>1000000</v>
      </c>
      <c r="F24" s="281">
        <v>165375</v>
      </c>
      <c r="G24" s="283">
        <f t="shared" si="38"/>
        <v>0.16537499999999999</v>
      </c>
      <c r="H24" s="281">
        <v>10547819</v>
      </c>
      <c r="I24" s="281">
        <v>1757651.66</v>
      </c>
      <c r="J24" s="161">
        <f t="shared" si="1"/>
        <v>0.16663650182089776</v>
      </c>
      <c r="K24" s="120"/>
      <c r="L24" s="120"/>
      <c r="M24" s="1" t="e">
        <f t="shared" si="25"/>
        <v>#DIV/0!</v>
      </c>
      <c r="N24" s="280">
        <v>1000000</v>
      </c>
      <c r="O24" s="280">
        <v>166600</v>
      </c>
      <c r="P24" s="1">
        <f t="shared" si="2"/>
        <v>0.1666</v>
      </c>
      <c r="Q24" s="280">
        <v>950000</v>
      </c>
      <c r="R24" s="280"/>
      <c r="S24" s="1">
        <f t="shared" si="26"/>
        <v>0</v>
      </c>
      <c r="T24" s="280">
        <v>7478898</v>
      </c>
      <c r="U24" s="280">
        <v>1217804.9099999999</v>
      </c>
      <c r="V24" s="1">
        <f t="shared" si="4"/>
        <v>0.16283213248796813</v>
      </c>
      <c r="W24" s="280">
        <v>1805000</v>
      </c>
      <c r="X24" s="280">
        <v>207280</v>
      </c>
      <c r="Y24" s="1">
        <f t="shared" si="39"/>
        <v>0.11483656509695291</v>
      </c>
      <c r="Z24" s="280">
        <v>3200000</v>
      </c>
      <c r="AA24" s="280">
        <v>167000</v>
      </c>
      <c r="AB24" s="1">
        <f t="shared" si="27"/>
        <v>5.2187499999999998E-2</v>
      </c>
      <c r="AC24" s="280">
        <v>2100000</v>
      </c>
      <c r="AD24" s="280">
        <v>357000</v>
      </c>
      <c r="AE24" s="1">
        <f t="shared" si="28"/>
        <v>0.17</v>
      </c>
      <c r="AF24" s="280">
        <v>1800000</v>
      </c>
      <c r="AG24" s="280">
        <v>150000</v>
      </c>
      <c r="AH24" s="1">
        <f t="shared" si="29"/>
        <v>8.3333333333333329E-2</v>
      </c>
      <c r="AI24" s="280">
        <v>2000000</v>
      </c>
      <c r="AJ24" s="280">
        <v>332000</v>
      </c>
      <c r="AK24" s="2">
        <f t="shared" si="7"/>
        <v>0.16600000000000001</v>
      </c>
      <c r="AL24" s="280">
        <v>7520000</v>
      </c>
      <c r="AM24" s="280">
        <v>1170491.95</v>
      </c>
      <c r="AN24" s="3">
        <f t="shared" si="8"/>
        <v>0.15565052526595743</v>
      </c>
      <c r="AO24" s="280">
        <v>2448000</v>
      </c>
      <c r="AP24" s="280">
        <v>180667</v>
      </c>
      <c r="AQ24" s="3">
        <f t="shared" si="30"/>
        <v>7.3801879084967326E-2</v>
      </c>
      <c r="AR24" s="280">
        <v>1850000</v>
      </c>
      <c r="AS24" s="280">
        <v>160000</v>
      </c>
      <c r="AT24" s="3">
        <f t="shared" si="10"/>
        <v>8.6486486486486491E-2</v>
      </c>
      <c r="AU24" s="280">
        <v>1447000</v>
      </c>
      <c r="AV24" s="280"/>
      <c r="AW24" s="3">
        <f t="shared" si="11"/>
        <v>0</v>
      </c>
      <c r="AX24" s="280">
        <v>1700000</v>
      </c>
      <c r="AY24" s="280">
        <v>230000</v>
      </c>
      <c r="AZ24" s="3">
        <f t="shared" si="12"/>
        <v>0.13529411764705881</v>
      </c>
      <c r="BA24" s="280">
        <v>1500000</v>
      </c>
      <c r="BB24" s="280">
        <v>250000</v>
      </c>
      <c r="BC24" s="3">
        <f t="shared" si="31"/>
        <v>0.16666666666666666</v>
      </c>
      <c r="BD24" s="280">
        <v>3000000</v>
      </c>
      <c r="BE24" s="280">
        <v>790000</v>
      </c>
      <c r="BF24" s="3">
        <f t="shared" si="14"/>
        <v>0.26333333333333331</v>
      </c>
      <c r="BG24" s="280">
        <v>2109100</v>
      </c>
      <c r="BH24" s="280">
        <v>251000</v>
      </c>
      <c r="BI24" s="3">
        <f t="shared" si="15"/>
        <v>0.11900810772367361</v>
      </c>
      <c r="BJ24" s="280">
        <v>1100000</v>
      </c>
      <c r="BK24" s="280">
        <v>235992</v>
      </c>
      <c r="BL24" s="3">
        <f t="shared" si="16"/>
        <v>0.21453818181818182</v>
      </c>
      <c r="BM24" s="280">
        <v>3667800</v>
      </c>
      <c r="BN24" s="280">
        <v>699961.76</v>
      </c>
      <c r="BO24" s="3">
        <f t="shared" si="40"/>
        <v>0.19083967500954252</v>
      </c>
      <c r="BP24" s="280">
        <v>2300000</v>
      </c>
      <c r="BQ24" s="280">
        <v>395875</v>
      </c>
      <c r="BR24" s="3">
        <f t="shared" si="18"/>
        <v>0.1721195652173913</v>
      </c>
      <c r="BS24" s="280">
        <v>1300000</v>
      </c>
      <c r="BT24" s="280">
        <v>100000</v>
      </c>
      <c r="BU24" s="3">
        <f t="shared" si="33"/>
        <v>7.6923076923076927E-2</v>
      </c>
      <c r="BV24" s="280">
        <v>7050000</v>
      </c>
      <c r="BW24" s="280">
        <v>194755</v>
      </c>
      <c r="BX24" s="1">
        <f t="shared" si="35"/>
        <v>2.762482269503546E-2</v>
      </c>
      <c r="BY24" s="280">
        <v>39449000</v>
      </c>
      <c r="BZ24" s="280">
        <v>4540000</v>
      </c>
      <c r="CA24" s="3">
        <f t="shared" si="36"/>
        <v>0.11508530000760475</v>
      </c>
      <c r="CB24" s="34">
        <f t="shared" si="41"/>
        <v>109122617</v>
      </c>
      <c r="CC24" s="34">
        <f>C24+F24+I24+L24+O24+R24+U24+X24+AA24+AD24+AG24+AJ24+AM24+AP24+AS24+AV24+AY24+BB24+BE24+BH24+BK24+BN24+BQ24+BT24+BW24+BZ24</f>
        <v>13849454.280000001</v>
      </c>
      <c r="CD24" s="2">
        <f t="shared" si="22"/>
        <v>0.12691644189581708</v>
      </c>
      <c r="CE24" s="13"/>
    </row>
    <row r="25" spans="1:83" s="17" customFormat="1" ht="24.75" customHeight="1" x14ac:dyDescent="0.25">
      <c r="A25" s="41" t="s">
        <v>57</v>
      </c>
      <c r="B25" s="281">
        <v>870000</v>
      </c>
      <c r="C25" s="281">
        <v>148163.62</v>
      </c>
      <c r="D25" s="283">
        <f t="shared" si="37"/>
        <v>0.17030301149425286</v>
      </c>
      <c r="E25" s="284"/>
      <c r="F25" s="284"/>
      <c r="G25" s="283" t="e">
        <f t="shared" si="38"/>
        <v>#DIV/0!</v>
      </c>
      <c r="H25" s="281">
        <v>11925000</v>
      </c>
      <c r="I25" s="281">
        <v>844338.47</v>
      </c>
      <c r="J25" s="161">
        <f t="shared" si="1"/>
        <v>7.0804064570230599E-2</v>
      </c>
      <c r="K25" s="120"/>
      <c r="L25" s="120"/>
      <c r="M25" s="1" t="e">
        <f t="shared" si="25"/>
        <v>#DIV/0!</v>
      </c>
      <c r="N25" s="280">
        <v>30000</v>
      </c>
      <c r="O25" s="280"/>
      <c r="P25" s="1">
        <f t="shared" si="2"/>
        <v>0</v>
      </c>
      <c r="Q25" s="280">
        <v>1080000</v>
      </c>
      <c r="R25" s="280">
        <v>178616.42</v>
      </c>
      <c r="S25" s="1">
        <f t="shared" si="26"/>
        <v>0.16538557407407409</v>
      </c>
      <c r="T25" s="280">
        <v>1486000</v>
      </c>
      <c r="U25" s="280">
        <v>316144.71999999997</v>
      </c>
      <c r="V25" s="1">
        <f t="shared" si="4"/>
        <v>0.212748802153432</v>
      </c>
      <c r="W25" s="280">
        <v>600000</v>
      </c>
      <c r="X25" s="280">
        <v>112979.47</v>
      </c>
      <c r="Y25" s="1">
        <f t="shared" si="39"/>
        <v>0.18829911666666665</v>
      </c>
      <c r="Z25" s="280">
        <v>3114000</v>
      </c>
      <c r="AA25" s="280">
        <v>146916</v>
      </c>
      <c r="AB25" s="1">
        <f t="shared" si="27"/>
        <v>4.717919075144509E-2</v>
      </c>
      <c r="AC25" s="280">
        <v>7450000</v>
      </c>
      <c r="AD25" s="280">
        <v>175982.11</v>
      </c>
      <c r="AE25" s="1">
        <f t="shared" si="28"/>
        <v>2.3621759731543623E-2</v>
      </c>
      <c r="AF25" s="280">
        <v>341250</v>
      </c>
      <c r="AG25" s="280">
        <v>33347</v>
      </c>
      <c r="AH25" s="1">
        <f t="shared" si="29"/>
        <v>9.7720146520146517E-2</v>
      </c>
      <c r="AI25" s="280">
        <v>1187000</v>
      </c>
      <c r="AJ25" s="280">
        <v>211320.6</v>
      </c>
      <c r="AK25" s="2">
        <f t="shared" si="7"/>
        <v>0.17802914911541703</v>
      </c>
      <c r="AL25" s="280">
        <v>5600005</v>
      </c>
      <c r="AM25" s="280">
        <v>920487.32</v>
      </c>
      <c r="AN25" s="3">
        <f t="shared" si="8"/>
        <v>0.16437258895304557</v>
      </c>
      <c r="AO25" s="280">
        <v>204000</v>
      </c>
      <c r="AP25" s="280">
        <v>33347</v>
      </c>
      <c r="AQ25" s="3">
        <f t="shared" si="30"/>
        <v>0.1634656862745098</v>
      </c>
      <c r="AR25" s="280">
        <v>218671</v>
      </c>
      <c r="AS25" s="280">
        <v>54118</v>
      </c>
      <c r="AT25" s="3">
        <f t="shared" si="10"/>
        <v>0.24748594921137235</v>
      </c>
      <c r="AU25" s="280">
        <v>337000</v>
      </c>
      <c r="AV25" s="280">
        <v>48493</v>
      </c>
      <c r="AW25" s="3">
        <f t="shared" si="11"/>
        <v>0.14389614243323443</v>
      </c>
      <c r="AX25" s="280">
        <v>159668</v>
      </c>
      <c r="AY25" s="280">
        <v>3233</v>
      </c>
      <c r="AZ25" s="3">
        <f t="shared" si="12"/>
        <v>2.0248265150186639E-2</v>
      </c>
      <c r="BA25" s="280">
        <v>100000</v>
      </c>
      <c r="BB25" s="280">
        <v>19675</v>
      </c>
      <c r="BC25" s="3">
        <f t="shared" si="31"/>
        <v>0.19675000000000001</v>
      </c>
      <c r="BD25" s="280">
        <v>120000</v>
      </c>
      <c r="BE25" s="280">
        <v>20148</v>
      </c>
      <c r="BF25" s="3">
        <f t="shared" si="14"/>
        <v>0.16789999999999999</v>
      </c>
      <c r="BG25" s="280">
        <v>1150000</v>
      </c>
      <c r="BH25" s="280">
        <v>222190.95</v>
      </c>
      <c r="BI25" s="3">
        <f t="shared" si="15"/>
        <v>0.19320952173913045</v>
      </c>
      <c r="BJ25" s="44"/>
      <c r="BK25" s="44"/>
      <c r="BL25" s="113"/>
      <c r="BM25" s="280">
        <v>130000</v>
      </c>
      <c r="BN25" s="280"/>
      <c r="BO25" s="113"/>
      <c r="BP25" s="280">
        <v>150000</v>
      </c>
      <c r="BQ25" s="280">
        <v>22630</v>
      </c>
      <c r="BR25" s="3">
        <f t="shared" si="18"/>
        <v>0.15086666666666668</v>
      </c>
      <c r="BS25" s="280">
        <v>380000</v>
      </c>
      <c r="BT25" s="280">
        <v>31961</v>
      </c>
      <c r="BU25" s="3">
        <f t="shared" si="33"/>
        <v>8.4107894736842104E-2</v>
      </c>
      <c r="BV25" s="280">
        <v>17500000</v>
      </c>
      <c r="BW25" s="280">
        <v>1359376.49</v>
      </c>
      <c r="BX25" s="1">
        <f t="shared" si="35"/>
        <v>7.767865657142857E-2</v>
      </c>
      <c r="BY25" s="280">
        <v>164000000</v>
      </c>
      <c r="BZ25" s="280">
        <v>13401304.140000001</v>
      </c>
      <c r="CA25" s="3">
        <f t="shared" si="36"/>
        <v>8.1715269146341474E-2</v>
      </c>
      <c r="CB25" s="34">
        <f t="shared" si="41"/>
        <v>218132594</v>
      </c>
      <c r="CC25" s="34">
        <f>C25+F25+I25+L25+O25+R25+U25+X25+AA25+AD25+AG25+AJ25+AM25+AP25+AS25+AV25+AY25+BB25+BE25+BH25+BK25+BN25+BQ25+BT25+BW25+BZ25</f>
        <v>18304772.310000002</v>
      </c>
      <c r="CD25" s="2">
        <f t="shared" si="22"/>
        <v>8.3915805402286658E-2</v>
      </c>
      <c r="CE25" s="40"/>
    </row>
    <row r="26" spans="1:83" ht="27.75" customHeight="1" thickBot="1" x14ac:dyDescent="0.3">
      <c r="A26" s="260" t="s">
        <v>42</v>
      </c>
      <c r="B26" s="261"/>
      <c r="C26" s="261"/>
      <c r="D26" s="161" t="e">
        <f t="shared" si="37"/>
        <v>#DIV/0!</v>
      </c>
      <c r="E26" s="261"/>
      <c r="F26" s="261"/>
      <c r="G26" s="161" t="e">
        <f t="shared" si="38"/>
        <v>#DIV/0!</v>
      </c>
      <c r="H26" s="261"/>
      <c r="I26" s="261"/>
      <c r="J26" s="258"/>
      <c r="K26" s="261"/>
      <c r="L26" s="261"/>
      <c r="M26" s="258"/>
      <c r="N26" s="261"/>
      <c r="O26" s="261"/>
      <c r="P26" s="258"/>
      <c r="Q26" s="261"/>
      <c r="R26" s="261"/>
      <c r="S26" s="258"/>
      <c r="T26" s="261"/>
      <c r="U26" s="261"/>
      <c r="V26" s="258"/>
      <c r="W26" s="261"/>
      <c r="X26" s="261"/>
      <c r="Y26" s="258"/>
      <c r="Z26" s="280">
        <v>50000</v>
      </c>
      <c r="AA26" s="280"/>
      <c r="AB26" s="258"/>
      <c r="AC26" s="261"/>
      <c r="AD26" s="261"/>
      <c r="AE26" s="258"/>
      <c r="AF26" s="261"/>
      <c r="AG26" s="261"/>
      <c r="AH26" s="258"/>
      <c r="AI26" s="261"/>
      <c r="AJ26" s="261"/>
      <c r="AK26" s="174"/>
      <c r="AL26" s="261"/>
      <c r="AM26" s="261"/>
      <c r="AN26" s="175"/>
      <c r="AO26" s="261"/>
      <c r="AP26" s="261"/>
      <c r="AQ26" s="175"/>
      <c r="AR26" s="261"/>
      <c r="AS26" s="261"/>
      <c r="AT26" s="175"/>
      <c r="AU26" s="261"/>
      <c r="AV26" s="261"/>
      <c r="AW26" s="175"/>
      <c r="AX26" s="261"/>
      <c r="AY26" s="261"/>
      <c r="AZ26" s="175"/>
      <c r="BA26" s="261"/>
      <c r="BB26" s="261"/>
      <c r="BC26" s="175"/>
      <c r="BD26" s="261"/>
      <c r="BE26" s="261"/>
      <c r="BF26" s="175"/>
      <c r="BG26" s="280">
        <v>2199000</v>
      </c>
      <c r="BH26" s="280">
        <v>2199000</v>
      </c>
      <c r="BI26" s="175"/>
      <c r="BJ26" s="261"/>
      <c r="BK26" s="261"/>
      <c r="BL26" s="175"/>
      <c r="BM26" s="261"/>
      <c r="BN26" s="261"/>
      <c r="BO26" s="175"/>
      <c r="BP26" s="261"/>
      <c r="BQ26" s="261"/>
      <c r="BR26" s="175"/>
      <c r="BS26" s="261"/>
      <c r="BT26" s="261"/>
      <c r="BU26" s="175"/>
      <c r="BV26" s="261"/>
      <c r="BW26" s="261"/>
      <c r="BX26" s="258"/>
      <c r="BY26" s="261"/>
      <c r="BZ26" s="261"/>
      <c r="CA26" s="175"/>
      <c r="CB26" s="176">
        <f t="shared" si="41"/>
        <v>2249000</v>
      </c>
      <c r="CC26" s="176">
        <f>C26+F26+I26+L26+O26+R26+U26+X26+AA26+AD26+AG26+AJ26+AM26+AP26+AS26+AV26+AY26+BB26+BE26+BH26+BK26+BN26+BQ26+BT26+BW26+BZ26</f>
        <v>2199000</v>
      </c>
      <c r="CD26" s="174"/>
    </row>
    <row r="27" spans="1:83" s="21" customFormat="1" ht="29.25" customHeight="1" thickBot="1" x14ac:dyDescent="0.35">
      <c r="A27" s="270" t="s">
        <v>43</v>
      </c>
      <c r="B27" s="271">
        <f>SUM(B13:B26)</f>
        <v>654408578.06000006</v>
      </c>
      <c r="C27" s="271">
        <f>SUM(C13:C26)</f>
        <v>82466650.49000001</v>
      </c>
      <c r="D27" s="279">
        <f t="shared" si="37"/>
        <v>0.12601706831911208</v>
      </c>
      <c r="E27" s="271">
        <f>SUM(E13:E26)</f>
        <v>221959733</v>
      </c>
      <c r="F27" s="271">
        <f>SUM(F13:F26)</f>
        <v>24525741.899999999</v>
      </c>
      <c r="G27" s="266">
        <f>SUM(F27/E27)</f>
        <v>0.11049635701264787</v>
      </c>
      <c r="H27" s="271">
        <f>SUM(H13:H26)</f>
        <v>1885026956.3400002</v>
      </c>
      <c r="I27" s="271">
        <f>SUM(I13:I26)</f>
        <v>215034771.38000003</v>
      </c>
      <c r="J27" s="266">
        <f>SUM(I27/H27)</f>
        <v>0.11407517046733121</v>
      </c>
      <c r="K27" s="271">
        <f>SUM(K13:K26)</f>
        <v>0</v>
      </c>
      <c r="L27" s="271">
        <f>SUM(L13:L26)</f>
        <v>0</v>
      </c>
      <c r="M27" s="266" t="e">
        <f>SUM(L27/K27)</f>
        <v>#DIV/0!</v>
      </c>
      <c r="N27" s="271">
        <f>SUM(N13:N26)</f>
        <v>485445403.63999999</v>
      </c>
      <c r="O27" s="271">
        <f>SUM(O13:O26)</f>
        <v>66196485.440000005</v>
      </c>
      <c r="P27" s="266">
        <f>SUM(O27/N27)</f>
        <v>0.13636236936973958</v>
      </c>
      <c r="Q27" s="271">
        <f>SUM(Q13:Q26)</f>
        <v>367538216</v>
      </c>
      <c r="R27" s="271">
        <f>SUM(R13:R26)</f>
        <v>42570426.439999998</v>
      </c>
      <c r="S27" s="266">
        <f>SUM(R27/Q27)</f>
        <v>0.11582585044707296</v>
      </c>
      <c r="T27" s="271">
        <f>SUM(T13:T26)</f>
        <v>1336051533.0799999</v>
      </c>
      <c r="U27" s="271">
        <f>SUM(U13:U26)</f>
        <v>172127069.93000001</v>
      </c>
      <c r="V27" s="266">
        <f>SUM(U27/T27)</f>
        <v>0.12883265777420683</v>
      </c>
      <c r="W27" s="271">
        <f>SUM(W13:W26)</f>
        <v>239927180.30000001</v>
      </c>
      <c r="X27" s="271">
        <f>SUM(X13:X26)</f>
        <v>27475444.920000002</v>
      </c>
      <c r="Y27" s="266">
        <f>SUM(X27/W27)</f>
        <v>0.11451576634896167</v>
      </c>
      <c r="Z27" s="271">
        <f>SUM(Z13:Z26)</f>
        <v>1135540103.77</v>
      </c>
      <c r="AA27" s="271">
        <f>SUM(AA13:AA26)</f>
        <v>124571868.75</v>
      </c>
      <c r="AB27" s="266">
        <f>SUM(AA27/Z27)</f>
        <v>0.10970274703325814</v>
      </c>
      <c r="AC27" s="271">
        <f>SUM(AC13:AC26)</f>
        <v>999620882.43000007</v>
      </c>
      <c r="AD27" s="271">
        <f>SUM(AD13:AD26)</f>
        <v>139848235.20000002</v>
      </c>
      <c r="AE27" s="266">
        <f>SUM(AD27/AC27)</f>
        <v>0.13990127423112642</v>
      </c>
      <c r="AF27" s="271">
        <f>SUM(AF13:AF26)</f>
        <v>309747724.00999999</v>
      </c>
      <c r="AG27" s="271">
        <f>SUM(AG13:AG26)</f>
        <v>31758759.080000006</v>
      </c>
      <c r="AH27" s="266">
        <f>SUM(AG27/AF27)</f>
        <v>0.10253104903839325</v>
      </c>
      <c r="AI27" s="271">
        <f>SUM(AI13:AI26)</f>
        <v>1104667996.72</v>
      </c>
      <c r="AJ27" s="271">
        <f>SUM(AJ13:AJ26)</f>
        <v>140806352.16</v>
      </c>
      <c r="AK27" s="272">
        <f>SUM(AJ27/AI27)</f>
        <v>0.1274648605536548</v>
      </c>
      <c r="AL27" s="271">
        <f>SUM(AL13:AL26)</f>
        <v>1641567735.46</v>
      </c>
      <c r="AM27" s="271">
        <f>SUM(AM13:AM26)</f>
        <v>188096660.49000001</v>
      </c>
      <c r="AN27" s="266">
        <f>SUM(AM27/AL27)</f>
        <v>0.11458355109379119</v>
      </c>
      <c r="AO27" s="271">
        <f>SUM(AO13:AO26)</f>
        <v>402918494.17000008</v>
      </c>
      <c r="AP27" s="271">
        <f>SUM(AP13:AP26)</f>
        <v>45351791.950000003</v>
      </c>
      <c r="AQ27" s="266">
        <f>SUM(AP27/AO27)</f>
        <v>0.1125582285405472</v>
      </c>
      <c r="AR27" s="271">
        <f>SUM(AR13:AR26)</f>
        <v>371305465.13999999</v>
      </c>
      <c r="AS27" s="271">
        <f>SUM(AS13:AS26)</f>
        <v>47127825.170000002</v>
      </c>
      <c r="AT27" s="266">
        <f>SUM(AS27/AR27)</f>
        <v>0.12692467414189701</v>
      </c>
      <c r="AU27" s="271">
        <f>SUM(AU13:AU26)</f>
        <v>352406109.25</v>
      </c>
      <c r="AV27" s="271">
        <f>SUM(AV13:AV26)</f>
        <v>41586874.049999997</v>
      </c>
      <c r="AW27" s="266">
        <f>SUM(AV27/AU27)</f>
        <v>0.11800837998667583</v>
      </c>
      <c r="AX27" s="271">
        <f>SUM(AX13:AX26)</f>
        <v>415854712.06999999</v>
      </c>
      <c r="AY27" s="271">
        <f>SUM(AY13:AY26)</f>
        <v>58612755.089999996</v>
      </c>
      <c r="AZ27" s="266">
        <f>SUM(AY27/AX27)</f>
        <v>0.14094527100160362</v>
      </c>
      <c r="BA27" s="271">
        <f>SUM(BA13:BA26)</f>
        <v>259024554.90000001</v>
      </c>
      <c r="BB27" s="271">
        <f>SUM(BB13:BB26)</f>
        <v>37543520.079999998</v>
      </c>
      <c r="BC27" s="266">
        <f>SUM(BB27/BA27)</f>
        <v>0.14494193453780546</v>
      </c>
      <c r="BD27" s="271">
        <f>SUM(BD13:BD26)</f>
        <v>764941560.37</v>
      </c>
      <c r="BE27" s="271">
        <f>SUM(BE13:BE26)</f>
        <v>118140088.01999998</v>
      </c>
      <c r="BF27" s="266">
        <f>SUM(BE27/BD27)</f>
        <v>0.15444328578885944</v>
      </c>
      <c r="BG27" s="271">
        <f>SUM(BG13:BG26)</f>
        <v>497468275</v>
      </c>
      <c r="BH27" s="271">
        <f>SUM(BH13:BH26)</f>
        <v>58445920.710000008</v>
      </c>
      <c r="BI27" s="266">
        <f>SUM(BH27/BG27)</f>
        <v>0.11748672960099819</v>
      </c>
      <c r="BJ27" s="271">
        <f>SUM(BJ13:BJ26)</f>
        <v>266080727.66</v>
      </c>
      <c r="BK27" s="271">
        <f>SUM(BK13:BK26)</f>
        <v>26712245.400000002</v>
      </c>
      <c r="BL27" s="266">
        <f>SUM(BK27/BJ27)</f>
        <v>0.10039150762596048</v>
      </c>
      <c r="BM27" s="271">
        <f>SUM(BM13:BM26)</f>
        <v>610953739.10000002</v>
      </c>
      <c r="BN27" s="271">
        <f>SUM(BN13:BN26)</f>
        <v>77717443.670000002</v>
      </c>
      <c r="BO27" s="266">
        <f>SUM(BN27/BM27)</f>
        <v>0.12720675674149418</v>
      </c>
      <c r="BP27" s="271">
        <f>SUM(BP13:BP26)</f>
        <v>366699377.01999998</v>
      </c>
      <c r="BQ27" s="271">
        <f>SUM(BQ13:BQ26)</f>
        <v>31587742.079999998</v>
      </c>
      <c r="BR27" s="266">
        <f>SUM(BQ27/BP27)</f>
        <v>8.6140702874107106E-2</v>
      </c>
      <c r="BS27" s="271">
        <f>SUM(BS13:BS26)</f>
        <v>391125864.95999998</v>
      </c>
      <c r="BT27" s="271">
        <f>SUM(BT13:BT26)</f>
        <v>47295871.710000001</v>
      </c>
      <c r="BU27" s="266">
        <f>SUM(BT27/BS27)</f>
        <v>0.12092238316900085</v>
      </c>
      <c r="BV27" s="271">
        <f>SUM(BV13:BV26)</f>
        <v>3368595496.5</v>
      </c>
      <c r="BW27" s="271">
        <f>SUM(BW13:BW26)</f>
        <v>462330286.05000001</v>
      </c>
      <c r="BX27" s="266">
        <f>SUM(BW27/BV27)</f>
        <v>0.13724719591009524</v>
      </c>
      <c r="BY27" s="271">
        <f>SUM(BY13:BY26)</f>
        <v>18354780622.779999</v>
      </c>
      <c r="BZ27" s="271">
        <f>SUM(BZ13:BZ26)</f>
        <v>2378857699.6599998</v>
      </c>
      <c r="CA27" s="266">
        <f>SUM(BZ27/BY27)</f>
        <v>0.12960425670833761</v>
      </c>
      <c r="CB27" s="268">
        <f t="shared" si="41"/>
        <v>36803657041.729996</v>
      </c>
      <c r="CC27" s="268">
        <f>BZ27+BW27+BT27+BQ27+BN27+BK27+BH27+BE27+BB27+AY27+AV27+AS27+AP27+AM27+AJ27+AG27+AD27+AA27+X27+U27+R27+O27+L27+I27+F27+C27</f>
        <v>4686788529.8199987</v>
      </c>
      <c r="CD27" s="273">
        <f>SUM(CC27/CB27)</f>
        <v>0.12734572883629097</v>
      </c>
      <c r="CE27" s="20"/>
    </row>
    <row r="28" spans="1:83" ht="16.5" customHeight="1" x14ac:dyDescent="0.3">
      <c r="A28" s="262" t="s">
        <v>44</v>
      </c>
      <c r="B28" s="263">
        <f>B12-B27</f>
        <v>-40775509.580000043</v>
      </c>
      <c r="C28" s="263">
        <f t="shared" ref="C28:K28" si="42">C12-C27</f>
        <v>-12361656.200000003</v>
      </c>
      <c r="D28" s="263"/>
      <c r="E28" s="263">
        <f t="shared" si="42"/>
        <v>0</v>
      </c>
      <c r="F28" s="263">
        <f t="shared" si="42"/>
        <v>487473.56000000238</v>
      </c>
      <c r="G28" s="263"/>
      <c r="H28" s="263">
        <f t="shared" si="42"/>
        <v>-46667748.840000153</v>
      </c>
      <c r="I28" s="263">
        <f t="shared" si="42"/>
        <v>-7569837.5200000107</v>
      </c>
      <c r="J28" s="263"/>
      <c r="K28" s="263">
        <f t="shared" si="42"/>
        <v>0</v>
      </c>
      <c r="L28" s="263">
        <f>L12-L27</f>
        <v>0</v>
      </c>
      <c r="M28" s="263"/>
      <c r="N28" s="263">
        <f>N12-N27</f>
        <v>-18430569.860000014</v>
      </c>
      <c r="O28" s="263">
        <f>O12-O27</f>
        <v>679806.50999999791</v>
      </c>
      <c r="P28" s="263"/>
      <c r="Q28" s="263">
        <f>Q12-Q27</f>
        <v>-4608891</v>
      </c>
      <c r="R28" s="263">
        <f>R12-R27</f>
        <v>-2916411.5300000012</v>
      </c>
      <c r="S28" s="263"/>
      <c r="T28" s="263">
        <f>T12-T27</f>
        <v>-22035441.539999962</v>
      </c>
      <c r="U28" s="263">
        <f>U12-U27</f>
        <v>5218000.3599999845</v>
      </c>
      <c r="V28" s="263"/>
      <c r="W28" s="263">
        <f>W12-W27</f>
        <v>-1883800</v>
      </c>
      <c r="X28" s="263">
        <f>X12-X27</f>
        <v>1345709.6799999997</v>
      </c>
      <c r="Y28" s="263"/>
      <c r="Z28" s="263">
        <f>Z12-Z27</f>
        <v>-6674782.5999999046</v>
      </c>
      <c r="AA28" s="263">
        <f>AA12-AA27</f>
        <v>-63057984.840000004</v>
      </c>
      <c r="AB28" s="263"/>
      <c r="AC28" s="263">
        <f>AC12-AC27</f>
        <v>-17746621.180000067</v>
      </c>
      <c r="AD28" s="263">
        <f>AD12-AD27</f>
        <v>4149937.219999969</v>
      </c>
      <c r="AE28" s="263"/>
      <c r="AF28" s="263">
        <f>AF12-AF27</f>
        <v>-2500000</v>
      </c>
      <c r="AG28" s="263">
        <f>AG12-AG27</f>
        <v>1746486.7199999951</v>
      </c>
      <c r="AH28" s="263"/>
      <c r="AI28" s="263">
        <f>AI12-AI27</f>
        <v>-11377288.400000095</v>
      </c>
      <c r="AJ28" s="263">
        <f>AJ12-AJ27</f>
        <v>-2576892.4699999988</v>
      </c>
      <c r="AK28" s="263"/>
      <c r="AL28" s="263">
        <f>AL12-AL27</f>
        <v>-60990131.400000095</v>
      </c>
      <c r="AM28" s="263">
        <f>AM12-AM27</f>
        <v>101741350.61000001</v>
      </c>
      <c r="AN28" s="263"/>
      <c r="AO28" s="263">
        <f>AO12-AO27</f>
        <v>-12524598.560000062</v>
      </c>
      <c r="AP28" s="263">
        <f>AP12-AP27</f>
        <v>15809066.949999996</v>
      </c>
      <c r="AQ28" s="263"/>
      <c r="AR28" s="263">
        <f>AR12-AR27</f>
        <v>-6106740.1399999857</v>
      </c>
      <c r="AS28" s="263">
        <f>AS12-AS27</f>
        <v>-4498256.3999999985</v>
      </c>
      <c r="AT28" s="263"/>
      <c r="AU28" s="263">
        <f>AU12-AU27</f>
        <v>-3690076.9599999785</v>
      </c>
      <c r="AV28" s="263">
        <f>AV12-AV27</f>
        <v>4196400.200000003</v>
      </c>
      <c r="AW28" s="263"/>
      <c r="AX28" s="263">
        <f>AX12-AX27</f>
        <v>-6044245.6200000048</v>
      </c>
      <c r="AY28" s="263">
        <f>AY12-AY27</f>
        <v>-18654101.209999993</v>
      </c>
      <c r="AZ28" s="263"/>
      <c r="BA28" s="263">
        <f>BA12-BA27</f>
        <v>-7392924.7000000179</v>
      </c>
      <c r="BB28" s="263">
        <f>BB12-BB27</f>
        <v>18060792.560000002</v>
      </c>
      <c r="BC28" s="263"/>
      <c r="BD28" s="263">
        <f>BD12-BD27</f>
        <v>-34007691.730000019</v>
      </c>
      <c r="BE28" s="263">
        <f>BE12-BE27</f>
        <v>48290547.390000015</v>
      </c>
      <c r="BF28" s="263"/>
      <c r="BG28" s="263">
        <f>BG12-BG27</f>
        <v>-27466594</v>
      </c>
      <c r="BH28" s="263">
        <f>BH12-BH27</f>
        <v>10564461.539999992</v>
      </c>
      <c r="BI28" s="263"/>
      <c r="BJ28" s="263">
        <f>BJ12-BJ27</f>
        <v>-1732055</v>
      </c>
      <c r="BK28" s="263">
        <f>BK12-BK27</f>
        <v>1138229.4799999967</v>
      </c>
      <c r="BL28" s="263"/>
      <c r="BM28" s="263">
        <f>BM12-BM27</f>
        <v>-23695329.960000038</v>
      </c>
      <c r="BN28" s="263">
        <f>BN12-BN27</f>
        <v>7101597.7099999934</v>
      </c>
      <c r="BO28" s="263"/>
      <c r="BP28" s="263">
        <f>BP12-BP27</f>
        <v>-1583109.7899999619</v>
      </c>
      <c r="BQ28" s="263">
        <f>BQ12-BQ27</f>
        <v>22474737.810000002</v>
      </c>
      <c r="BR28" s="263"/>
      <c r="BS28" s="263">
        <f>BS12-BS27</f>
        <v>-21023686.099999964</v>
      </c>
      <c r="BT28" s="263">
        <f>BT12-BT27</f>
        <v>10898959.740000002</v>
      </c>
      <c r="BU28" s="263"/>
      <c r="BV28" s="263">
        <f>BV12-BV27</f>
        <v>-88081009.5</v>
      </c>
      <c r="BW28" s="263">
        <f>BW12-BW27</f>
        <v>147419623.15000004</v>
      </c>
      <c r="BX28" s="263"/>
      <c r="BY28" s="263">
        <f>BY12-BY27</f>
        <v>-829073402</v>
      </c>
      <c r="BZ28" s="263">
        <f>BZ12-BZ27</f>
        <v>333491942.51999998</v>
      </c>
      <c r="CA28" s="263"/>
      <c r="CB28" s="263">
        <f>CB12-CB27</f>
        <v>-1296112248.4599991</v>
      </c>
      <c r="CC28" s="263">
        <f>CC12-CC27</f>
        <v>623179983.54000092</v>
      </c>
      <c r="CD28" s="15"/>
    </row>
    <row r="29" spans="1:83" ht="19.5" hidden="1" customHeight="1" x14ac:dyDescent="0.3">
      <c r="A29" s="29" t="s">
        <v>45</v>
      </c>
      <c r="B29" s="23"/>
      <c r="C29" s="23"/>
      <c r="D29" s="24"/>
      <c r="E29" s="23"/>
      <c r="F29" s="23"/>
      <c r="G29" s="24"/>
      <c r="H29" s="23"/>
      <c r="I29" s="23"/>
      <c r="J29" s="24" t="s">
        <v>0</v>
      </c>
      <c r="K29" s="23"/>
      <c r="L29" s="23"/>
      <c r="M29" s="24"/>
      <c r="N29" s="23"/>
      <c r="O29" s="23"/>
      <c r="P29" s="24"/>
      <c r="Q29" s="23"/>
      <c r="R29" s="23"/>
      <c r="S29" s="24"/>
      <c r="T29" s="23"/>
      <c r="U29" s="23"/>
      <c r="V29" s="24"/>
      <c r="W29" s="23"/>
      <c r="X29" s="23"/>
      <c r="Y29" s="24"/>
      <c r="Z29" s="23"/>
      <c r="AA29" s="23"/>
      <c r="AB29" s="24"/>
      <c r="AC29" s="23"/>
      <c r="AD29" s="23"/>
      <c r="AE29" s="24"/>
      <c r="AF29" s="23"/>
      <c r="AG29" s="23"/>
      <c r="AH29" s="24"/>
      <c r="AI29" s="23"/>
      <c r="AJ29" s="23"/>
      <c r="AK29" s="2"/>
      <c r="AL29" s="6">
        <f>AL28/(AL6+AL11)*100</f>
        <v>-10.087957034723841</v>
      </c>
      <c r="AM29" s="6">
        <f>AM28/(AM6+AM11)*100</f>
        <v>128.03955577563599</v>
      </c>
      <c r="AN29" s="3"/>
      <c r="AO29" s="6">
        <f>AO28/(AO6+AO11)*100</f>
        <v>-7.3168946632721124</v>
      </c>
      <c r="AP29" s="6">
        <f>AP28/(AP6+AP11)*100</f>
        <v>73.086916939771456</v>
      </c>
      <c r="AQ29" s="3"/>
      <c r="AR29" s="6">
        <f>AR28/(AR6+AR11)*100</f>
        <v>-6.2551468133751218</v>
      </c>
      <c r="AS29" s="6">
        <f>AS28/(AS6+AS11)*100</f>
        <v>-34.412716449959937</v>
      </c>
      <c r="AT29" s="3"/>
      <c r="AU29" s="6">
        <f>AU28/(AU6+AU11)*100</f>
        <v>-3.2564781859453245</v>
      </c>
      <c r="AV29" s="6">
        <f>AV28/(AV6+AV11)*100</f>
        <v>19.037553057819814</v>
      </c>
      <c r="AW29" s="3"/>
      <c r="AX29" s="6">
        <f>AX28/(AX6+AX11)*100</f>
        <v>-5.25687484793277</v>
      </c>
      <c r="AY29" s="6">
        <f>AY28/(AY6+AY11)*100</f>
        <v>-102.76339958447439</v>
      </c>
      <c r="AZ29" s="3"/>
      <c r="BA29" s="6">
        <f>BA28/(BA6+BA11)*100</f>
        <v>-12.113588207376351</v>
      </c>
      <c r="BB29" s="6">
        <f>BB28/(BB6+BB11)*100</f>
        <v>191.10598022418827</v>
      </c>
      <c r="BC29" s="3"/>
      <c r="BD29" s="6">
        <f>BD28/(BD6+BD11)*100</f>
        <v>-13.33569253602978</v>
      </c>
      <c r="BE29" s="6">
        <f>BE28/(BE6+BE11)*100</f>
        <v>133.8425548195672</v>
      </c>
      <c r="BF29" s="3"/>
      <c r="BG29" s="6">
        <f>BG28/(BG6+BG11)*100</f>
        <v>-12.42310127083099</v>
      </c>
      <c r="BH29" s="6">
        <f>BH28/(BH6+BH11)*100</f>
        <v>37.329517993593839</v>
      </c>
      <c r="BI29" s="3"/>
      <c r="BJ29" s="6">
        <f>BJ28/(BJ6+BJ11)*100</f>
        <v>-2.924410508552346</v>
      </c>
      <c r="BK29" s="6">
        <f>BK28/(BK6+BK11)*100</f>
        <v>16.034031430575702</v>
      </c>
      <c r="BL29" s="3"/>
      <c r="BM29" s="6">
        <f>BM28/(BM6+BM11)*100</f>
        <v>-10.634509154672434</v>
      </c>
      <c r="BN29" s="6">
        <f>BN28/(BN6+BN11)*100</f>
        <v>20.917302130731301</v>
      </c>
      <c r="BO29" s="3"/>
      <c r="BP29" s="6">
        <f>BP28/(BP6+BP11)*100</f>
        <v>-1.8934014885146597</v>
      </c>
      <c r="BQ29" s="6">
        <f>BQ28/(BQ6+BQ11)*100</f>
        <v>106.18372705132766</v>
      </c>
      <c r="BR29" s="3"/>
      <c r="BS29" s="6">
        <f>BS28/(BS6+BS11)*100</f>
        <v>-15.554883377852663</v>
      </c>
      <c r="BT29" s="6">
        <f>BT28/(BT6+BT11)*100</f>
        <v>51.034253374812856</v>
      </c>
      <c r="BU29" s="3"/>
      <c r="BV29" s="6">
        <f>BV28/(BV6+BV11)*100</f>
        <v>-4.9239837691523336</v>
      </c>
      <c r="BW29" s="6">
        <f>BW28/(BW6+BW11)*100</f>
        <v>42.016081341690651</v>
      </c>
      <c r="BX29" s="24"/>
      <c r="BY29" s="6">
        <f>BY28/(BY6+BY11)*100</f>
        <v>-9.7177024382071444</v>
      </c>
      <c r="BZ29" s="6">
        <f>BZ28/(BZ6+BZ11)*100</f>
        <v>25.416608555769727</v>
      </c>
      <c r="CA29" s="3"/>
      <c r="CB29" s="4">
        <f t="shared" si="41"/>
        <v>-115.69462429643787</v>
      </c>
      <c r="CC29" s="4">
        <f>BZ29+BW29+BT29+BQ29+BN29+BK29+BH29+BE29+BB29+AY29+AV29+AS29+AP29+AM29+AJ29+AG29+AD29+AA29+X29+U29+R29+O29+L29+I29+F29+C29</f>
        <v>706.86796666104999</v>
      </c>
      <c r="CD29" s="2"/>
    </row>
    <row r="30" spans="1:83" ht="15.75" hidden="1" customHeight="1" x14ac:dyDescent="0.3">
      <c r="A30" s="30" t="s">
        <v>46</v>
      </c>
      <c r="B30" s="25"/>
      <c r="C30" s="25"/>
      <c r="D30" s="24"/>
      <c r="E30" s="25"/>
      <c r="F30" s="25"/>
      <c r="G30" s="24"/>
      <c r="H30" s="25"/>
      <c r="I30" s="25"/>
      <c r="J30" s="24"/>
      <c r="K30" s="25"/>
      <c r="L30" s="25"/>
      <c r="M30" s="24"/>
      <c r="N30" s="25"/>
      <c r="O30" s="25"/>
      <c r="P30" s="24"/>
      <c r="Q30" s="25"/>
      <c r="R30" s="25"/>
      <c r="S30" s="24"/>
      <c r="T30" s="25"/>
      <c r="U30" s="25"/>
      <c r="V30" s="24"/>
      <c r="W30" s="25"/>
      <c r="X30" s="25"/>
      <c r="Y30" s="24"/>
      <c r="Z30" s="25"/>
      <c r="AA30" s="25"/>
      <c r="AB30" s="24"/>
      <c r="AC30" s="25"/>
      <c r="AD30" s="25"/>
      <c r="AE30" s="24"/>
      <c r="AF30" s="25"/>
      <c r="AG30" s="25"/>
      <c r="AH30" s="24"/>
      <c r="AI30" s="25"/>
      <c r="AJ30" s="25"/>
      <c r="AK30" s="2"/>
      <c r="AL30" s="7"/>
      <c r="AM30" s="7"/>
      <c r="AN30" s="3"/>
      <c r="AO30" s="7"/>
      <c r="AP30" s="7"/>
      <c r="AQ30" s="3"/>
      <c r="AR30" s="7"/>
      <c r="AS30" s="7"/>
      <c r="AT30" s="3"/>
      <c r="AU30" s="7"/>
      <c r="AV30" s="7"/>
      <c r="AW30" s="3"/>
      <c r="AX30" s="7"/>
      <c r="AY30" s="7"/>
      <c r="AZ30" s="3"/>
      <c r="BA30" s="7"/>
      <c r="BB30" s="7"/>
      <c r="BC30" s="3"/>
      <c r="BD30" s="7"/>
      <c r="BE30" s="7"/>
      <c r="BF30" s="3"/>
      <c r="BG30" s="7"/>
      <c r="BH30" s="7"/>
      <c r="BI30" s="3"/>
      <c r="BJ30" s="7"/>
      <c r="BK30" s="7"/>
      <c r="BL30" s="3"/>
      <c r="BM30" s="7"/>
      <c r="BN30" s="7"/>
      <c r="BO30" s="3"/>
      <c r="BP30" s="7"/>
      <c r="BQ30" s="7"/>
      <c r="BR30" s="3"/>
      <c r="BS30" s="7"/>
      <c r="BT30" s="7"/>
      <c r="BU30" s="3"/>
      <c r="BV30" s="7"/>
      <c r="BW30" s="7"/>
      <c r="BX30" s="24"/>
      <c r="BY30" s="7"/>
      <c r="BZ30" s="7"/>
      <c r="CA30" s="3"/>
      <c r="CB30" s="4"/>
      <c r="CC30" s="4"/>
      <c r="CD30" s="2"/>
    </row>
    <row r="31" spans="1:83" ht="18" hidden="1" customHeight="1" x14ac:dyDescent="0.3">
      <c r="A31" s="30" t="s">
        <v>47</v>
      </c>
      <c r="B31" s="44">
        <v>224475491</v>
      </c>
      <c r="C31" s="44">
        <v>30358471.490000002</v>
      </c>
      <c r="D31" s="24">
        <f>SUM(C31/B31)</f>
        <v>0.1352418090489888</v>
      </c>
      <c r="E31" s="44">
        <v>106441498</v>
      </c>
      <c r="F31" s="44">
        <v>10404232.430000002</v>
      </c>
      <c r="G31" s="24">
        <f>SUM(F31/E31)</f>
        <v>9.7746016595895727E-2</v>
      </c>
      <c r="H31" s="44">
        <v>558951535.4799999</v>
      </c>
      <c r="I31" s="44">
        <v>68109261.709999993</v>
      </c>
      <c r="J31" s="24">
        <f>SUM(I31/H31)</f>
        <v>0.12185181967791024</v>
      </c>
      <c r="K31" s="44">
        <v>487020521</v>
      </c>
      <c r="L31" s="44">
        <v>48342789.880000003</v>
      </c>
      <c r="M31" s="24">
        <f>SUM(L31/K31)</f>
        <v>9.9262326319921129E-2</v>
      </c>
      <c r="N31" s="44">
        <v>186711595.97</v>
      </c>
      <c r="O31" s="44">
        <v>26264960.630000003</v>
      </c>
      <c r="P31" s="24">
        <f>SUM(O31/N31)</f>
        <v>0.14067128768060094</v>
      </c>
      <c r="Q31" s="44">
        <v>125286249.48999999</v>
      </c>
      <c r="R31" s="44">
        <v>13515020.48</v>
      </c>
      <c r="S31" s="24">
        <f>SUM(R31/Q31)</f>
        <v>0.10787313480142713</v>
      </c>
      <c r="T31" s="44">
        <v>426475319.21000004</v>
      </c>
      <c r="U31" s="44">
        <v>41658113.530000001</v>
      </c>
      <c r="V31" s="24">
        <f>SUM(U31/T31)</f>
        <v>9.7680010198872014E-2</v>
      </c>
      <c r="W31" s="44">
        <v>108125565</v>
      </c>
      <c r="X31" s="44">
        <v>11552496.720000003</v>
      </c>
      <c r="Y31" s="24">
        <f>SUM(X31/W31)</f>
        <v>0.10684334199779676</v>
      </c>
      <c r="Z31" s="44">
        <v>331930435.68000001</v>
      </c>
      <c r="AA31" s="44">
        <v>33059050.169999998</v>
      </c>
      <c r="AB31" s="24">
        <f>SUM(AA31/Z31)</f>
        <v>9.9596320844379638E-2</v>
      </c>
      <c r="AC31" s="44">
        <v>308719176.17000002</v>
      </c>
      <c r="AD31" s="44">
        <v>38909879.830000006</v>
      </c>
      <c r="AE31" s="24">
        <f>SUM(AD31/AC31)</f>
        <v>0.12603648504352641</v>
      </c>
      <c r="AF31" s="44">
        <v>105870915</v>
      </c>
      <c r="AG31" s="44">
        <v>12447465.380000003</v>
      </c>
      <c r="AH31" s="24">
        <f>SUM(AG31/AF31)</f>
        <v>0.11757209598122395</v>
      </c>
      <c r="AI31" s="44">
        <v>358490521.28000003</v>
      </c>
      <c r="AJ31" s="44">
        <v>38682718.799999997</v>
      </c>
      <c r="AK31" s="2">
        <f>SUM(AJ31/AI31)</f>
        <v>0.10790443959824185</v>
      </c>
      <c r="AL31" s="44">
        <v>324908147.23000002</v>
      </c>
      <c r="AM31" s="44">
        <v>45298380.109999992</v>
      </c>
      <c r="AN31" s="3">
        <f>SUM(AM31/AL31)</f>
        <v>0.13941903425996152</v>
      </c>
      <c r="AO31" s="44">
        <v>169413252.86000001</v>
      </c>
      <c r="AP31" s="44">
        <v>14948786.470000003</v>
      </c>
      <c r="AQ31" s="3">
        <f>SUM(AP31/AO31)</f>
        <v>8.8238589470644335E-2</v>
      </c>
      <c r="AR31" s="44">
        <v>153150660</v>
      </c>
      <c r="AS31" s="44">
        <v>18013830.799999997</v>
      </c>
      <c r="AT31" s="3">
        <f>SUM(AS31/AR31)</f>
        <v>0.11762163349475606</v>
      </c>
      <c r="AU31" s="44">
        <v>142952396.25999999</v>
      </c>
      <c r="AV31" s="44">
        <v>16457845.98</v>
      </c>
      <c r="AW31" s="3">
        <f>SUM(AV31/AU31)</f>
        <v>0.11512815741868838</v>
      </c>
      <c r="AX31" s="44">
        <v>177924482.12</v>
      </c>
      <c r="AY31" s="44">
        <v>19513229.439999998</v>
      </c>
      <c r="AZ31" s="3">
        <f>SUM(AY31/AX31)</f>
        <v>0.10967141344179621</v>
      </c>
      <c r="BA31" s="44">
        <v>96568169.640000001</v>
      </c>
      <c r="BB31" s="44">
        <v>14291359.060000001</v>
      </c>
      <c r="BC31" s="3">
        <f>SUM(BB31/BA31)</f>
        <v>0.14799244008949614</v>
      </c>
      <c r="BD31" s="44">
        <v>254354492.76000002</v>
      </c>
      <c r="BE31" s="44">
        <v>31465382.390000001</v>
      </c>
      <c r="BF31" s="3">
        <f>SUM(BE31/BD31)</f>
        <v>0.12370680796147616</v>
      </c>
      <c r="BG31" s="44">
        <v>51644331</v>
      </c>
      <c r="BH31" s="44">
        <v>6940273.9400000004</v>
      </c>
      <c r="BI31" s="3">
        <f>SUM(BH31/BG31)</f>
        <v>0.13438597820155712</v>
      </c>
      <c r="BJ31" s="44">
        <v>117046066</v>
      </c>
      <c r="BK31" s="44">
        <v>10492854.1</v>
      </c>
      <c r="BL31" s="3">
        <f>SUM(BK31/BJ31)</f>
        <v>8.9647217190537615E-2</v>
      </c>
      <c r="BM31" s="44">
        <v>208400403.28</v>
      </c>
      <c r="BN31" s="44">
        <v>20401163.390000004</v>
      </c>
      <c r="BO31" s="3">
        <f>SUM(BN31/BM31)</f>
        <v>9.7894068672168863E-2</v>
      </c>
      <c r="BP31" s="44">
        <v>147619703.84999999</v>
      </c>
      <c r="BQ31" s="44">
        <v>12805251.83</v>
      </c>
      <c r="BR31" s="3">
        <f>SUM(BQ31/BP31)</f>
        <v>8.6744868713540646E-2</v>
      </c>
      <c r="BS31" s="44">
        <v>175498532.81</v>
      </c>
      <c r="BT31" s="44">
        <v>20349561.330000002</v>
      </c>
      <c r="BU31" s="3">
        <f>SUM(BT31/BS31)</f>
        <v>0.11595288578298857</v>
      </c>
      <c r="BV31" s="44">
        <v>225912239</v>
      </c>
      <c r="BW31" s="44">
        <v>33926621.329999998</v>
      </c>
      <c r="BX31" s="24">
        <f>SUM(BW31/BV31)</f>
        <v>0.15017611033459766</v>
      </c>
      <c r="BY31" s="44">
        <v>541320064</v>
      </c>
      <c r="BZ31" s="44">
        <v>60327963.009999998</v>
      </c>
      <c r="CA31" s="3">
        <f>SUM(BZ31/BY31)</f>
        <v>0.11144601322222558</v>
      </c>
      <c r="CB31" s="34">
        <f>BY31+BV31+BS31+BP31+BM31+BJ31+BG31+BD31+BA31+AX31+AU31+AR31+AO31+AL31+AI31+AF31+AC31+Z31+W31+T31+Q31+N31+K31+H31+E31+B31</f>
        <v>6115211764.0900002</v>
      </c>
      <c r="CC31" s="34">
        <f>BZ31+BW31+BT31+BQ31+BN31+BK31+BH31+BE31+BB31+AY31+AV31+AS31+AP31+AM31+AJ31+AG31+AD31+AA31+X31+U31+R31+O31+L31+I31+F31+C31</f>
        <v>698536964.23000002</v>
      </c>
      <c r="CD31" s="2">
        <f>SUM(CC31/CB31)</f>
        <v>0.11422939894444502</v>
      </c>
    </row>
    <row r="32" spans="1:83" ht="15.6" hidden="1" x14ac:dyDescent="0.3">
      <c r="A32" s="30" t="s">
        <v>48</v>
      </c>
      <c r="B32" s="44">
        <v>16302506.550000001</v>
      </c>
      <c r="C32" s="44">
        <v>3784145.6</v>
      </c>
      <c r="D32" s="24">
        <f>SUM(C32/B32)</f>
        <v>0.23212047720355003</v>
      </c>
      <c r="E32" s="44">
        <v>6739186</v>
      </c>
      <c r="F32" s="44">
        <v>666082.16</v>
      </c>
      <c r="G32" s="24">
        <f>SUM(F32/E32)</f>
        <v>9.8837183006968504E-2</v>
      </c>
      <c r="H32" s="44">
        <v>49455389.509999998</v>
      </c>
      <c r="I32" s="44">
        <v>5787014.9899999993</v>
      </c>
      <c r="J32" s="24">
        <f>SUM(I32/H32)</f>
        <v>0.11701485009697175</v>
      </c>
      <c r="K32" s="44">
        <v>67783139</v>
      </c>
      <c r="L32" s="44">
        <v>15341102.829999998</v>
      </c>
      <c r="M32" s="24">
        <f>SUM(L32/K32)</f>
        <v>0.22632623770935126</v>
      </c>
      <c r="N32" s="44">
        <v>16839938.48</v>
      </c>
      <c r="O32" s="44">
        <v>4304009.57</v>
      </c>
      <c r="P32" s="24">
        <f>SUM(O32/N32)</f>
        <v>0.25558344973241259</v>
      </c>
      <c r="Q32" s="44">
        <v>7712670.0299999993</v>
      </c>
      <c r="R32" s="44">
        <v>1224251.44</v>
      </c>
      <c r="S32" s="24">
        <f>SUM(R32/Q32)</f>
        <v>0.15873250576493289</v>
      </c>
      <c r="T32" s="44">
        <v>52963662.600000001</v>
      </c>
      <c r="U32" s="44">
        <v>7714725.0699999994</v>
      </c>
      <c r="V32" s="24">
        <f>SUM(U32/T32)</f>
        <v>0.14566071701393249</v>
      </c>
      <c r="W32" s="44">
        <v>8562462.540000001</v>
      </c>
      <c r="X32" s="44">
        <v>1269054.73</v>
      </c>
      <c r="Y32" s="24">
        <f>SUM(X32/W32)</f>
        <v>0.14821141979559538</v>
      </c>
      <c r="Z32" s="44">
        <v>52891618.170000002</v>
      </c>
      <c r="AA32" s="44">
        <v>9213774.4399999995</v>
      </c>
      <c r="AB32" s="24">
        <f>SUM(AA32/Z32)</f>
        <v>0.17420103144482788</v>
      </c>
      <c r="AC32" s="44">
        <v>34360673</v>
      </c>
      <c r="AD32" s="44">
        <v>5404908.6700000009</v>
      </c>
      <c r="AE32" s="24">
        <f>SUM(AD32/AC32)</f>
        <v>0.15729926681005349</v>
      </c>
      <c r="AF32" s="44">
        <v>16738469.870000001</v>
      </c>
      <c r="AG32" s="44">
        <v>4105185.35</v>
      </c>
      <c r="AH32" s="24">
        <f>SUM(AG32/AF32)</f>
        <v>0.24525451740111773</v>
      </c>
      <c r="AI32" s="44">
        <v>43263471.600000009</v>
      </c>
      <c r="AJ32" s="44">
        <v>8649566.9000000004</v>
      </c>
      <c r="AK32" s="2">
        <f>SUM(AJ32/AI32)</f>
        <v>0.1999277122273285</v>
      </c>
      <c r="AL32" s="44">
        <v>50686349.710000001</v>
      </c>
      <c r="AM32" s="44">
        <v>13381569.539999999</v>
      </c>
      <c r="AN32" s="3">
        <f>SUM(AM32/AL32)</f>
        <v>0.26400736325582991</v>
      </c>
      <c r="AO32" s="44">
        <v>22017411.490000002</v>
      </c>
      <c r="AP32" s="44">
        <v>3833607.09</v>
      </c>
      <c r="AQ32" s="3">
        <f>SUM(AP32/AO32)</f>
        <v>0.1741170660202799</v>
      </c>
      <c r="AR32" s="44">
        <v>18915009</v>
      </c>
      <c r="AS32" s="44">
        <v>4083182.37</v>
      </c>
      <c r="AT32" s="3">
        <f>SUM(AS32/AR32)</f>
        <v>0.21586996707218062</v>
      </c>
      <c r="AU32" s="44">
        <v>17069095.199999999</v>
      </c>
      <c r="AV32" s="44">
        <v>5690115.2199999997</v>
      </c>
      <c r="AW32" s="3">
        <f>SUM(AV32/AU32)</f>
        <v>0.33335775290537956</v>
      </c>
      <c r="AX32" s="44">
        <v>19994920</v>
      </c>
      <c r="AY32" s="44">
        <v>4410161.91</v>
      </c>
      <c r="AZ32" s="3">
        <f>SUM(AY32/AX32)</f>
        <v>0.22056411878617169</v>
      </c>
      <c r="BA32" s="44">
        <v>8264084.3600000003</v>
      </c>
      <c r="BB32" s="44">
        <v>2308149.83</v>
      </c>
      <c r="BC32" s="3">
        <f>SUM(BB32/BA32)</f>
        <v>0.27929891920899996</v>
      </c>
      <c r="BD32" s="44">
        <v>24815433.23</v>
      </c>
      <c r="BE32" s="44">
        <v>6702053.6900000004</v>
      </c>
      <c r="BF32" s="3">
        <f>SUM(BE32/BD32)</f>
        <v>0.27007603002061309</v>
      </c>
      <c r="BG32" s="44">
        <v>13056935.75</v>
      </c>
      <c r="BH32" s="44">
        <v>2087506.87</v>
      </c>
      <c r="BI32" s="3">
        <f>SUM(BH32/BG32)</f>
        <v>0.15987724148830251</v>
      </c>
      <c r="BJ32" s="44">
        <v>8182173</v>
      </c>
      <c r="BK32" s="44">
        <v>1306906.82</v>
      </c>
      <c r="BL32" s="3">
        <f>SUM(BK32/BJ32)</f>
        <v>0.159726128987984</v>
      </c>
      <c r="BM32" s="44">
        <v>24877079.280000001</v>
      </c>
      <c r="BN32" s="44">
        <v>7281225.0700000003</v>
      </c>
      <c r="BO32" s="3">
        <f>SUM(BN32/BM32)</f>
        <v>0.2926881000798901</v>
      </c>
      <c r="BP32" s="44">
        <v>18612557.759999998</v>
      </c>
      <c r="BQ32" s="44">
        <v>1050399.97</v>
      </c>
      <c r="BR32" s="3">
        <f>SUM(BQ32/BP32)</f>
        <v>5.6435014657544851E-2</v>
      </c>
      <c r="BS32" s="44">
        <v>15389031.84</v>
      </c>
      <c r="BT32" s="44">
        <v>6487986.1099999994</v>
      </c>
      <c r="BU32" s="3">
        <f>SUM(BT32/BS32)</f>
        <v>0.42159806916092518</v>
      </c>
      <c r="BV32" s="44">
        <v>5523370</v>
      </c>
      <c r="BW32" s="44">
        <v>349152.05</v>
      </c>
      <c r="BX32" s="24">
        <f>SUM(BW32/BV32)</f>
        <v>6.3213590615874005E-2</v>
      </c>
      <c r="BY32" s="44">
        <v>78597902</v>
      </c>
      <c r="BZ32" s="44">
        <v>10196191.289999999</v>
      </c>
      <c r="CA32" s="3">
        <f>SUM(BZ32/BY32)</f>
        <v>0.12972599815705002</v>
      </c>
      <c r="CB32" s="34">
        <f>BY32+BV32+BS32+BP32+BM32+BJ32+BG32+BD32+BA32+AX32+AU32+AR32+AO32+AL32+AI32+AF32+AC32+Z32+W32+T32+Q32+N32+K32+H32+E32+B32</f>
        <v>699614539.97000003</v>
      </c>
      <c r="CC32" s="34">
        <f>BZ32+BW32+BT32+BQ32+BN32+BK32+BH32+BE32+BB32+AY32+AV32+AS32+AP32+AM32+AJ32+AG32+AD32+AA32+X32+U32+R32+O32+L32+I32+F32+C32</f>
        <v>136632029.57999995</v>
      </c>
      <c r="CD32" s="2">
        <f>SUM(CC32/CB32)</f>
        <v>0.1952961549167615</v>
      </c>
    </row>
    <row r="33" spans="1:82" ht="30" hidden="1" customHeight="1" x14ac:dyDescent="0.3">
      <c r="A33" s="31" t="s">
        <v>49</v>
      </c>
      <c r="B33" s="26">
        <f>(B32+B31)/B27*100</f>
        <v>36.793221486152959</v>
      </c>
      <c r="C33" s="26">
        <f>(C32+C31)/C27*100</f>
        <v>41.401726500508431</v>
      </c>
      <c r="D33" s="24"/>
      <c r="E33" s="26">
        <f>(E32+E31)/E27*100</f>
        <v>50.991539082451496</v>
      </c>
      <c r="F33" s="26">
        <f>(F32+F31)/F27*100</f>
        <v>45.137531965954523</v>
      </c>
      <c r="G33" s="24"/>
      <c r="H33" s="26">
        <f>(H32+H31)/H27*100</f>
        <v>32.275767884576723</v>
      </c>
      <c r="I33" s="26">
        <f>(I32+I31)/I27*100</f>
        <v>34.364803527246167</v>
      </c>
      <c r="J33" s="24"/>
      <c r="K33" s="26" t="e">
        <f>(K32+K31)/K27*100</f>
        <v>#DIV/0!</v>
      </c>
      <c r="L33" s="26" t="e">
        <f>(L32+L31)/L27*100</f>
        <v>#DIV/0!</v>
      </c>
      <c r="M33" s="24"/>
      <c r="N33" s="26">
        <f>(N32+N31)/N27*100</f>
        <v>41.930880985527089</v>
      </c>
      <c r="O33" s="26">
        <f>(O32+O31)/O27*100</f>
        <v>46.179143797154438</v>
      </c>
      <c r="P33" s="24"/>
      <c r="Q33" s="27">
        <f>(Q32+Q31)/Q27*100</f>
        <v>36.186419188583095</v>
      </c>
      <c r="R33" s="26">
        <f>(R32+R31)/R27*100</f>
        <v>34.623265850470069</v>
      </c>
      <c r="S33" s="24"/>
      <c r="T33" s="26">
        <f>(T32+T31)/T27*100</f>
        <v>35.884767161993317</v>
      </c>
      <c r="U33" s="28">
        <f>(U32+U31)/U27*100</f>
        <v>28.683947632454771</v>
      </c>
      <c r="V33" s="24"/>
      <c r="W33" s="26">
        <f>(W32+W31)/W27*100</f>
        <v>48.634768013401278</v>
      </c>
      <c r="X33" s="26">
        <f>(X32+X31)/X27*100</f>
        <v>46.665491632009584</v>
      </c>
      <c r="Y33" s="26"/>
      <c r="Z33" s="26">
        <f>(Z32+Z31)/Z27*100</f>
        <v>33.888900319098241</v>
      </c>
      <c r="AA33" s="26">
        <f>(AA32+AA31)/AA27*100</f>
        <v>33.934487002708622</v>
      </c>
      <c r="AB33" s="24"/>
      <c r="AC33" s="26">
        <f>(AC32+AC31)/AC27*100</f>
        <v>34.320996609834694</v>
      </c>
      <c r="AD33" s="26">
        <f>(AD32+AD31)/AD27*100</f>
        <v>31.687770987330989</v>
      </c>
      <c r="AE33" s="24"/>
      <c r="AF33" s="26">
        <f>(AF32+AF31)/AF27*100</f>
        <v>39.58362737349497</v>
      </c>
      <c r="AG33" s="26">
        <f>(AG32+AG31)/AG27*100</f>
        <v>52.119954335445016</v>
      </c>
      <c r="AH33" s="24"/>
      <c r="AI33" s="26">
        <f>(AI32+AI31)/AI27*100</f>
        <v>36.368754600739337</v>
      </c>
      <c r="AJ33" s="26">
        <f>(AJ32+AJ31)/AJ27*100</f>
        <v>33.615163644191092</v>
      </c>
      <c r="AK33" s="2"/>
      <c r="AL33" s="26">
        <f>(AL32+AL31)/AL27*100</f>
        <v>22.88023142918016</v>
      </c>
      <c r="AM33" s="26">
        <f>(AM32+AM31)/AM27*100</f>
        <v>31.196699344441399</v>
      </c>
      <c r="AN33" s="3"/>
      <c r="AO33" s="26">
        <f>(AO32+AO31)/AO27*100</f>
        <v>47.511014540134575</v>
      </c>
      <c r="AP33" s="26">
        <f>(AP32+AP31)/AP27*100</f>
        <v>41.414887378005801</v>
      </c>
      <c r="AQ33" s="3"/>
      <c r="AR33" s="26">
        <f>(AR32+AR31)/AR27*100</f>
        <v>46.340731595513404</v>
      </c>
      <c r="AS33" s="26">
        <f>(AS32+AS31)/AS27*100</f>
        <v>46.887402697432805</v>
      </c>
      <c r="AT33" s="3"/>
      <c r="AU33" s="26">
        <f>(AU32+AU31)/AU27*100</f>
        <v>45.408262586753089</v>
      </c>
      <c r="AV33" s="26">
        <f>(AV32+AV31)/AV27*100</f>
        <v>53.25709543201409</v>
      </c>
      <c r="AW33" s="3"/>
      <c r="AX33" s="26">
        <f>(AX32+AX31)/AX27*100</f>
        <v>47.593401343179828</v>
      </c>
      <c r="AY33" s="26">
        <f>(AY32+AY31)/AY27*100</f>
        <v>40.816015751632193</v>
      </c>
      <c r="AZ33" s="3"/>
      <c r="BA33" s="26">
        <f>(BA32+BA31)/BA27*100</f>
        <v>40.471936739924885</v>
      </c>
      <c r="BB33" s="26">
        <f>(BB32+BB31)/BB27*100</f>
        <v>44.214045072568489</v>
      </c>
      <c r="BC33" s="3"/>
      <c r="BD33" s="26">
        <f>(BD32+BD31)/BD27*100</f>
        <v>36.495588742095059</v>
      </c>
      <c r="BE33" s="26">
        <f>(BE32+BE31)/BE27*100</f>
        <v>32.306930458303555</v>
      </c>
      <c r="BF33" s="3"/>
      <c r="BG33" s="26">
        <f>(BG32+BG31)/BG27*100</f>
        <v>13.006109133290963</v>
      </c>
      <c r="BH33" s="26">
        <f>(BH32+BH31)/BH27*100</f>
        <v>15.446383084278045</v>
      </c>
      <c r="BI33" s="3"/>
      <c r="BJ33" s="26">
        <f>(BJ32+BJ31)/BJ27*100</f>
        <v>47.064002004691453</v>
      </c>
      <c r="BK33" s="26">
        <f>(BK32+BK31)/BK27*100</f>
        <v>44.173601819336383</v>
      </c>
      <c r="BL33" s="3"/>
      <c r="BM33" s="26">
        <f>(BM32+BM31)/BM27*100</f>
        <v>38.182511642148654</v>
      </c>
      <c r="BN33" s="26">
        <f>(BN32+BN31)/BN27*100</f>
        <v>35.619273039323843</v>
      </c>
      <c r="BO33" s="3"/>
      <c r="BP33" s="26">
        <f>(BP32+BP31)/BP27*100</f>
        <v>45.332027275555909</v>
      </c>
      <c r="BQ33" s="26">
        <f>(BQ32+BQ31)/BQ27*100</f>
        <v>43.864014607023158</v>
      </c>
      <c r="BR33" s="3"/>
      <c r="BS33" s="26">
        <f>(BS32+BS31)/BS27*100</f>
        <v>48.804638545068322</v>
      </c>
      <c r="BT33" s="26">
        <f>(BT32+BT31)/BT27*100</f>
        <v>56.74395347771042</v>
      </c>
      <c r="BU33" s="3"/>
      <c r="BV33" s="26">
        <f>(BV32+BV31)/BV27*100</f>
        <v>6.8703888383293155</v>
      </c>
      <c r="BW33" s="26">
        <f>(BW32+BW31)/BW27*100</f>
        <v>7.4136984779520034</v>
      </c>
      <c r="BX33" s="24"/>
      <c r="BY33" s="26">
        <f>(BY32+BY31)/BY27*100</f>
        <v>3.3774196420011902</v>
      </c>
      <c r="BZ33" s="26">
        <f>(BZ32+BZ31)/BZ27*100</f>
        <v>2.9646226552382564</v>
      </c>
      <c r="CA33" s="3"/>
      <c r="CB33" s="26">
        <f>(CB32+CB31)/CB27*100</f>
        <v>18.51670962027762</v>
      </c>
      <c r="CC33" s="26">
        <f>(CC32+CC31)/CC27*100</f>
        <v>17.819643205495247</v>
      </c>
      <c r="CD33" s="2"/>
    </row>
    <row r="34" spans="1:82" x14ac:dyDescent="0.25">
      <c r="R34" s="17"/>
      <c r="S34" s="18"/>
      <c r="T34" s="17"/>
      <c r="AY34" s="17"/>
      <c r="AZ34" s="32"/>
    </row>
    <row r="35" spans="1:82" x14ac:dyDescent="0.25">
      <c r="B35" s="36"/>
      <c r="C35" s="36"/>
      <c r="E35" s="36"/>
      <c r="F35" s="36"/>
      <c r="H35" s="36"/>
      <c r="I35" s="36"/>
      <c r="K35" s="36"/>
      <c r="L35" s="36"/>
      <c r="N35" s="36"/>
      <c r="O35" s="36"/>
      <c r="Q35" s="36"/>
      <c r="R35" s="36"/>
      <c r="T35" s="36"/>
      <c r="U35" s="36"/>
      <c r="W35" s="36"/>
      <c r="X35" s="36"/>
      <c r="Z35" s="36"/>
      <c r="AA35" s="36"/>
      <c r="AC35" s="36"/>
      <c r="AD35" s="36"/>
      <c r="AF35" s="36"/>
      <c r="AG35" s="36"/>
      <c r="AI35" s="36"/>
      <c r="AJ35" s="36"/>
      <c r="AL35" s="36"/>
      <c r="AM35" s="36"/>
      <c r="AO35" s="36"/>
      <c r="AP35" s="36"/>
      <c r="AR35" s="36"/>
      <c r="AS35" s="36"/>
      <c r="AU35" s="36"/>
      <c r="AV35" s="36"/>
      <c r="AX35" s="36"/>
      <c r="AY35" s="36"/>
      <c r="AZ35" s="17"/>
      <c r="BA35" s="36"/>
      <c r="BB35" s="36"/>
      <c r="BD35" s="36"/>
      <c r="BE35" s="36"/>
      <c r="BG35" s="36"/>
      <c r="BH35" s="36"/>
      <c r="BJ35" s="36"/>
      <c r="BK35" s="36"/>
      <c r="BM35" s="36"/>
      <c r="BN35" s="36"/>
      <c r="BP35" s="36"/>
      <c r="BQ35" s="36"/>
      <c r="BS35" s="36"/>
      <c r="BT35" s="36"/>
      <c r="BV35" s="36"/>
      <c r="BW35" s="36"/>
      <c r="BY35" s="36"/>
      <c r="BZ35" s="36"/>
      <c r="CB35" s="36"/>
      <c r="CC35" s="36"/>
    </row>
  </sheetData>
  <mergeCells count="110">
    <mergeCell ref="N3:P3"/>
    <mergeCell ref="Q3:S3"/>
    <mergeCell ref="T3:V3"/>
    <mergeCell ref="B4:B5"/>
    <mergeCell ref="W3:Y3"/>
    <mergeCell ref="Z3:AB3"/>
    <mergeCell ref="AC3:AE3"/>
    <mergeCell ref="AF3:AH3"/>
    <mergeCell ref="B2:V2"/>
    <mergeCell ref="AH4:AH5"/>
    <mergeCell ref="AA4:AA5"/>
    <mergeCell ref="AB4:AB5"/>
    <mergeCell ref="AC4:AC5"/>
    <mergeCell ref="AD4:AD5"/>
    <mergeCell ref="A3:A5"/>
    <mergeCell ref="B3:D3"/>
    <mergeCell ref="E3:G3"/>
    <mergeCell ref="H3:J3"/>
    <mergeCell ref="K3:M3"/>
    <mergeCell ref="AU3:AW3"/>
    <mergeCell ref="AX3:AZ3"/>
    <mergeCell ref="BA3:BC3"/>
    <mergeCell ref="BD3:BF3"/>
    <mergeCell ref="AI3:AK3"/>
    <mergeCell ref="AL3:AN3"/>
    <mergeCell ref="AO3:AQ3"/>
    <mergeCell ref="AR3:AT3"/>
    <mergeCell ref="C4:C5"/>
    <mergeCell ref="D4:D5"/>
    <mergeCell ref="E4:E5"/>
    <mergeCell ref="F4:F5"/>
    <mergeCell ref="S4:S5"/>
    <mergeCell ref="T4:T5"/>
    <mergeCell ref="U4:U5"/>
    <mergeCell ref="V4:V5"/>
    <mergeCell ref="AE4:AE5"/>
    <mergeCell ref="AF4:AF5"/>
    <mergeCell ref="AG4:AG5"/>
    <mergeCell ref="BS3:BU3"/>
    <mergeCell ref="BV3:BX3"/>
    <mergeCell ref="BY3:CA3"/>
    <mergeCell ref="CB3:CD3"/>
    <mergeCell ref="BG3:BI3"/>
    <mergeCell ref="BJ3:BL3"/>
    <mergeCell ref="BM3:BO3"/>
    <mergeCell ref="BP3:BR3"/>
    <mergeCell ref="G4:G5"/>
    <mergeCell ref="H4:H5"/>
    <mergeCell ref="I4:I5"/>
    <mergeCell ref="J4:J5"/>
    <mergeCell ref="O4:O5"/>
    <mergeCell ref="P4:P5"/>
    <mergeCell ref="Q4:Q5"/>
    <mergeCell ref="R4:R5"/>
    <mergeCell ref="K4:K5"/>
    <mergeCell ref="L4:L5"/>
    <mergeCell ref="M4:M5"/>
    <mergeCell ref="N4:N5"/>
    <mergeCell ref="W4:W5"/>
    <mergeCell ref="X4:X5"/>
    <mergeCell ref="Y4:Y5"/>
    <mergeCell ref="Z4:Z5"/>
    <mergeCell ref="AM4:AM5"/>
    <mergeCell ref="AN4:AN5"/>
    <mergeCell ref="AO4:AO5"/>
    <mergeCell ref="AP4:AP5"/>
    <mergeCell ref="AI4:AI5"/>
    <mergeCell ref="AJ4:AJ5"/>
    <mergeCell ref="AK4:AK5"/>
    <mergeCell ref="AL4:AL5"/>
    <mergeCell ref="AU4:AU5"/>
    <mergeCell ref="AV4:AV5"/>
    <mergeCell ref="AW4:AW5"/>
    <mergeCell ref="AX4:AX5"/>
    <mergeCell ref="AQ4:AQ5"/>
    <mergeCell ref="AR4:AR5"/>
    <mergeCell ref="AS4:AS5"/>
    <mergeCell ref="AT4:AT5"/>
    <mergeCell ref="BC4:BC5"/>
    <mergeCell ref="BD4:BD5"/>
    <mergeCell ref="BE4:BE5"/>
    <mergeCell ref="BF4:BF5"/>
    <mergeCell ref="AY4:AY5"/>
    <mergeCell ref="AZ4:AZ5"/>
    <mergeCell ref="BA4:BA5"/>
    <mergeCell ref="BB4:BB5"/>
    <mergeCell ref="BK4:BK5"/>
    <mergeCell ref="BL4:BL5"/>
    <mergeCell ref="BM4:BM5"/>
    <mergeCell ref="BG4:BG5"/>
    <mergeCell ref="BH4:BH5"/>
    <mergeCell ref="BI4:BI5"/>
    <mergeCell ref="BJ4:BJ5"/>
    <mergeCell ref="CB4:CB5"/>
    <mergeCell ref="CC4:CC5"/>
    <mergeCell ref="CD4:CD5"/>
    <mergeCell ref="BW4:BW5"/>
    <mergeCell ref="BX4:BX5"/>
    <mergeCell ref="BY4:BY5"/>
    <mergeCell ref="BZ4:BZ5"/>
    <mergeCell ref="BN4:BN5"/>
    <mergeCell ref="BS4:BS5"/>
    <mergeCell ref="BT4:BT5"/>
    <mergeCell ref="BU4:BU5"/>
    <mergeCell ref="BV4:BV5"/>
    <mergeCell ref="BO4:BO5"/>
    <mergeCell ref="BP4:BP5"/>
    <mergeCell ref="BQ4:BQ5"/>
    <mergeCell ref="BR4:BR5"/>
    <mergeCell ref="CA4:CA5"/>
  </mergeCells>
  <phoneticPr fontId="0" type="noConversion"/>
  <pageMargins left="0.62" right="0.81" top="0.86" bottom="1" header="0.5" footer="0.5"/>
  <pageSetup paperSize="8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 enableFormatConditionsCalculation="0">
    <tabColor indexed="33"/>
  </sheetPr>
  <dimension ref="A2:GS3603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43" sqref="E43"/>
    </sheetView>
  </sheetViews>
  <sheetFormatPr defaultRowHeight="13.2" x14ac:dyDescent="0.25"/>
  <cols>
    <col min="1" max="1" width="58.6640625" style="108" customWidth="1"/>
    <col min="2" max="2" width="16.33203125" style="108" customWidth="1"/>
    <col min="3" max="3" width="15.5546875" style="108" customWidth="1"/>
    <col min="4" max="4" width="8.5546875" style="108" customWidth="1"/>
    <col min="5" max="6" width="16.33203125" style="108" customWidth="1"/>
    <col min="7" max="7" width="9.44140625" style="108" customWidth="1"/>
    <col min="8" max="8" width="16.88671875" style="108" customWidth="1"/>
    <col min="9" max="9" width="16.6640625" style="108" customWidth="1"/>
    <col min="10" max="10" width="9.33203125" style="108" customWidth="1"/>
    <col min="11" max="11" width="16.5546875" style="108" customWidth="1"/>
    <col min="12" max="12" width="16" style="108" customWidth="1"/>
    <col min="13" max="13" width="10.44140625" style="108" customWidth="1"/>
    <col min="14" max="14" width="15.88671875" style="108" customWidth="1"/>
    <col min="15" max="15" width="15.5546875" style="108" customWidth="1"/>
    <col min="16" max="16" width="9.44140625" style="108" customWidth="1"/>
    <col min="17" max="17" width="15.33203125" style="108" customWidth="1"/>
    <col min="18" max="18" width="15.44140625" style="108" customWidth="1"/>
    <col min="19" max="19" width="11.44140625" style="108" customWidth="1"/>
    <col min="20" max="20" width="17.33203125" style="108" customWidth="1"/>
    <col min="21" max="21" width="15.33203125" style="108" customWidth="1"/>
    <col min="22" max="22" width="9.5546875" style="108" customWidth="1"/>
    <col min="23" max="23" width="15.5546875" style="108" customWidth="1"/>
    <col min="24" max="24" width="15.88671875" style="108" customWidth="1"/>
    <col min="25" max="25" width="8.44140625" style="108" customWidth="1"/>
    <col min="26" max="27" width="16.44140625" style="108" customWidth="1"/>
    <col min="28" max="28" width="9.33203125" style="108" customWidth="1"/>
    <col min="29" max="29" width="16.88671875" style="108" customWidth="1"/>
    <col min="30" max="30" width="17.33203125" style="108" customWidth="1"/>
    <col min="31" max="31" width="9.5546875" style="108" customWidth="1"/>
    <col min="32" max="32" width="16.109375" style="108" customWidth="1"/>
    <col min="33" max="33" width="16.33203125" style="108" customWidth="1"/>
    <col min="34" max="34" width="9.33203125" style="108" customWidth="1"/>
    <col min="35" max="35" width="16.44140625" style="108" customWidth="1"/>
    <col min="36" max="36" width="14.6640625" style="108" customWidth="1"/>
    <col min="37" max="37" width="9.88671875" style="108" customWidth="1"/>
    <col min="38" max="38" width="17.109375" style="108" customWidth="1"/>
    <col min="39" max="39" width="17" style="108" customWidth="1"/>
    <col min="40" max="40" width="9.109375" style="108" customWidth="1"/>
    <col min="41" max="41" width="15.33203125" style="108" customWidth="1"/>
    <col min="42" max="42" width="15.6640625" style="108" customWidth="1"/>
    <col min="43" max="43" width="9.33203125" style="108" customWidth="1"/>
    <col min="44" max="44" width="16.33203125" style="108" customWidth="1"/>
    <col min="45" max="45" width="15.88671875" style="108" customWidth="1"/>
    <col min="46" max="46" width="8.5546875" style="108" customWidth="1"/>
    <col min="47" max="47" width="15.5546875" style="108" customWidth="1"/>
    <col min="48" max="48" width="15.109375" style="108" customWidth="1"/>
    <col min="49" max="49" width="9.33203125" style="108" customWidth="1"/>
    <col min="50" max="50" width="15.5546875" style="108" customWidth="1"/>
    <col min="51" max="51" width="15.109375" style="108" customWidth="1"/>
    <col min="52" max="52" width="10" style="108" customWidth="1"/>
    <col min="53" max="53" width="15.6640625" style="108" customWidth="1"/>
    <col min="54" max="54" width="14.33203125" style="108" customWidth="1"/>
    <col min="55" max="55" width="8.6640625" style="108" customWidth="1"/>
    <col min="56" max="56" width="16.88671875" style="108" customWidth="1"/>
    <col min="57" max="57" width="16" style="108" customWidth="1"/>
    <col min="58" max="58" width="9.109375" style="108" customWidth="1"/>
    <col min="59" max="59" width="16.5546875" style="108" customWidth="1"/>
    <col min="60" max="60" width="15.88671875" style="108" customWidth="1"/>
    <col min="61" max="61" width="9.109375" style="108" customWidth="1"/>
    <col min="62" max="62" width="15.109375" style="108" customWidth="1"/>
    <col min="63" max="63" width="15.33203125" style="108" customWidth="1"/>
    <col min="64" max="64" width="9.109375" style="108" customWidth="1"/>
    <col min="65" max="65" width="15.33203125" style="108" customWidth="1"/>
    <col min="66" max="66" width="15.44140625" style="108" customWidth="1"/>
    <col min="67" max="67" width="9.109375" style="108" customWidth="1"/>
    <col min="68" max="68" width="15.5546875" style="108" customWidth="1"/>
    <col min="69" max="69" width="15.6640625" style="108" customWidth="1"/>
    <col min="70" max="70" width="9.109375" style="108" customWidth="1"/>
    <col min="71" max="71" width="15.5546875" style="108" customWidth="1"/>
    <col min="72" max="72" width="15.109375" style="108" customWidth="1"/>
    <col min="73" max="73" width="9.109375" style="108" customWidth="1"/>
    <col min="74" max="74" width="16.88671875" style="108" customWidth="1"/>
    <col min="75" max="75" width="17.109375" style="108" customWidth="1"/>
    <col min="76" max="76" width="11.33203125" style="108" customWidth="1"/>
    <col min="77" max="77" width="17" style="108" customWidth="1"/>
    <col min="78" max="78" width="17.44140625" style="108" customWidth="1"/>
    <col min="79" max="79" width="9.109375" style="108" customWidth="1"/>
    <col min="80" max="80" width="18.109375" style="108" customWidth="1"/>
    <col min="81" max="81" width="17.88671875" style="108" customWidth="1"/>
    <col min="82" max="82" width="12" style="108" customWidth="1"/>
    <col min="83" max="83" width="17.44140625" style="108" bestFit="1" customWidth="1"/>
    <col min="84" max="201" width="9.109375" style="108" customWidth="1"/>
  </cols>
  <sheetData>
    <row r="2" spans="1:201" s="117" customFormat="1" ht="21" x14ac:dyDescent="0.4">
      <c r="A2" s="10"/>
      <c r="B2" s="414" t="s">
        <v>75</v>
      </c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 t="s">
        <v>0</v>
      </c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</row>
    <row r="3" spans="1:201" ht="15.6" x14ac:dyDescent="0.3">
      <c r="A3" s="415"/>
      <c r="B3" s="412" t="s">
        <v>1</v>
      </c>
      <c r="C3" s="413"/>
      <c r="D3" s="413"/>
      <c r="E3" s="412" t="s">
        <v>2</v>
      </c>
      <c r="F3" s="413"/>
      <c r="G3" s="413"/>
      <c r="H3" s="412" t="s">
        <v>3</v>
      </c>
      <c r="I3" s="413"/>
      <c r="J3" s="413"/>
      <c r="K3" s="412" t="s">
        <v>4</v>
      </c>
      <c r="L3" s="413"/>
      <c r="M3" s="413"/>
      <c r="N3" s="412" t="s">
        <v>5</v>
      </c>
      <c r="O3" s="413"/>
      <c r="P3" s="413"/>
      <c r="Q3" s="412" t="s">
        <v>6</v>
      </c>
      <c r="R3" s="413"/>
      <c r="S3" s="413"/>
      <c r="T3" s="412" t="s">
        <v>7</v>
      </c>
      <c r="U3" s="413"/>
      <c r="V3" s="413"/>
      <c r="W3" s="412" t="s">
        <v>8</v>
      </c>
      <c r="X3" s="413"/>
      <c r="Y3" s="413"/>
      <c r="Z3" s="412" t="s">
        <v>50</v>
      </c>
      <c r="AA3" s="413"/>
      <c r="AB3" s="413"/>
      <c r="AC3" s="412" t="s">
        <v>9</v>
      </c>
      <c r="AD3" s="413"/>
      <c r="AE3" s="413"/>
      <c r="AF3" s="412" t="s">
        <v>10</v>
      </c>
      <c r="AG3" s="413"/>
      <c r="AH3" s="413"/>
      <c r="AI3" s="412" t="s">
        <v>52</v>
      </c>
      <c r="AJ3" s="413"/>
      <c r="AK3" s="413"/>
      <c r="AL3" s="412" t="s">
        <v>11</v>
      </c>
      <c r="AM3" s="413"/>
      <c r="AN3" s="413"/>
      <c r="AO3" s="412" t="s">
        <v>12</v>
      </c>
      <c r="AP3" s="413"/>
      <c r="AQ3" s="413"/>
      <c r="AR3" s="412" t="s">
        <v>13</v>
      </c>
      <c r="AS3" s="413"/>
      <c r="AT3" s="413"/>
      <c r="AU3" s="412" t="s">
        <v>14</v>
      </c>
      <c r="AV3" s="413"/>
      <c r="AW3" s="413"/>
      <c r="AX3" s="412" t="s">
        <v>15</v>
      </c>
      <c r="AY3" s="413"/>
      <c r="AZ3" s="413"/>
      <c r="BA3" s="412" t="s">
        <v>16</v>
      </c>
      <c r="BB3" s="413"/>
      <c r="BC3" s="413"/>
      <c r="BD3" s="412" t="s">
        <v>17</v>
      </c>
      <c r="BE3" s="413"/>
      <c r="BF3" s="413"/>
      <c r="BG3" s="412" t="s">
        <v>18</v>
      </c>
      <c r="BH3" s="413"/>
      <c r="BI3" s="413"/>
      <c r="BJ3" s="412" t="s">
        <v>19</v>
      </c>
      <c r="BK3" s="413"/>
      <c r="BL3" s="413"/>
      <c r="BM3" s="412" t="s">
        <v>20</v>
      </c>
      <c r="BN3" s="413"/>
      <c r="BO3" s="413"/>
      <c r="BP3" s="412" t="s">
        <v>21</v>
      </c>
      <c r="BQ3" s="413"/>
      <c r="BR3" s="413"/>
      <c r="BS3" s="412" t="s">
        <v>22</v>
      </c>
      <c r="BT3" s="413"/>
      <c r="BU3" s="413"/>
      <c r="BV3" s="412" t="s">
        <v>23</v>
      </c>
      <c r="BW3" s="413"/>
      <c r="BX3" s="413"/>
      <c r="BY3" s="412" t="s">
        <v>24</v>
      </c>
      <c r="BZ3" s="413"/>
      <c r="CA3" s="413"/>
      <c r="CB3" s="412" t="s">
        <v>25</v>
      </c>
      <c r="CC3" s="413"/>
      <c r="CD3" s="413"/>
    </row>
    <row r="4" spans="1:201" ht="12.75" customHeight="1" x14ac:dyDescent="0.25">
      <c r="A4" s="413"/>
      <c r="B4" s="416" t="s">
        <v>26</v>
      </c>
      <c r="C4" s="416" t="s">
        <v>58</v>
      </c>
      <c r="D4" s="418" t="s">
        <v>27</v>
      </c>
      <c r="E4" s="416" t="s">
        <v>26</v>
      </c>
      <c r="F4" s="416" t="s">
        <v>58</v>
      </c>
      <c r="G4" s="418" t="s">
        <v>27</v>
      </c>
      <c r="H4" s="416" t="s">
        <v>26</v>
      </c>
      <c r="I4" s="416" t="s">
        <v>58</v>
      </c>
      <c r="J4" s="418" t="s">
        <v>27</v>
      </c>
      <c r="K4" s="416" t="s">
        <v>26</v>
      </c>
      <c r="L4" s="416" t="s">
        <v>58</v>
      </c>
      <c r="M4" s="418" t="s">
        <v>27</v>
      </c>
      <c r="N4" s="416" t="s">
        <v>26</v>
      </c>
      <c r="O4" s="416" t="s">
        <v>58</v>
      </c>
      <c r="P4" s="418" t="s">
        <v>27</v>
      </c>
      <c r="Q4" s="416" t="s">
        <v>26</v>
      </c>
      <c r="R4" s="416" t="s">
        <v>58</v>
      </c>
      <c r="S4" s="418" t="s">
        <v>27</v>
      </c>
      <c r="T4" s="416" t="s">
        <v>26</v>
      </c>
      <c r="U4" s="416" t="s">
        <v>58</v>
      </c>
      <c r="V4" s="418" t="s">
        <v>27</v>
      </c>
      <c r="W4" s="416" t="s">
        <v>26</v>
      </c>
      <c r="X4" s="416" t="s">
        <v>58</v>
      </c>
      <c r="Y4" s="418" t="s">
        <v>27</v>
      </c>
      <c r="Z4" s="416" t="s">
        <v>26</v>
      </c>
      <c r="AA4" s="416" t="s">
        <v>58</v>
      </c>
      <c r="AB4" s="418" t="s">
        <v>27</v>
      </c>
      <c r="AC4" s="416" t="s">
        <v>26</v>
      </c>
      <c r="AD4" s="416" t="s">
        <v>58</v>
      </c>
      <c r="AE4" s="418" t="s">
        <v>27</v>
      </c>
      <c r="AF4" s="416" t="s">
        <v>26</v>
      </c>
      <c r="AG4" s="416" t="s">
        <v>58</v>
      </c>
      <c r="AH4" s="418" t="s">
        <v>27</v>
      </c>
      <c r="AI4" s="416" t="s">
        <v>26</v>
      </c>
      <c r="AJ4" s="416" t="s">
        <v>58</v>
      </c>
      <c r="AK4" s="418" t="s">
        <v>27</v>
      </c>
      <c r="AL4" s="416" t="s">
        <v>26</v>
      </c>
      <c r="AM4" s="416" t="s">
        <v>58</v>
      </c>
      <c r="AN4" s="418" t="s">
        <v>27</v>
      </c>
      <c r="AO4" s="416" t="s">
        <v>26</v>
      </c>
      <c r="AP4" s="416" t="s">
        <v>58</v>
      </c>
      <c r="AQ4" s="418" t="s">
        <v>27</v>
      </c>
      <c r="AR4" s="416" t="s">
        <v>26</v>
      </c>
      <c r="AS4" s="416" t="s">
        <v>58</v>
      </c>
      <c r="AT4" s="418" t="s">
        <v>27</v>
      </c>
      <c r="AU4" s="416" t="s">
        <v>26</v>
      </c>
      <c r="AV4" s="416" t="s">
        <v>58</v>
      </c>
      <c r="AW4" s="418" t="s">
        <v>27</v>
      </c>
      <c r="AX4" s="416" t="s">
        <v>26</v>
      </c>
      <c r="AY4" s="416" t="s">
        <v>58</v>
      </c>
      <c r="AZ4" s="418" t="s">
        <v>27</v>
      </c>
      <c r="BA4" s="416" t="s">
        <v>26</v>
      </c>
      <c r="BB4" s="416" t="s">
        <v>58</v>
      </c>
      <c r="BC4" s="418" t="s">
        <v>27</v>
      </c>
      <c r="BD4" s="416" t="s">
        <v>26</v>
      </c>
      <c r="BE4" s="416" t="s">
        <v>58</v>
      </c>
      <c r="BF4" s="418" t="s">
        <v>27</v>
      </c>
      <c r="BG4" s="416" t="s">
        <v>26</v>
      </c>
      <c r="BH4" s="416" t="s">
        <v>58</v>
      </c>
      <c r="BI4" s="418" t="s">
        <v>27</v>
      </c>
      <c r="BJ4" s="416" t="s">
        <v>26</v>
      </c>
      <c r="BK4" s="416" t="s">
        <v>58</v>
      </c>
      <c r="BL4" s="418" t="s">
        <v>27</v>
      </c>
      <c r="BM4" s="416" t="s">
        <v>26</v>
      </c>
      <c r="BN4" s="416" t="s">
        <v>58</v>
      </c>
      <c r="BO4" s="418" t="s">
        <v>27</v>
      </c>
      <c r="BP4" s="416" t="s">
        <v>26</v>
      </c>
      <c r="BQ4" s="416" t="s">
        <v>58</v>
      </c>
      <c r="BR4" s="418" t="s">
        <v>27</v>
      </c>
      <c r="BS4" s="416" t="s">
        <v>26</v>
      </c>
      <c r="BT4" s="416" t="s">
        <v>58</v>
      </c>
      <c r="BU4" s="418" t="s">
        <v>27</v>
      </c>
      <c r="BV4" s="416" t="s">
        <v>26</v>
      </c>
      <c r="BW4" s="416" t="s">
        <v>58</v>
      </c>
      <c r="BX4" s="418" t="s">
        <v>27</v>
      </c>
      <c r="BY4" s="416" t="s">
        <v>26</v>
      </c>
      <c r="BZ4" s="416" t="s">
        <v>58</v>
      </c>
      <c r="CA4" s="418" t="s">
        <v>27</v>
      </c>
      <c r="CB4" s="416" t="s">
        <v>26</v>
      </c>
      <c r="CC4" s="416" t="s">
        <v>58</v>
      </c>
      <c r="CD4" s="418" t="s">
        <v>27</v>
      </c>
    </row>
    <row r="5" spans="1:201" ht="20.25" customHeight="1" x14ac:dyDescent="0.25">
      <c r="A5" s="413"/>
      <c r="B5" s="413"/>
      <c r="C5" s="413"/>
      <c r="D5" s="413"/>
      <c r="E5" s="413"/>
      <c r="F5" s="413"/>
      <c r="G5" s="413"/>
      <c r="H5" s="413"/>
      <c r="I5" s="413"/>
      <c r="J5" s="413"/>
      <c r="K5" s="413"/>
      <c r="L5" s="413"/>
      <c r="M5" s="413"/>
      <c r="N5" s="413"/>
      <c r="O5" s="413"/>
      <c r="P5" s="413"/>
      <c r="Q5" s="413"/>
      <c r="R5" s="413"/>
      <c r="S5" s="413"/>
      <c r="T5" s="413"/>
      <c r="U5" s="413"/>
      <c r="V5" s="413"/>
      <c r="W5" s="413"/>
      <c r="X5" s="413"/>
      <c r="Y5" s="413"/>
      <c r="Z5" s="413"/>
      <c r="AA5" s="413"/>
      <c r="AB5" s="413"/>
      <c r="AC5" s="413"/>
      <c r="AD5" s="413"/>
      <c r="AE5" s="413"/>
      <c r="AF5" s="413"/>
      <c r="AG5" s="413"/>
      <c r="AH5" s="413"/>
      <c r="AI5" s="413"/>
      <c r="AJ5" s="413"/>
      <c r="AK5" s="413"/>
      <c r="AL5" s="413"/>
      <c r="AM5" s="413"/>
      <c r="AN5" s="413"/>
      <c r="AO5" s="413"/>
      <c r="AP5" s="413"/>
      <c r="AQ5" s="413"/>
      <c r="AR5" s="413"/>
      <c r="AS5" s="413"/>
      <c r="AT5" s="413"/>
      <c r="AU5" s="413"/>
      <c r="AV5" s="413"/>
      <c r="AW5" s="413"/>
      <c r="AX5" s="413"/>
      <c r="AY5" s="413"/>
      <c r="AZ5" s="413"/>
      <c r="BA5" s="413"/>
      <c r="BB5" s="413"/>
      <c r="BC5" s="413"/>
      <c r="BD5" s="413"/>
      <c r="BE5" s="413"/>
      <c r="BF5" s="413"/>
      <c r="BG5" s="413"/>
      <c r="BH5" s="413"/>
      <c r="BI5" s="413"/>
      <c r="BJ5" s="413"/>
      <c r="BK5" s="413"/>
      <c r="BL5" s="413"/>
      <c r="BM5" s="413"/>
      <c r="BN5" s="413"/>
      <c r="BO5" s="413"/>
      <c r="BP5" s="413"/>
      <c r="BQ5" s="413"/>
      <c r="BR5" s="413"/>
      <c r="BS5" s="413"/>
      <c r="BT5" s="413"/>
      <c r="BU5" s="413"/>
      <c r="BV5" s="413"/>
      <c r="BW5" s="413"/>
      <c r="BX5" s="413"/>
      <c r="BY5" s="413"/>
      <c r="BZ5" s="413"/>
      <c r="CA5" s="413"/>
      <c r="CB5" s="413"/>
      <c r="CC5" s="413"/>
      <c r="CD5" s="413"/>
    </row>
    <row r="6" spans="1:201" ht="24" customHeight="1" x14ac:dyDescent="0.25">
      <c r="A6" s="8" t="s">
        <v>28</v>
      </c>
      <c r="B6" s="120">
        <v>194520503.96000001</v>
      </c>
      <c r="C6" s="120">
        <v>46492518.780000001</v>
      </c>
      <c r="D6" s="1">
        <f>SUM(C6/B6)</f>
        <v>0.23901089002710191</v>
      </c>
      <c r="E6" s="312">
        <v>57949012</v>
      </c>
      <c r="F6" s="312">
        <v>10937007.710000001</v>
      </c>
      <c r="G6" s="1">
        <f t="shared" ref="G6:G17" si="0">SUM(F6/E6)</f>
        <v>0.18873501605169732</v>
      </c>
      <c r="H6" s="313">
        <v>1010165918.1900001</v>
      </c>
      <c r="I6" s="313">
        <v>168959896.72999999</v>
      </c>
      <c r="J6" s="1">
        <f>SUM(I6/H6)</f>
        <v>0.16725954982993266</v>
      </c>
      <c r="K6" s="314">
        <v>467956739</v>
      </c>
      <c r="L6" s="314">
        <v>104469045.98999999</v>
      </c>
      <c r="M6" s="1">
        <f>SUM(L6/K6)</f>
        <v>0.2232450935811825</v>
      </c>
      <c r="N6" s="315">
        <v>158881961</v>
      </c>
      <c r="O6" s="315">
        <v>32361338.800000001</v>
      </c>
      <c r="P6" s="1">
        <f t="shared" ref="P6:P24" si="1">SUM(O6/N6)</f>
        <v>0.2036816426252443</v>
      </c>
      <c r="Q6" s="316">
        <v>92396380</v>
      </c>
      <c r="R6" s="316">
        <v>19608536.530000001</v>
      </c>
      <c r="S6" s="1">
        <f t="shared" ref="S6:S11" si="2">SUM(R6/Q6)</f>
        <v>0.21222191313122873</v>
      </c>
      <c r="T6" s="317">
        <v>579504322.48000002</v>
      </c>
      <c r="U6" s="317">
        <v>145451615.16</v>
      </c>
      <c r="V6" s="1">
        <f t="shared" ref="V6:V25" si="3">SUM(U6/T6)</f>
        <v>0.25099314969306352</v>
      </c>
      <c r="W6" s="318">
        <v>75395160.640000001</v>
      </c>
      <c r="X6" s="318">
        <v>12139987.93</v>
      </c>
      <c r="Y6" s="1">
        <f t="shared" ref="Y6:Y17" si="4">SUM(X6/W6)</f>
        <v>0.16101813202529705</v>
      </c>
      <c r="Z6" s="336">
        <v>369588867</v>
      </c>
      <c r="AA6" s="336">
        <v>75391965.549999997</v>
      </c>
      <c r="AB6" s="1">
        <f>SUM(AA6/Z6)</f>
        <v>0.20398873527215849</v>
      </c>
      <c r="AC6" s="319">
        <v>303211003.25</v>
      </c>
      <c r="AD6" s="319">
        <v>79054055.530000001</v>
      </c>
      <c r="AE6" s="1">
        <f>SUM(AD6/AC6)</f>
        <v>0.26072291138069048</v>
      </c>
      <c r="AF6" s="320">
        <v>62738788</v>
      </c>
      <c r="AG6" s="320">
        <v>13235602.57</v>
      </c>
      <c r="AH6" s="1">
        <f t="shared" ref="AH6:AH11" si="5">SUM(AG6/AF6)</f>
        <v>0.21096363178070957</v>
      </c>
      <c r="AI6" s="335">
        <v>381304897.56</v>
      </c>
      <c r="AJ6" s="335">
        <v>89197250.280000001</v>
      </c>
      <c r="AK6" s="2">
        <f t="shared" ref="AK6:AK25" si="6">SUM(AJ6/AI6)</f>
        <v>0.23392631684192941</v>
      </c>
      <c r="AL6" s="321">
        <v>547311844.55999994</v>
      </c>
      <c r="AM6" s="321">
        <v>128342554.43000001</v>
      </c>
      <c r="AN6" s="3">
        <f t="shared" ref="AN6:AN25" si="7">SUM(AM6/AL6)</f>
        <v>0.23449621217896052</v>
      </c>
      <c r="AO6" s="322">
        <v>166713689.61000001</v>
      </c>
      <c r="AP6" s="322">
        <v>33482053.539999999</v>
      </c>
      <c r="AQ6" s="3">
        <f>SUM(AP6/AO6)</f>
        <v>0.20083565793742494</v>
      </c>
      <c r="AR6" s="323">
        <v>97633570.799999997</v>
      </c>
      <c r="AS6" s="323">
        <v>20909933.780000001</v>
      </c>
      <c r="AT6" s="3">
        <f t="shared" ref="AT6:AT25" si="8">SUM(AS6/AR6)</f>
        <v>0.21416745908877485</v>
      </c>
      <c r="AU6" s="324">
        <v>96459820</v>
      </c>
      <c r="AV6" s="324">
        <v>29516502.969999999</v>
      </c>
      <c r="AW6" s="3">
        <f t="shared" ref="AW6:AW25" si="9">SUM(AV6/AU6)</f>
        <v>0.30599790638215996</v>
      </c>
      <c r="AX6" s="325">
        <v>114977925</v>
      </c>
      <c r="AY6" s="325">
        <v>28972230.41</v>
      </c>
      <c r="AZ6" s="3">
        <f t="shared" ref="AZ6:AZ25" si="10">SUM(AY6/AX6)</f>
        <v>0.25198080770721859</v>
      </c>
      <c r="BA6" s="326">
        <v>59730015</v>
      </c>
      <c r="BB6" s="326">
        <v>14510111.43</v>
      </c>
      <c r="BC6" s="3">
        <f>SUM(BB6/BA6)</f>
        <v>0.24292830715009864</v>
      </c>
      <c r="BD6" s="327">
        <v>249063731</v>
      </c>
      <c r="BE6" s="327">
        <v>56536136.409999996</v>
      </c>
      <c r="BF6" s="3">
        <f t="shared" ref="BF6:BF25" si="11">SUM(BE6/BD6)</f>
        <v>0.22699465788537471</v>
      </c>
      <c r="BG6" s="328">
        <v>221092893</v>
      </c>
      <c r="BH6" s="328">
        <v>44875750.950000003</v>
      </c>
      <c r="BI6" s="3">
        <f t="shared" ref="BI6:BI25" si="12">SUM(BH6/BG6)</f>
        <v>0.20297238116107152</v>
      </c>
      <c r="BJ6" s="329">
        <v>58661092</v>
      </c>
      <c r="BK6" s="329">
        <v>11805668.91</v>
      </c>
      <c r="BL6" s="3">
        <f t="shared" ref="BL6:BL24" si="13">SUM(BK6/BJ6)</f>
        <v>0.20125211630905201</v>
      </c>
      <c r="BM6" s="330">
        <v>222315455</v>
      </c>
      <c r="BN6" s="330">
        <v>55743677.850000001</v>
      </c>
      <c r="BO6" s="3">
        <f>SUM(BN6/BM6)</f>
        <v>0.25074135241744666</v>
      </c>
      <c r="BP6" s="331">
        <v>91791453.879999995</v>
      </c>
      <c r="BQ6" s="331">
        <v>30498754.359999999</v>
      </c>
      <c r="BR6" s="3">
        <f t="shared" ref="BR6:BR25" si="14">SUM(BQ6/BP6)</f>
        <v>0.33226137152017837</v>
      </c>
      <c r="BS6" s="332">
        <v>133146396.84999999</v>
      </c>
      <c r="BT6" s="332">
        <v>34078313.479999997</v>
      </c>
      <c r="BU6" s="3">
        <f>SUM(BT6/BS6)</f>
        <v>0.25594619371031069</v>
      </c>
      <c r="BV6" s="334">
        <v>1909816000</v>
      </c>
      <c r="BW6" s="334">
        <v>532881277.32999998</v>
      </c>
      <c r="BX6" s="1">
        <f>SUM(BW6/BV6)</f>
        <v>0.27902231279348377</v>
      </c>
      <c r="BY6" s="333">
        <v>4145367099</v>
      </c>
      <c r="BZ6" s="333">
        <v>1022949308.23</v>
      </c>
      <c r="CA6" s="3">
        <f>SUM(BZ6/BY6)</f>
        <v>0.24676929299621481</v>
      </c>
      <c r="CB6" s="34">
        <f t="shared" ref="CB6:CB11" si="15">B6+E6+H6+K6+N6+Q6+T6+W6+Z6+AC6+AF6+AI6+AL6+AO6+AR6+AU6+AX6+BA6+BD6+BG6+BJ6+BM6+BP6+BS6+BV6+BY6</f>
        <v>11867694538.779999</v>
      </c>
      <c r="CC6" s="34">
        <f t="shared" ref="CC6:CC13" si="16">BZ6+BW6+BT6+BQ6+BN6+BK6+BH6+BE6+BB6+AY6+AV6+AS6+AP6+AM6+AJ6+AG6+AD6+AA6+X6+U6+R6+O6+L6+I6+F6+C6</f>
        <v>2842401095.6400008</v>
      </c>
      <c r="CD6" s="2">
        <f t="shared" ref="CD6:CD25" si="17">SUM(CC6/CB6)</f>
        <v>0.23950743645717396</v>
      </c>
    </row>
    <row r="7" spans="1:201" ht="33" customHeight="1" x14ac:dyDescent="0.25">
      <c r="A7" s="8" t="s">
        <v>29</v>
      </c>
      <c r="B7" s="120">
        <v>8987606</v>
      </c>
      <c r="C7" s="120">
        <v>2000000</v>
      </c>
      <c r="D7" s="1">
        <f>SUM(C7/B7)</f>
        <v>0.22252866892473924</v>
      </c>
      <c r="E7" s="312">
        <v>30471700</v>
      </c>
      <c r="F7" s="312">
        <v>7500000</v>
      </c>
      <c r="G7" s="1">
        <f t="shared" si="0"/>
        <v>0.24613001571950366</v>
      </c>
      <c r="H7" s="313"/>
      <c r="I7" s="313"/>
      <c r="J7" s="1"/>
      <c r="K7" s="314">
        <v>13988647</v>
      </c>
      <c r="L7" s="314">
        <v>3400000</v>
      </c>
      <c r="M7" s="1">
        <f>SUM(L7/K7)</f>
        <v>0.24305424248678231</v>
      </c>
      <c r="N7" s="315">
        <v>8719761</v>
      </c>
      <c r="O7" s="315">
        <v>2100000</v>
      </c>
      <c r="P7" s="1">
        <f t="shared" si="1"/>
        <v>0.24083228886663294</v>
      </c>
      <c r="Q7" s="316">
        <v>51245751</v>
      </c>
      <c r="R7" s="316">
        <v>12720000</v>
      </c>
      <c r="S7" s="1">
        <f t="shared" si="2"/>
        <v>0.24821570084903236</v>
      </c>
      <c r="T7" s="317">
        <v>15459664</v>
      </c>
      <c r="U7" s="317">
        <v>3800000</v>
      </c>
      <c r="V7" s="1">
        <f t="shared" si="3"/>
        <v>0.24580094366863342</v>
      </c>
      <c r="W7" s="318">
        <v>21970788</v>
      </c>
      <c r="X7" s="318">
        <v>7375000</v>
      </c>
      <c r="Y7" s="1">
        <f t="shared" si="4"/>
        <v>0.3356729854204592</v>
      </c>
      <c r="Z7" s="336">
        <v>13161399</v>
      </c>
      <c r="AA7" s="336">
        <v>13161399</v>
      </c>
      <c r="AB7" s="1">
        <f>SUM(AA7/Z7)</f>
        <v>1</v>
      </c>
      <c r="AC7" s="319">
        <v>15735080</v>
      </c>
      <c r="AD7" s="319">
        <v>3900000</v>
      </c>
      <c r="AE7" s="1">
        <f>SUM(AD7/AC7)</f>
        <v>0.24785383995505583</v>
      </c>
      <c r="AF7" s="320">
        <v>52949754</v>
      </c>
      <c r="AG7" s="320">
        <v>13207000</v>
      </c>
      <c r="AH7" s="1">
        <f t="shared" si="5"/>
        <v>0.2494251436937743</v>
      </c>
      <c r="AI7" s="335">
        <v>15507031</v>
      </c>
      <c r="AJ7" s="335">
        <v>3800000</v>
      </c>
      <c r="AK7" s="2">
        <f t="shared" si="6"/>
        <v>0.24505013242057747</v>
      </c>
      <c r="AL7" s="321">
        <v>12011295</v>
      </c>
      <c r="AM7" s="321">
        <v>12011295</v>
      </c>
      <c r="AN7" s="3"/>
      <c r="AO7" s="322">
        <v>5626679</v>
      </c>
      <c r="AP7" s="322">
        <v>1400000</v>
      </c>
      <c r="AQ7" s="3">
        <f>SUM(AP7/AO7)</f>
        <v>0.24881462048927974</v>
      </c>
      <c r="AR7" s="323">
        <v>58664606</v>
      </c>
      <c r="AS7" s="323">
        <v>14600000</v>
      </c>
      <c r="AT7" s="3">
        <f t="shared" si="8"/>
        <v>0.24887237800591383</v>
      </c>
      <c r="AU7" s="324">
        <v>60952074</v>
      </c>
      <c r="AV7" s="324">
        <v>15200000</v>
      </c>
      <c r="AW7" s="3">
        <f t="shared" si="9"/>
        <v>0.24937625584323841</v>
      </c>
      <c r="AX7" s="325">
        <v>40644054</v>
      </c>
      <c r="AY7" s="325">
        <v>10100000</v>
      </c>
      <c r="AZ7" s="3">
        <f t="shared" si="10"/>
        <v>0.24849883331027953</v>
      </c>
      <c r="BA7" s="326">
        <v>39288570</v>
      </c>
      <c r="BB7" s="326">
        <v>9700000</v>
      </c>
      <c r="BC7" s="3">
        <f>SUM(BB7/BA7)</f>
        <v>0.2468911441673749</v>
      </c>
      <c r="BD7" s="327">
        <v>14300658</v>
      </c>
      <c r="BE7" s="327">
        <v>3500000</v>
      </c>
      <c r="BF7" s="3">
        <f t="shared" si="11"/>
        <v>0.24474398310902898</v>
      </c>
      <c r="BG7" s="328">
        <v>7126593</v>
      </c>
      <c r="BH7" s="328">
        <v>2000000</v>
      </c>
      <c r="BI7" s="1">
        <f t="shared" si="12"/>
        <v>0.28063900941165015</v>
      </c>
      <c r="BJ7" s="329">
        <v>37273994</v>
      </c>
      <c r="BK7" s="329">
        <v>9300000</v>
      </c>
      <c r="BL7" s="3">
        <f t="shared" si="13"/>
        <v>0.24950371564689311</v>
      </c>
      <c r="BM7" s="330">
        <v>22712334</v>
      </c>
      <c r="BN7" s="330">
        <v>5600000</v>
      </c>
      <c r="BO7" s="1">
        <f>SUM(BN7/BM7)</f>
        <v>0.2465620662323828</v>
      </c>
      <c r="BP7" s="331">
        <v>49119919</v>
      </c>
      <c r="BQ7" s="331">
        <v>12000000</v>
      </c>
      <c r="BR7" s="3">
        <f t="shared" si="14"/>
        <v>0.24430007712349852</v>
      </c>
      <c r="BS7" s="332">
        <v>9376933</v>
      </c>
      <c r="BT7" s="332">
        <v>2300000</v>
      </c>
      <c r="BU7" s="3">
        <f>SUM(BT7/BS7)</f>
        <v>0.24528275929880272</v>
      </c>
      <c r="BV7" s="334"/>
      <c r="BW7" s="334"/>
      <c r="BX7" s="1"/>
      <c r="BY7" s="333"/>
      <c r="BZ7" s="333"/>
      <c r="CA7" s="3"/>
      <c r="CB7" s="34">
        <f t="shared" si="15"/>
        <v>605294890</v>
      </c>
      <c r="CC7" s="34">
        <f t="shared" si="16"/>
        <v>170674694</v>
      </c>
      <c r="CD7" s="2">
        <f t="shared" si="17"/>
        <v>0.28196949424106321</v>
      </c>
    </row>
    <row r="8" spans="1:201" ht="39" customHeight="1" x14ac:dyDescent="0.25">
      <c r="A8" s="8" t="s">
        <v>30</v>
      </c>
      <c r="B8" s="120">
        <v>24580339.34</v>
      </c>
      <c r="C8" s="120">
        <v>22361472.34</v>
      </c>
      <c r="D8" s="1">
        <f>SUM(C8/B8)</f>
        <v>0.90973000944746107</v>
      </c>
      <c r="E8" s="312">
        <v>7327113.2599999998</v>
      </c>
      <c r="F8" s="312">
        <v>4568783.26</v>
      </c>
      <c r="G8" s="1">
        <f t="shared" si="0"/>
        <v>0.62354478467554086</v>
      </c>
      <c r="H8" s="313">
        <v>22882458.34</v>
      </c>
      <c r="I8" s="313">
        <v>17620457.34</v>
      </c>
      <c r="J8" s="1">
        <f t="shared" ref="J8:J25" si="18">SUM(I8/H8)</f>
        <v>0.77004214661666459</v>
      </c>
      <c r="K8" s="314">
        <v>96082859.920000002</v>
      </c>
      <c r="L8" s="314">
        <v>71997346.920000002</v>
      </c>
      <c r="M8" s="1">
        <f>SUM(L8/K8)</f>
        <v>0.74932560271359583</v>
      </c>
      <c r="N8" s="315">
        <v>10548514.060000001</v>
      </c>
      <c r="O8" s="315">
        <v>8354235.0599999996</v>
      </c>
      <c r="P8" s="1">
        <f t="shared" si="1"/>
        <v>0.79198217042524366</v>
      </c>
      <c r="Q8" s="316">
        <v>23240121</v>
      </c>
      <c r="R8" s="316">
        <v>1683372</v>
      </c>
      <c r="S8" s="1">
        <f t="shared" si="2"/>
        <v>7.2433874160982209E-2</v>
      </c>
      <c r="T8" s="317">
        <v>45429388.479999997</v>
      </c>
      <c r="U8" s="317">
        <v>16606973.65</v>
      </c>
      <c r="V8" s="1">
        <f t="shared" si="3"/>
        <v>0.3655557383809187</v>
      </c>
      <c r="W8" s="318">
        <v>86185374.640000001</v>
      </c>
      <c r="X8" s="318">
        <v>5378338.1100000003</v>
      </c>
      <c r="Y8" s="1">
        <f t="shared" si="4"/>
        <v>6.2404301570487437E-2</v>
      </c>
      <c r="Z8" s="336">
        <v>153674884.16999999</v>
      </c>
      <c r="AA8" s="336">
        <v>31802514.550000001</v>
      </c>
      <c r="AB8" s="1">
        <f>SUM(AA8/Z8)</f>
        <v>0.20694672861974672</v>
      </c>
      <c r="AC8" s="319">
        <v>38080491.810000002</v>
      </c>
      <c r="AD8" s="319">
        <v>32548217.809999999</v>
      </c>
      <c r="AE8" s="1">
        <f>SUM(AD8/AC8)</f>
        <v>0.85472157167499552</v>
      </c>
      <c r="AF8" s="320">
        <v>6007862.7599999998</v>
      </c>
      <c r="AG8" s="320">
        <v>3924763.76</v>
      </c>
      <c r="AH8" s="1">
        <f t="shared" si="5"/>
        <v>0.65327120754669166</v>
      </c>
      <c r="AI8" s="335">
        <v>33057802.640000001</v>
      </c>
      <c r="AJ8" s="335">
        <v>27481614.640000001</v>
      </c>
      <c r="AK8" s="2">
        <f t="shared" si="6"/>
        <v>0.83132006501688038</v>
      </c>
      <c r="AL8" s="321">
        <v>153555918.62</v>
      </c>
      <c r="AM8" s="321">
        <v>129322529.62</v>
      </c>
      <c r="AN8" s="3">
        <f t="shared" si="7"/>
        <v>0.84218524940110184</v>
      </c>
      <c r="AO8" s="322">
        <v>8526193.8000000007</v>
      </c>
      <c r="AP8" s="322">
        <v>7370324.7999999998</v>
      </c>
      <c r="AQ8" s="3">
        <f>SUM(AP8/AO8)</f>
        <v>0.86443317767419259</v>
      </c>
      <c r="AR8" s="323">
        <v>28109777</v>
      </c>
      <c r="AS8" s="323">
        <v>23351356</v>
      </c>
      <c r="AT8" s="3">
        <f t="shared" si="8"/>
        <v>0.8307200729482842</v>
      </c>
      <c r="AU8" s="324">
        <v>12152927.130000001</v>
      </c>
      <c r="AV8" s="324">
        <v>11274858.130000001</v>
      </c>
      <c r="AW8" s="3">
        <f t="shared" si="9"/>
        <v>0.92774835308339421</v>
      </c>
      <c r="AX8" s="325">
        <v>58949960.07</v>
      </c>
      <c r="AY8" s="325">
        <v>57850056.07</v>
      </c>
      <c r="AZ8" s="3">
        <f t="shared" si="10"/>
        <v>0.9813417346051817</v>
      </c>
      <c r="BA8" s="326">
        <v>35471403.880000003</v>
      </c>
      <c r="BB8" s="326">
        <v>34763805.880000003</v>
      </c>
      <c r="BC8" s="3">
        <f>SUM(BB8/BA8)</f>
        <v>0.98005159304114919</v>
      </c>
      <c r="BD8" s="327">
        <v>137827733.43000001</v>
      </c>
      <c r="BE8" s="327">
        <v>123024724.58</v>
      </c>
      <c r="BF8" s="3">
        <f t="shared" si="11"/>
        <v>0.89259774878676235</v>
      </c>
      <c r="BG8" s="328">
        <v>46817380.270000003</v>
      </c>
      <c r="BH8" s="328">
        <v>6924170.2699999996</v>
      </c>
      <c r="BI8" s="3">
        <f t="shared" si="12"/>
        <v>0.14789743104094447</v>
      </c>
      <c r="BJ8" s="329">
        <v>19982026.149999999</v>
      </c>
      <c r="BK8" s="329">
        <v>19194614.149999999</v>
      </c>
      <c r="BL8" s="3">
        <f t="shared" si="13"/>
        <v>0.96059398611086289</v>
      </c>
      <c r="BM8" s="330">
        <v>29691092.34</v>
      </c>
      <c r="BN8" s="330">
        <v>6476382.3399999999</v>
      </c>
      <c r="BO8" s="3">
        <f>SUM(BN8/BM8)</f>
        <v>0.21812543189173889</v>
      </c>
      <c r="BP8" s="331">
        <v>3798274.74</v>
      </c>
      <c r="BQ8" s="331">
        <v>2743279.74</v>
      </c>
      <c r="BR8" s="3">
        <f t="shared" si="14"/>
        <v>0.72224363106498191</v>
      </c>
      <c r="BS8" s="332">
        <v>17479784.77</v>
      </c>
      <c r="BT8" s="332">
        <v>16248705.77</v>
      </c>
      <c r="BU8" s="3">
        <f>SUM(BT8/BS8)</f>
        <v>0.92957127240417392</v>
      </c>
      <c r="BV8" s="334">
        <v>74012856.709999993</v>
      </c>
      <c r="BW8" s="334">
        <v>39307428.759999998</v>
      </c>
      <c r="BX8" s="1">
        <f>SUM(BW8/BV8)</f>
        <v>0.53108919865120019</v>
      </c>
      <c r="BY8" s="333">
        <v>319014866.01999998</v>
      </c>
      <c r="BZ8" s="333">
        <v>305972286.01999998</v>
      </c>
      <c r="CA8" s="3">
        <f>SUM(BZ8/BY8)</f>
        <v>0.95911607454938375</v>
      </c>
      <c r="CB8" s="34">
        <f t="shared" si="15"/>
        <v>1492487405.3500001</v>
      </c>
      <c r="CC8" s="34">
        <f t="shared" si="16"/>
        <v>1028152611.5699997</v>
      </c>
      <c r="CD8" s="2">
        <f t="shared" si="17"/>
        <v>0.68888528498429091</v>
      </c>
    </row>
    <row r="9" spans="1:201" ht="32.25" customHeight="1" x14ac:dyDescent="0.25">
      <c r="A9" s="8" t="s">
        <v>31</v>
      </c>
      <c r="B9" s="120">
        <v>434709524</v>
      </c>
      <c r="C9" s="120">
        <v>100219661.73999999</v>
      </c>
      <c r="D9" s="1">
        <f>SUM(C9/B9)</f>
        <v>0.23054397524541007</v>
      </c>
      <c r="E9" s="312">
        <v>129667818</v>
      </c>
      <c r="F9" s="312">
        <v>29167179</v>
      </c>
      <c r="G9" s="1">
        <f t="shared" si="0"/>
        <v>0.22493768654300947</v>
      </c>
      <c r="H9" s="313">
        <v>843322283</v>
      </c>
      <c r="I9" s="313">
        <v>187285993.19999999</v>
      </c>
      <c r="J9" s="1">
        <f t="shared" si="18"/>
        <v>0.22208116277178933</v>
      </c>
      <c r="K9" s="314">
        <v>749531775</v>
      </c>
      <c r="L9" s="314">
        <v>170908402</v>
      </c>
      <c r="M9" s="1">
        <f>SUM(L9/K9)</f>
        <v>0.22802022235815153</v>
      </c>
      <c r="N9" s="315">
        <v>281492364</v>
      </c>
      <c r="O9" s="315">
        <v>69503562.879999995</v>
      </c>
      <c r="P9" s="1">
        <f t="shared" si="1"/>
        <v>0.24691100636747643</v>
      </c>
      <c r="Q9" s="316">
        <v>211523385</v>
      </c>
      <c r="R9" s="316">
        <v>45590154.560000002</v>
      </c>
      <c r="S9" s="1">
        <f t="shared" si="2"/>
        <v>0.21553245547767685</v>
      </c>
      <c r="T9" s="317">
        <v>646222909</v>
      </c>
      <c r="U9" s="317">
        <v>168250793</v>
      </c>
      <c r="V9" s="1">
        <f t="shared" si="3"/>
        <v>0.2603603039396426</v>
      </c>
      <c r="W9" s="318">
        <v>129572388</v>
      </c>
      <c r="X9" s="318">
        <v>32677202</v>
      </c>
      <c r="Y9" s="1">
        <f t="shared" si="4"/>
        <v>0.25219263536302194</v>
      </c>
      <c r="Z9" s="336">
        <v>603658405</v>
      </c>
      <c r="AA9" s="336">
        <v>139509923</v>
      </c>
      <c r="AB9" s="1">
        <f>SUM(AA9/Z9)</f>
        <v>0.23110739756866303</v>
      </c>
      <c r="AC9" s="319">
        <v>631212482</v>
      </c>
      <c r="AD9" s="319">
        <v>151249082.83000001</v>
      </c>
      <c r="AE9" s="1">
        <f>SUM(AD9/AC9)</f>
        <v>0.23961674894445451</v>
      </c>
      <c r="AF9" s="320">
        <v>185912040</v>
      </c>
      <c r="AG9" s="320">
        <v>45510838</v>
      </c>
      <c r="AH9" s="1">
        <f t="shared" si="5"/>
        <v>0.24479769034861862</v>
      </c>
      <c r="AI9" s="335">
        <v>680514631</v>
      </c>
      <c r="AJ9" s="335">
        <v>160776875.52000001</v>
      </c>
      <c r="AK9" s="2">
        <f t="shared" si="6"/>
        <v>0.23625777932759834</v>
      </c>
      <c r="AL9" s="321">
        <v>890081895</v>
      </c>
      <c r="AM9" s="321">
        <v>229508511</v>
      </c>
      <c r="AN9" s="3">
        <f t="shared" si="7"/>
        <v>0.25785100482242707</v>
      </c>
      <c r="AO9" s="322">
        <v>205271715</v>
      </c>
      <c r="AP9" s="322">
        <v>51416939.32</v>
      </c>
      <c r="AQ9" s="3">
        <f>SUM(AP9/AO9)</f>
        <v>0.25048233907920536</v>
      </c>
      <c r="AR9" s="323">
        <v>203617525</v>
      </c>
      <c r="AS9" s="323">
        <v>50375436</v>
      </c>
      <c r="AT9" s="3">
        <f t="shared" si="8"/>
        <v>0.24740226068458498</v>
      </c>
      <c r="AU9" s="324">
        <v>167410442</v>
      </c>
      <c r="AV9" s="324">
        <v>41725315</v>
      </c>
      <c r="AW9" s="3">
        <f t="shared" si="9"/>
        <v>0.24923962030994459</v>
      </c>
      <c r="AX9" s="325">
        <v>240408357</v>
      </c>
      <c r="AY9" s="325">
        <v>62993873</v>
      </c>
      <c r="AZ9" s="3">
        <f t="shared" si="10"/>
        <v>0.26202863239067847</v>
      </c>
      <c r="BA9" s="326">
        <v>126730016</v>
      </c>
      <c r="BB9" s="326">
        <v>30374334</v>
      </c>
      <c r="BC9" s="3">
        <f>SUM(BB9/BA9)</f>
        <v>0.23967750465682888</v>
      </c>
      <c r="BD9" s="327">
        <v>383991896</v>
      </c>
      <c r="BE9" s="327">
        <v>88191282</v>
      </c>
      <c r="BF9" s="3">
        <f t="shared" si="11"/>
        <v>0.22966964386144231</v>
      </c>
      <c r="BG9" s="328">
        <v>234614732</v>
      </c>
      <c r="BH9" s="328">
        <v>64256327</v>
      </c>
      <c r="BI9" s="3">
        <f t="shared" si="12"/>
        <v>0.27388018839328471</v>
      </c>
      <c r="BJ9" s="329">
        <v>161536394</v>
      </c>
      <c r="BK9" s="329">
        <v>37728589.68</v>
      </c>
      <c r="BL9" s="3">
        <f t="shared" si="13"/>
        <v>0.23356092547169277</v>
      </c>
      <c r="BM9" s="330">
        <v>318335256</v>
      </c>
      <c r="BN9" s="330">
        <v>83891774</v>
      </c>
      <c r="BO9" s="3">
        <f>SUM(BN9/BM9)</f>
        <v>0.26353277690360505</v>
      </c>
      <c r="BP9" s="331">
        <v>228324443</v>
      </c>
      <c r="BQ9" s="331">
        <v>51217003</v>
      </c>
      <c r="BR9" s="3">
        <f t="shared" si="14"/>
        <v>0.22431677628137256</v>
      </c>
      <c r="BS9" s="332">
        <v>220447001</v>
      </c>
      <c r="BT9" s="332">
        <v>52061198</v>
      </c>
      <c r="BU9" s="3">
        <f>SUM(BT9/BS9)</f>
        <v>0.23616196983328433</v>
      </c>
      <c r="BV9" s="334">
        <v>1390384939</v>
      </c>
      <c r="BW9" s="334">
        <v>401481512</v>
      </c>
      <c r="BX9" s="1">
        <f>SUM(BW9/BV9)</f>
        <v>0.28875565373194828</v>
      </c>
      <c r="BY9" s="333">
        <v>4296447129.3699999</v>
      </c>
      <c r="BZ9" s="333">
        <v>1088117499.1900001</v>
      </c>
      <c r="CA9" s="3">
        <f>SUM(BZ9/BY9)</f>
        <v>0.25325983688982429</v>
      </c>
      <c r="CB9" s="34">
        <f t="shared" si="15"/>
        <v>14594941744.369999</v>
      </c>
      <c r="CC9" s="34">
        <f t="shared" si="16"/>
        <v>3633989260.9199996</v>
      </c>
      <c r="CD9" s="2">
        <f t="shared" si="17"/>
        <v>0.24898963795602758</v>
      </c>
    </row>
    <row r="10" spans="1:201" ht="30" customHeight="1" x14ac:dyDescent="0.25">
      <c r="A10" s="8" t="s">
        <v>51</v>
      </c>
      <c r="B10" s="120">
        <v>698090</v>
      </c>
      <c r="C10" s="120">
        <v>96348</v>
      </c>
      <c r="D10" s="1">
        <f>SUM(C10/B10)</f>
        <v>0.13801658811901044</v>
      </c>
      <c r="E10" s="312">
        <v>2434840</v>
      </c>
      <c r="F10" s="312">
        <v>80724</v>
      </c>
      <c r="G10" s="1">
        <f t="shared" si="0"/>
        <v>3.3153718519492038E-2</v>
      </c>
      <c r="H10" s="313">
        <v>5494624.2000000002</v>
      </c>
      <c r="I10" s="313">
        <v>4318560.2</v>
      </c>
      <c r="J10" s="1">
        <f t="shared" si="18"/>
        <v>0.78596097618468608</v>
      </c>
      <c r="K10" s="314">
        <v>5835369.4000000004</v>
      </c>
      <c r="L10" s="314">
        <v>1282027.3999999999</v>
      </c>
      <c r="M10" s="1">
        <f>SUM(L10/K10)</f>
        <v>0.21969944182111245</v>
      </c>
      <c r="N10" s="315">
        <v>437470</v>
      </c>
      <c r="O10" s="315">
        <v>72912</v>
      </c>
      <c r="P10" s="1">
        <f t="shared" si="1"/>
        <v>0.16666742862367706</v>
      </c>
      <c r="Q10" s="316">
        <v>4483080</v>
      </c>
      <c r="R10" s="316">
        <v>3093744</v>
      </c>
      <c r="S10" s="1">
        <f t="shared" si="2"/>
        <v>0.69009341791803847</v>
      </c>
      <c r="T10" s="317">
        <v>28815958.879999999</v>
      </c>
      <c r="U10" s="317">
        <v>24980458.260000002</v>
      </c>
      <c r="V10" s="1">
        <f t="shared" si="3"/>
        <v>0.86689665140166261</v>
      </c>
      <c r="W10" s="318">
        <v>8074467.2199999997</v>
      </c>
      <c r="X10" s="318">
        <v>4660051.22</v>
      </c>
      <c r="Y10" s="1">
        <f t="shared" si="4"/>
        <v>0.57713420502312718</v>
      </c>
      <c r="Z10" s="336">
        <v>1156170</v>
      </c>
      <c r="AA10" s="336">
        <v>152334</v>
      </c>
      <c r="AB10" s="1">
        <f>SUM(AA10/Z10)</f>
        <v>0.13175744051480318</v>
      </c>
      <c r="AC10" s="319">
        <v>48573679.390000001</v>
      </c>
      <c r="AD10" s="319">
        <v>47287630.890000001</v>
      </c>
      <c r="AE10" s="1">
        <f>SUM(AD10/AC10)</f>
        <v>0.97352375780153966</v>
      </c>
      <c r="AF10" s="320">
        <v>4993763.01</v>
      </c>
      <c r="AG10" s="320">
        <v>2257260.29</v>
      </c>
      <c r="AH10" s="1">
        <f t="shared" si="5"/>
        <v>0.45201590173178846</v>
      </c>
      <c r="AI10" s="335">
        <v>7948451.7599999998</v>
      </c>
      <c r="AJ10" s="335">
        <v>1356853</v>
      </c>
      <c r="AK10" s="1">
        <f t="shared" si="6"/>
        <v>0.17070657795625849</v>
      </c>
      <c r="AL10" s="321">
        <v>2744730</v>
      </c>
      <c r="AM10" s="321">
        <v>1280926.3999999999</v>
      </c>
      <c r="AN10" s="1">
        <f t="shared" si="7"/>
        <v>0.46668575779767041</v>
      </c>
      <c r="AO10" s="322">
        <v>2858710</v>
      </c>
      <c r="AP10" s="322">
        <v>57900.72</v>
      </c>
      <c r="AQ10" s="1">
        <f>SUM(AP10/AO10)</f>
        <v>2.0254142602782375E-2</v>
      </c>
      <c r="AR10" s="323">
        <v>8848361.5500000007</v>
      </c>
      <c r="AS10" s="323">
        <v>98952</v>
      </c>
      <c r="AT10" s="1">
        <f t="shared" si="8"/>
        <v>1.1183087336660649E-2</v>
      </c>
      <c r="AU10" s="324">
        <v>27612754.949999999</v>
      </c>
      <c r="AV10" s="324">
        <v>12436138.51</v>
      </c>
      <c r="AW10" s="1">
        <f t="shared" si="9"/>
        <v>0.45037659344454511</v>
      </c>
      <c r="AX10" s="325">
        <v>33111494</v>
      </c>
      <c r="AY10" s="325">
        <v>3856057.82</v>
      </c>
      <c r="AZ10" s="1">
        <f t="shared" si="10"/>
        <v>0.11645677540252336</v>
      </c>
      <c r="BA10" s="326">
        <v>1840691.08</v>
      </c>
      <c r="BB10" s="326">
        <v>1355157.08</v>
      </c>
      <c r="BC10" s="1">
        <f>SUM(BB10/BA10)</f>
        <v>0.73622189770159585</v>
      </c>
      <c r="BD10" s="327">
        <v>7194171</v>
      </c>
      <c r="BE10" s="327">
        <v>261968</v>
      </c>
      <c r="BF10" s="1">
        <f t="shared" si="11"/>
        <v>3.6413924550862078E-2</v>
      </c>
      <c r="BG10" s="328">
        <v>1946820</v>
      </c>
      <c r="BH10" s="328">
        <v>143220</v>
      </c>
      <c r="BI10" s="1">
        <f t="shared" si="12"/>
        <v>7.3566123216321999E-2</v>
      </c>
      <c r="BJ10" s="329">
        <v>4323958.66</v>
      </c>
      <c r="BK10" s="329">
        <v>3879980.66</v>
      </c>
      <c r="BL10" s="1">
        <f t="shared" si="13"/>
        <v>0.89732140501084257</v>
      </c>
      <c r="BM10" s="330">
        <v>19767178.140000001</v>
      </c>
      <c r="BN10" s="330">
        <v>18367936.140000001</v>
      </c>
      <c r="BO10" s="1">
        <f>SUM(BN10/BM10)</f>
        <v>0.92921387210202988</v>
      </c>
      <c r="BP10" s="331">
        <v>2877470</v>
      </c>
      <c r="BQ10" s="331">
        <v>72912</v>
      </c>
      <c r="BR10" s="1">
        <f t="shared" si="14"/>
        <v>2.5338926209482637E-2</v>
      </c>
      <c r="BS10" s="332">
        <v>15279584.75</v>
      </c>
      <c r="BT10" s="332">
        <v>6428853.75</v>
      </c>
      <c r="BU10" s="3">
        <f>SUM(BT10/BS10)</f>
        <v>0.42074793622909157</v>
      </c>
      <c r="BV10" s="334">
        <v>82826890</v>
      </c>
      <c r="BW10" s="334">
        <v>17000000</v>
      </c>
      <c r="BX10" s="1">
        <f>SUM(BW10/BV10)</f>
        <v>0.20524735384849052</v>
      </c>
      <c r="BY10" s="333">
        <v>37006307.600000001</v>
      </c>
      <c r="BZ10" s="333">
        <v>30300603.600000001</v>
      </c>
      <c r="CA10" s="3">
        <f>SUM(BZ10/BY10)</f>
        <v>0.81879564769115198</v>
      </c>
      <c r="CB10" s="34">
        <f t="shared" si="15"/>
        <v>367185085.59000003</v>
      </c>
      <c r="CC10" s="34">
        <f t="shared" si="16"/>
        <v>185179509.94</v>
      </c>
      <c r="CD10" s="2">
        <f t="shared" si="17"/>
        <v>0.50432198149456431</v>
      </c>
    </row>
    <row r="11" spans="1:201" ht="36.75" customHeight="1" x14ac:dyDescent="0.25">
      <c r="A11" s="8" t="s">
        <v>32</v>
      </c>
      <c r="B11" s="120"/>
      <c r="C11" s="120"/>
      <c r="D11" s="1"/>
      <c r="E11" s="312"/>
      <c r="F11" s="312"/>
      <c r="G11" s="1" t="e">
        <f t="shared" si="0"/>
        <v>#DIV/0!</v>
      </c>
      <c r="H11" s="313">
        <v>100000</v>
      </c>
      <c r="I11" s="313"/>
      <c r="J11" s="1">
        <f t="shared" si="18"/>
        <v>0</v>
      </c>
      <c r="K11" s="314"/>
      <c r="L11" s="314"/>
      <c r="M11" s="1"/>
      <c r="N11" s="315">
        <v>4600000</v>
      </c>
      <c r="O11" s="315"/>
      <c r="P11" s="1">
        <f t="shared" si="1"/>
        <v>0</v>
      </c>
      <c r="Q11" s="316">
        <v>4300000</v>
      </c>
      <c r="R11" s="316"/>
      <c r="S11" s="1">
        <f t="shared" si="2"/>
        <v>0</v>
      </c>
      <c r="T11" s="317">
        <v>226000</v>
      </c>
      <c r="U11" s="317">
        <v>11970000</v>
      </c>
      <c r="V11" s="1">
        <f t="shared" si="3"/>
        <v>52.964601769911503</v>
      </c>
      <c r="W11" s="318">
        <v>5012105</v>
      </c>
      <c r="X11" s="318">
        <v>40900</v>
      </c>
      <c r="Y11" s="1">
        <f t="shared" si="4"/>
        <v>8.1602440491569915E-3</v>
      </c>
      <c r="Z11" s="336"/>
      <c r="AA11" s="336"/>
      <c r="AB11" s="1"/>
      <c r="AC11" s="319"/>
      <c r="AD11" s="319">
        <v>6655.23</v>
      </c>
      <c r="AE11" s="1"/>
      <c r="AF11" s="320">
        <v>871500</v>
      </c>
      <c r="AG11" s="320">
        <v>252799.4</v>
      </c>
      <c r="AH11" s="1">
        <f t="shared" si="5"/>
        <v>0.29007389558232932</v>
      </c>
      <c r="AI11" s="335">
        <v>400000</v>
      </c>
      <c r="AJ11" s="335"/>
      <c r="AK11" s="2">
        <f t="shared" si="6"/>
        <v>0</v>
      </c>
      <c r="AL11" s="321">
        <v>98883100.189999998</v>
      </c>
      <c r="AM11" s="321">
        <v>206000</v>
      </c>
      <c r="AN11" s="3">
        <f t="shared" si="7"/>
        <v>2.0832680165182834E-3</v>
      </c>
      <c r="AO11" s="322">
        <v>5709926.7999999998</v>
      </c>
      <c r="AP11" s="322">
        <v>36125</v>
      </c>
      <c r="AQ11" s="3"/>
      <c r="AR11" s="323"/>
      <c r="AS11" s="323"/>
      <c r="AT11" s="1"/>
      <c r="AU11" s="324">
        <v>21072340.699999999</v>
      </c>
      <c r="AV11" s="324">
        <v>121863.54</v>
      </c>
      <c r="AW11" s="3">
        <f t="shared" si="9"/>
        <v>5.7831041048040759E-3</v>
      </c>
      <c r="AX11" s="325"/>
      <c r="AY11" s="325"/>
      <c r="AZ11" s="3" t="e">
        <f t="shared" si="10"/>
        <v>#DIV/0!</v>
      </c>
      <c r="BA11" s="326">
        <v>1300000</v>
      </c>
      <c r="BB11" s="326">
        <v>126870.23</v>
      </c>
      <c r="BC11" s="3"/>
      <c r="BD11" s="327">
        <v>5948835</v>
      </c>
      <c r="BE11" s="327">
        <v>200531.15</v>
      </c>
      <c r="BF11" s="3">
        <f t="shared" si="11"/>
        <v>3.3709314512841586E-2</v>
      </c>
      <c r="BG11" s="328"/>
      <c r="BH11" s="328"/>
      <c r="BI11" s="3" t="e">
        <f t="shared" si="12"/>
        <v>#DIV/0!</v>
      </c>
      <c r="BJ11" s="329">
        <v>566400</v>
      </c>
      <c r="BK11" s="329"/>
      <c r="BL11" s="1">
        <f t="shared" si="13"/>
        <v>0</v>
      </c>
      <c r="BM11" s="330">
        <v>500000</v>
      </c>
      <c r="BN11" s="330">
        <v>510000</v>
      </c>
      <c r="BO11" s="3"/>
      <c r="BP11" s="331"/>
      <c r="BQ11" s="331"/>
      <c r="BR11" s="1"/>
      <c r="BS11" s="332">
        <v>2011711.31</v>
      </c>
      <c r="BT11" s="332">
        <v>10863</v>
      </c>
      <c r="BU11" s="3"/>
      <c r="BV11" s="334"/>
      <c r="BW11" s="334"/>
      <c r="BX11" s="1"/>
      <c r="BY11" s="333">
        <v>120422100</v>
      </c>
      <c r="BZ11" s="333">
        <v>261129.19</v>
      </c>
      <c r="CA11" s="3"/>
      <c r="CB11" s="34">
        <f t="shared" si="15"/>
        <v>271924019</v>
      </c>
      <c r="CC11" s="34">
        <f t="shared" si="16"/>
        <v>13743736.74</v>
      </c>
      <c r="CD11" s="2">
        <f t="shared" si="17"/>
        <v>5.0542562553107899E-2</v>
      </c>
    </row>
    <row r="12" spans="1:201" s="21" customFormat="1" ht="29.25" customHeight="1" x14ac:dyDescent="0.3">
      <c r="A12" s="141" t="s">
        <v>33</v>
      </c>
      <c r="B12" s="142">
        <v>634081974.17999995</v>
      </c>
      <c r="C12" s="142">
        <v>141755911.74000001</v>
      </c>
      <c r="D12" s="139">
        <f t="shared" ref="D12:D17" si="19">SUM(C12/B12)</f>
        <v>0.22356086044445583</v>
      </c>
      <c r="E12" s="142">
        <v>227850483.25999999</v>
      </c>
      <c r="F12" s="142">
        <v>51663436.979999997</v>
      </c>
      <c r="G12" s="139">
        <f t="shared" si="0"/>
        <v>0.2267427140852139</v>
      </c>
      <c r="H12" s="142">
        <v>1852011040.1400001</v>
      </c>
      <c r="I12" s="142">
        <v>348230663.88</v>
      </c>
      <c r="J12" s="139">
        <f t="shared" si="18"/>
        <v>0.18802839525928311</v>
      </c>
      <c r="K12" s="142">
        <v>1327910108.9200001</v>
      </c>
      <c r="L12" s="142">
        <v>346571540.91000003</v>
      </c>
      <c r="M12" s="139">
        <f t="shared" ref="M12:M25" si="20">SUM(L12/K12)</f>
        <v>0.26099021204972184</v>
      </c>
      <c r="N12" s="142">
        <v>463371861.77999997</v>
      </c>
      <c r="O12" s="142">
        <v>111083840.45999999</v>
      </c>
      <c r="P12" s="139">
        <f t="shared" si="1"/>
        <v>0.23972936128076863</v>
      </c>
      <c r="Q12" s="142">
        <v>384884425</v>
      </c>
      <c r="R12" s="142">
        <v>80391515.090000004</v>
      </c>
      <c r="S12" s="139">
        <f t="shared" ref="S12:S25" si="21">SUM(R12/Q12)</f>
        <v>0.20887183234291698</v>
      </c>
      <c r="T12" s="142">
        <v>1275718714.45</v>
      </c>
      <c r="U12" s="142">
        <v>331120311.68000001</v>
      </c>
      <c r="V12" s="139">
        <f t="shared" si="3"/>
        <v>0.2595558942025521</v>
      </c>
      <c r="W12" s="142">
        <v>322230121.63</v>
      </c>
      <c r="X12" s="142">
        <v>58295030.030000001</v>
      </c>
      <c r="Y12" s="139">
        <f t="shared" si="4"/>
        <v>0.18091117532747958</v>
      </c>
      <c r="Z12" s="142">
        <v>1141239725.1700001</v>
      </c>
      <c r="AA12" s="142">
        <v>127725947.33</v>
      </c>
      <c r="AB12" s="139">
        <f t="shared" ref="AB12:AB25" si="22">SUM(AA12/Z12)</f>
        <v>0.11191859564034526</v>
      </c>
      <c r="AC12" s="142">
        <v>1036812736.45</v>
      </c>
      <c r="AD12" s="142">
        <v>286992879.02999997</v>
      </c>
      <c r="AE12" s="139">
        <f t="shared" ref="AE12:AE25" si="23">SUM(AD12/AC12)</f>
        <v>0.27680300303085648</v>
      </c>
      <c r="AF12" s="142">
        <v>313473707.76999998</v>
      </c>
      <c r="AG12" s="142">
        <v>76311022.709999993</v>
      </c>
      <c r="AH12" s="139">
        <f t="shared" ref="AH12:AH25" si="24">SUM(AG12/AF12)</f>
        <v>0.24343675663539366</v>
      </c>
      <c r="AI12" s="142">
        <v>1118732813.96</v>
      </c>
      <c r="AJ12" s="142">
        <v>262575022.83000001</v>
      </c>
      <c r="AK12" s="143">
        <f t="shared" si="6"/>
        <v>0.23470753655697124</v>
      </c>
      <c r="AL12" s="142">
        <v>1636643210.6400001</v>
      </c>
      <c r="AM12" s="142">
        <v>432726243.72000003</v>
      </c>
      <c r="AN12" s="139">
        <f t="shared" si="7"/>
        <v>0.26439864284823866</v>
      </c>
      <c r="AO12" s="142">
        <v>394706914.20999998</v>
      </c>
      <c r="AP12" s="142">
        <v>92806472.549999997</v>
      </c>
      <c r="AQ12" s="139">
        <f t="shared" ref="AQ12:AQ24" si="25">SUM(AP12/AO12)</f>
        <v>0.23512755720469394</v>
      </c>
      <c r="AR12" s="142">
        <v>396873840.35000002</v>
      </c>
      <c r="AS12" s="142">
        <v>102149702.87</v>
      </c>
      <c r="AT12" s="139">
        <f t="shared" si="8"/>
        <v>0.25738583016687355</v>
      </c>
      <c r="AU12" s="142">
        <v>385660358.77999997</v>
      </c>
      <c r="AV12" s="142">
        <v>96430827.439999998</v>
      </c>
      <c r="AW12" s="139">
        <f t="shared" si="9"/>
        <v>0.25004080726639832</v>
      </c>
      <c r="AX12" s="142">
        <v>488091790.06999999</v>
      </c>
      <c r="AY12" s="142">
        <v>139074836.59999999</v>
      </c>
      <c r="AZ12" s="139">
        <f t="shared" si="10"/>
        <v>0.28493582442772597</v>
      </c>
      <c r="BA12" s="142">
        <v>259226777.88</v>
      </c>
      <c r="BB12" s="142">
        <v>85696360.540000007</v>
      </c>
      <c r="BC12" s="139">
        <f t="shared" ref="BC12:BC25" si="26">SUM(BB12/BA12)</f>
        <v>0.33058452232766689</v>
      </c>
      <c r="BD12" s="142">
        <v>771871938.37</v>
      </c>
      <c r="BE12" s="142">
        <v>245259556.08000001</v>
      </c>
      <c r="BF12" s="139">
        <f t="shared" si="11"/>
        <v>0.31774643420504017</v>
      </c>
      <c r="BG12" s="142">
        <v>511598418.26999998</v>
      </c>
      <c r="BH12" s="142">
        <v>116004452.51000001</v>
      </c>
      <c r="BI12" s="139">
        <f t="shared" si="12"/>
        <v>0.22674904449915201</v>
      </c>
      <c r="BJ12" s="142">
        <v>282343864.81</v>
      </c>
      <c r="BK12" s="142">
        <v>77274618.959999993</v>
      </c>
      <c r="BL12" s="139">
        <f t="shared" si="13"/>
        <v>0.27368974003384505</v>
      </c>
      <c r="BM12" s="142">
        <v>609873532.75</v>
      </c>
      <c r="BN12" s="142">
        <v>167141987.59999999</v>
      </c>
      <c r="BO12" s="139">
        <f t="shared" ref="BO12:BO17" si="27">SUM(BN12/BM12)</f>
        <v>0.27406007741692739</v>
      </c>
      <c r="BP12" s="142">
        <v>375866005.97000003</v>
      </c>
      <c r="BQ12" s="142">
        <v>96486394.450000003</v>
      </c>
      <c r="BR12" s="139">
        <f t="shared" si="14"/>
        <v>0.256704232139847</v>
      </c>
      <c r="BS12" s="142">
        <v>395224163.43000001</v>
      </c>
      <c r="BT12" s="142">
        <v>108610685.75</v>
      </c>
      <c r="BU12" s="139">
        <f t="shared" ref="BU12:BU20" si="28">SUM(BT12/BS12)</f>
        <v>0.27480780731473808</v>
      </c>
      <c r="BV12" s="142">
        <v>3429435428.1999998</v>
      </c>
      <c r="BW12" s="142">
        <v>963064960.58000004</v>
      </c>
      <c r="BX12" s="139">
        <f>SUM(BW12/BV12)</f>
        <v>0.28082317942504076</v>
      </c>
      <c r="BY12" s="142">
        <v>8918257501.9899998</v>
      </c>
      <c r="BZ12" s="142">
        <v>2291185648.5300002</v>
      </c>
      <c r="CA12" s="139">
        <f>SUM(BZ12/BY12)</f>
        <v>0.2569095642303163</v>
      </c>
      <c r="CB12" s="140">
        <f>BY12+BV12+BS12+BP12+BM12+BJ12+BG12+BD12+BA12+AX12+AU12+AR12+AO12+AL12+AI12+AF12+AC12+Z12+W12+T12+Q12+N12+K12+H12+E12+B12</f>
        <v>28953991458.429996</v>
      </c>
      <c r="CC12" s="140">
        <f t="shared" si="16"/>
        <v>7236629870.8499994</v>
      </c>
      <c r="CD12" s="143">
        <f t="shared" si="17"/>
        <v>0.24993548406753585</v>
      </c>
      <c r="CE12" s="109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</row>
    <row r="13" spans="1:201" ht="32.25" customHeight="1" x14ac:dyDescent="0.25">
      <c r="A13" s="38" t="s">
        <v>34</v>
      </c>
      <c r="B13" s="285">
        <v>63220707</v>
      </c>
      <c r="C13" s="285">
        <v>12769561.77</v>
      </c>
      <c r="D13" s="1">
        <f t="shared" si="19"/>
        <v>0.20198384953208448</v>
      </c>
      <c r="E13" s="286">
        <v>33880425</v>
      </c>
      <c r="F13" s="286">
        <v>5736574.7199999997</v>
      </c>
      <c r="G13" s="1">
        <f t="shared" si="0"/>
        <v>0.16931826327444238</v>
      </c>
      <c r="H13" s="287">
        <v>343508956.32999998</v>
      </c>
      <c r="I13" s="287">
        <v>38840603.159999996</v>
      </c>
      <c r="J13" s="1">
        <f t="shared" si="18"/>
        <v>0.11307013236268243</v>
      </c>
      <c r="K13" s="288">
        <v>108340045</v>
      </c>
      <c r="L13" s="288">
        <v>19194397.079999998</v>
      </c>
      <c r="M13" s="1">
        <f t="shared" si="20"/>
        <v>0.17716807372564777</v>
      </c>
      <c r="N13" s="289">
        <v>50153893.200000003</v>
      </c>
      <c r="O13" s="289">
        <v>9648427.8699999992</v>
      </c>
      <c r="P13" s="1">
        <f t="shared" si="1"/>
        <v>0.19237644885362556</v>
      </c>
      <c r="Q13" s="290">
        <v>44097381.100000001</v>
      </c>
      <c r="R13" s="290">
        <v>8634886.4499999993</v>
      </c>
      <c r="S13" s="1">
        <f t="shared" si="21"/>
        <v>0.19581404234456906</v>
      </c>
      <c r="T13" s="291">
        <v>159824389.03999999</v>
      </c>
      <c r="U13" s="291">
        <v>29089907.710000001</v>
      </c>
      <c r="V13" s="1">
        <f t="shared" si="3"/>
        <v>0.18201169348890509</v>
      </c>
      <c r="W13" s="292">
        <v>37535215.689999998</v>
      </c>
      <c r="X13" s="292">
        <v>6989101.8600000003</v>
      </c>
      <c r="Y13" s="1">
        <f t="shared" si="4"/>
        <v>0.18620119084228448</v>
      </c>
      <c r="Z13" s="309">
        <v>85335361.359999999</v>
      </c>
      <c r="AA13" s="309">
        <v>18215327.640000001</v>
      </c>
      <c r="AB13" s="1">
        <f>SUM(AA13/Z13)</f>
        <v>0.21345579780410037</v>
      </c>
      <c r="AC13" s="293">
        <v>102678812.3</v>
      </c>
      <c r="AD13" s="293">
        <v>25406827.550000001</v>
      </c>
      <c r="AE13" s="1">
        <f t="shared" si="23"/>
        <v>0.2474398269797673</v>
      </c>
      <c r="AF13" s="294">
        <v>30940327</v>
      </c>
      <c r="AG13" s="294">
        <v>5932417.0199999996</v>
      </c>
      <c r="AH13" s="1">
        <f t="shared" si="24"/>
        <v>0.19173737304069216</v>
      </c>
      <c r="AI13" s="310">
        <v>90504868.609999999</v>
      </c>
      <c r="AJ13" s="310">
        <v>16703275.470000001</v>
      </c>
      <c r="AK13" s="2">
        <f>SUM(AJ13/AI13)</f>
        <v>0.18455665122256676</v>
      </c>
      <c r="AL13" s="295">
        <v>142210436.63</v>
      </c>
      <c r="AM13" s="295">
        <v>33571749.869999997</v>
      </c>
      <c r="AN13" s="3">
        <f t="shared" si="7"/>
        <v>0.23607092886822534</v>
      </c>
      <c r="AO13" s="296">
        <v>65053275.719999999</v>
      </c>
      <c r="AP13" s="296">
        <v>11729947.17</v>
      </c>
      <c r="AQ13" s="3">
        <f t="shared" si="25"/>
        <v>0.1803129364382452</v>
      </c>
      <c r="AR13" s="297">
        <v>57365532.810000002</v>
      </c>
      <c r="AS13" s="297">
        <v>9510074.7300000004</v>
      </c>
      <c r="AT13" s="3">
        <f t="shared" si="8"/>
        <v>0.16578029112879078</v>
      </c>
      <c r="AU13" s="298">
        <v>54243890.299999997</v>
      </c>
      <c r="AV13" s="298">
        <v>11097801.220000001</v>
      </c>
      <c r="AW13" s="3">
        <f t="shared" si="9"/>
        <v>0.20459080568563132</v>
      </c>
      <c r="AX13" s="299">
        <v>74138356</v>
      </c>
      <c r="AY13" s="299">
        <v>10199734.68</v>
      </c>
      <c r="AZ13" s="3">
        <f t="shared" si="10"/>
        <v>0.13757702800963106</v>
      </c>
      <c r="BA13" s="300">
        <v>31638204.399999999</v>
      </c>
      <c r="BB13" s="300">
        <v>7398000.79</v>
      </c>
      <c r="BC13" s="3">
        <f t="shared" si="26"/>
        <v>0.23383124707292177</v>
      </c>
      <c r="BD13" s="301">
        <v>69496907.909999996</v>
      </c>
      <c r="BE13" s="301">
        <v>16736317.199999999</v>
      </c>
      <c r="BF13" s="3">
        <f t="shared" si="11"/>
        <v>0.24082103367352534</v>
      </c>
      <c r="BG13" s="302">
        <v>64764447</v>
      </c>
      <c r="BH13" s="302">
        <v>11862985.960000001</v>
      </c>
      <c r="BI13" s="3">
        <f t="shared" si="12"/>
        <v>0.18317126926135879</v>
      </c>
      <c r="BJ13" s="303">
        <v>41417847</v>
      </c>
      <c r="BK13" s="303">
        <v>8188711.7699999996</v>
      </c>
      <c r="BL13" s="3">
        <f t="shared" si="13"/>
        <v>0.19770974019967769</v>
      </c>
      <c r="BM13" s="304">
        <v>86917035.489999995</v>
      </c>
      <c r="BN13" s="304">
        <v>14458009.07</v>
      </c>
      <c r="BO13" s="3">
        <f t="shared" si="27"/>
        <v>0.16634263914423805</v>
      </c>
      <c r="BP13" s="305">
        <v>47848528.979999997</v>
      </c>
      <c r="BQ13" s="305">
        <v>7336232.2199999997</v>
      </c>
      <c r="BR13" s="3">
        <f t="shared" si="14"/>
        <v>0.15332200124828163</v>
      </c>
      <c r="BS13" s="306">
        <v>48153597.530000001</v>
      </c>
      <c r="BT13" s="306">
        <v>10464979.800000001</v>
      </c>
      <c r="BU13" s="3">
        <f t="shared" si="28"/>
        <v>0.21732498373522874</v>
      </c>
      <c r="BV13" s="308">
        <v>298438449</v>
      </c>
      <c r="BW13" s="308">
        <v>51367210.350000001</v>
      </c>
      <c r="BX13" s="3">
        <f>SUM(BW13/BV13)</f>
        <v>0.17211994809020068</v>
      </c>
      <c r="BY13" s="307">
        <v>744569501.79999995</v>
      </c>
      <c r="BZ13" s="307">
        <v>112175788.01000001</v>
      </c>
      <c r="CA13" s="3">
        <f>SUM(BZ13/BY13)</f>
        <v>0.15065858558376963</v>
      </c>
      <c r="CB13" s="34">
        <f>BY13+BV13+BS13+BP13+BM13+BJ13+BG13+BD13+BA13+AX13+AU13+AR13+AO13+AL13+AI13+AF13+AC13+Z13+W13+T13+Q13+N13+K13+H13+E13+B13</f>
        <v>2976276392.1999993</v>
      </c>
      <c r="CC13" s="34">
        <f t="shared" si="16"/>
        <v>513258851.13999999</v>
      </c>
      <c r="CD13" s="2">
        <f t="shared" si="17"/>
        <v>0.17244999573464012</v>
      </c>
    </row>
    <row r="14" spans="1:201" ht="21" customHeight="1" x14ac:dyDescent="0.25">
      <c r="A14" s="38" t="s">
        <v>35</v>
      </c>
      <c r="B14" s="285">
        <v>1289934</v>
      </c>
      <c r="C14" s="285">
        <v>203619.69</v>
      </c>
      <c r="D14" s="1">
        <f t="shared" si="19"/>
        <v>0.15785279711985264</v>
      </c>
      <c r="E14" s="286">
        <v>503491</v>
      </c>
      <c r="F14" s="286">
        <v>28182.62</v>
      </c>
      <c r="G14" s="1">
        <f t="shared" si="0"/>
        <v>5.597442655380136E-2</v>
      </c>
      <c r="H14" s="287">
        <v>2787117</v>
      </c>
      <c r="I14" s="287">
        <v>439415.96</v>
      </c>
      <c r="J14" s="1">
        <f t="shared" si="18"/>
        <v>0.15765967485397994</v>
      </c>
      <c r="K14" s="288">
        <v>2730500</v>
      </c>
      <c r="L14" s="288">
        <v>374333.33</v>
      </c>
      <c r="M14" s="1">
        <f t="shared" si="20"/>
        <v>0.13709332722944517</v>
      </c>
      <c r="N14" s="289">
        <v>804753</v>
      </c>
      <c r="O14" s="289">
        <v>61557.09</v>
      </c>
      <c r="P14" s="1">
        <f t="shared" si="1"/>
        <v>7.6491904969599359E-2</v>
      </c>
      <c r="Q14" s="290">
        <v>642470</v>
      </c>
      <c r="R14" s="290">
        <v>86092.34</v>
      </c>
      <c r="S14" s="1">
        <f t="shared" si="21"/>
        <v>0.13400211683035784</v>
      </c>
      <c r="T14" s="291">
        <v>2488741</v>
      </c>
      <c r="U14" s="291">
        <v>259450.17</v>
      </c>
      <c r="V14" s="1">
        <f t="shared" si="3"/>
        <v>0.10424956634700036</v>
      </c>
      <c r="W14" s="292">
        <v>554256</v>
      </c>
      <c r="X14" s="292">
        <v>83092.83</v>
      </c>
      <c r="Y14" s="1">
        <f t="shared" si="4"/>
        <v>0.14991778167489392</v>
      </c>
      <c r="Z14" s="309">
        <v>786028</v>
      </c>
      <c r="AA14" s="309">
        <v>121577.77</v>
      </c>
      <c r="AB14" s="1">
        <f t="shared" si="22"/>
        <v>0.15467358669156825</v>
      </c>
      <c r="AC14" s="293">
        <v>1549169</v>
      </c>
      <c r="AD14" s="293">
        <v>112645.11</v>
      </c>
      <c r="AE14" s="1">
        <f t="shared" si="23"/>
        <v>7.2713248199518576E-2</v>
      </c>
      <c r="AF14" s="294">
        <v>556752</v>
      </c>
      <c r="AG14" s="294">
        <v>59402</v>
      </c>
      <c r="AH14" s="1">
        <f t="shared" si="24"/>
        <v>0.10669382418024542</v>
      </c>
      <c r="AI14" s="310">
        <v>336215</v>
      </c>
      <c r="AJ14" s="310">
        <v>25675.040000000001</v>
      </c>
      <c r="AK14" s="2">
        <f t="shared" si="6"/>
        <v>7.636494505004239E-2</v>
      </c>
      <c r="AL14" s="295">
        <v>1619492</v>
      </c>
      <c r="AM14" s="295">
        <v>214943.5</v>
      </c>
      <c r="AN14" s="3">
        <f t="shared" si="7"/>
        <v>0.13272279208541937</v>
      </c>
      <c r="AO14" s="296">
        <v>442739</v>
      </c>
      <c r="AP14" s="296"/>
      <c r="AQ14" s="3">
        <f t="shared" si="25"/>
        <v>0</v>
      </c>
      <c r="AR14" s="297">
        <v>769799</v>
      </c>
      <c r="AS14" s="297">
        <v>87480.26</v>
      </c>
      <c r="AT14" s="3">
        <f t="shared" si="8"/>
        <v>0.1136403918425459</v>
      </c>
      <c r="AU14" s="298">
        <v>720187</v>
      </c>
      <c r="AV14" s="298">
        <v>41381.51</v>
      </c>
      <c r="AW14" s="3">
        <f t="shared" si="9"/>
        <v>5.7459395962437536E-2</v>
      </c>
      <c r="AX14" s="299">
        <v>1009062</v>
      </c>
      <c r="AY14" s="299">
        <v>34264</v>
      </c>
      <c r="AZ14" s="3">
        <f t="shared" si="10"/>
        <v>3.3956288117082997E-2</v>
      </c>
      <c r="BA14" s="300">
        <v>585880</v>
      </c>
      <c r="BB14" s="300">
        <v>63915.24</v>
      </c>
      <c r="BC14" s="3">
        <f t="shared" si="26"/>
        <v>0.10909271523178808</v>
      </c>
      <c r="BD14" s="301">
        <v>676175</v>
      </c>
      <c r="BE14" s="301">
        <v>83083</v>
      </c>
      <c r="BF14" s="3">
        <f t="shared" si="11"/>
        <v>0.12287203756424003</v>
      </c>
      <c r="BG14" s="302">
        <v>430255</v>
      </c>
      <c r="BH14" s="302">
        <v>71709</v>
      </c>
      <c r="BI14" s="3">
        <f t="shared" si="12"/>
        <v>0.16666627929948519</v>
      </c>
      <c r="BJ14" s="303">
        <v>533866</v>
      </c>
      <c r="BK14" s="303">
        <v>82829.47</v>
      </c>
      <c r="BL14" s="3">
        <f t="shared" si="13"/>
        <v>0.15515029988798687</v>
      </c>
      <c r="BM14" s="304">
        <v>1169263</v>
      </c>
      <c r="BN14" s="304">
        <v>62334.29</v>
      </c>
      <c r="BO14" s="3">
        <f t="shared" si="27"/>
        <v>5.3310752157555659E-2</v>
      </c>
      <c r="BP14" s="305">
        <v>669934</v>
      </c>
      <c r="BQ14" s="305"/>
      <c r="BR14" s="3">
        <f t="shared" si="14"/>
        <v>0</v>
      </c>
      <c r="BS14" s="306">
        <v>520551</v>
      </c>
      <c r="BT14" s="306"/>
      <c r="BU14" s="3">
        <f t="shared" si="28"/>
        <v>0</v>
      </c>
      <c r="BV14" s="308"/>
      <c r="BW14" s="308"/>
      <c r="BX14" s="3"/>
      <c r="BY14" s="307"/>
      <c r="BZ14" s="307"/>
      <c r="CA14" s="3"/>
      <c r="CB14" s="34">
        <f t="shared" ref="CB14:CB24" si="29">BY14+BV14+BS14+BP14+BM14+BJ14+BG14+BD14+BA14+AX14+AU14+AR14+AO14+AL14+AI14+AF14+AC14+Z14+W14+T14+Q14+N14+K14+H14+E14+B14</f>
        <v>24176629</v>
      </c>
      <c r="CC14" s="34">
        <f t="shared" ref="CC14:CC26" si="30">BZ14+BW14+BT14+BQ14+BN14+BK14+BH14+BE14+BB14+AY14+AV14+AS14+AP14+AM14+AJ14+AG14+AD14+AA14+X14+U14+R14+O14+L14+I14+F14+C14</f>
        <v>2596984.2200000002</v>
      </c>
      <c r="CD14" s="2">
        <f t="shared" si="17"/>
        <v>0.10741713495293327</v>
      </c>
    </row>
    <row r="15" spans="1:201" ht="39" customHeight="1" x14ac:dyDescent="0.25">
      <c r="A15" s="38" t="s">
        <v>36</v>
      </c>
      <c r="B15" s="285">
        <v>3316574</v>
      </c>
      <c r="C15" s="285">
        <v>485138.73</v>
      </c>
      <c r="D15" s="1">
        <f t="shared" si="19"/>
        <v>0.1462770708568541</v>
      </c>
      <c r="E15" s="286">
        <v>3544714</v>
      </c>
      <c r="F15" s="286">
        <v>190649.57</v>
      </c>
      <c r="G15" s="1">
        <f t="shared" si="0"/>
        <v>5.3784189641251735E-2</v>
      </c>
      <c r="H15" s="287">
        <v>12470080.720000001</v>
      </c>
      <c r="I15" s="287">
        <v>1820918.82</v>
      </c>
      <c r="J15" s="1">
        <f t="shared" si="18"/>
        <v>0.14602301788468294</v>
      </c>
      <c r="K15" s="288">
        <v>8418560</v>
      </c>
      <c r="L15" s="288">
        <v>676419.02</v>
      </c>
      <c r="M15" s="1">
        <f t="shared" si="20"/>
        <v>8.0348541793370837E-2</v>
      </c>
      <c r="N15" s="289">
        <v>4725149</v>
      </c>
      <c r="O15" s="289">
        <v>427560.4</v>
      </c>
      <c r="P15" s="1">
        <f t="shared" si="1"/>
        <v>9.0486120120233257E-2</v>
      </c>
      <c r="Q15" s="290">
        <v>3738734</v>
      </c>
      <c r="R15" s="290">
        <v>367916.59</v>
      </c>
      <c r="S15" s="1">
        <f t="shared" si="21"/>
        <v>9.8406730727567143E-2</v>
      </c>
      <c r="T15" s="291">
        <v>13570457</v>
      </c>
      <c r="U15" s="291">
        <v>1622801.84</v>
      </c>
      <c r="V15" s="1">
        <f t="shared" si="3"/>
        <v>0.11958343333610652</v>
      </c>
      <c r="W15" s="292">
        <v>3186525</v>
      </c>
      <c r="X15" s="292">
        <v>281748.08</v>
      </c>
      <c r="Y15" s="1">
        <f t="shared" si="4"/>
        <v>8.8418600199276651E-2</v>
      </c>
      <c r="Z15" s="309">
        <v>5762200</v>
      </c>
      <c r="AA15" s="309">
        <v>1060589.97</v>
      </c>
      <c r="AB15" s="1">
        <f t="shared" si="22"/>
        <v>0.18405990246780743</v>
      </c>
      <c r="AC15" s="293">
        <v>5696264.4400000004</v>
      </c>
      <c r="AD15" s="293">
        <v>490730.49</v>
      </c>
      <c r="AE15" s="1">
        <f t="shared" si="23"/>
        <v>8.6149527496304223E-2</v>
      </c>
      <c r="AF15" s="294">
        <v>5491400</v>
      </c>
      <c r="AG15" s="294">
        <v>535062.63</v>
      </c>
      <c r="AH15" s="1">
        <f t="shared" si="24"/>
        <v>9.743646975270423E-2</v>
      </c>
      <c r="AI15" s="310">
        <v>8451200</v>
      </c>
      <c r="AJ15" s="310">
        <v>525510.44999999995</v>
      </c>
      <c r="AK15" s="2">
        <f>SUM(AJ15/AI15)</f>
        <v>6.2181755253691781E-2</v>
      </c>
      <c r="AL15" s="295">
        <v>5307500</v>
      </c>
      <c r="AM15" s="295">
        <v>709137.69</v>
      </c>
      <c r="AN15" s="3">
        <f t="shared" si="7"/>
        <v>0.13361049269901082</v>
      </c>
      <c r="AO15" s="296">
        <v>4270100</v>
      </c>
      <c r="AP15" s="296">
        <v>285236.52</v>
      </c>
      <c r="AQ15" s="3">
        <f t="shared" si="25"/>
        <v>6.6798557410833473E-2</v>
      </c>
      <c r="AR15" s="297">
        <v>3842800</v>
      </c>
      <c r="AS15" s="297">
        <v>334821.2</v>
      </c>
      <c r="AT15" s="3">
        <f t="shared" si="8"/>
        <v>8.7129488914333308E-2</v>
      </c>
      <c r="AU15" s="298">
        <v>6250397</v>
      </c>
      <c r="AV15" s="298">
        <v>644770.30000000005</v>
      </c>
      <c r="AW15" s="3">
        <f t="shared" si="9"/>
        <v>0.1031566954867027</v>
      </c>
      <c r="AX15" s="299">
        <v>6718742</v>
      </c>
      <c r="AY15" s="299">
        <v>703376.16</v>
      </c>
      <c r="AZ15" s="3">
        <f t="shared" si="10"/>
        <v>0.10468866939674124</v>
      </c>
      <c r="BA15" s="300">
        <v>1193536</v>
      </c>
      <c r="BB15" s="300">
        <v>262201.43</v>
      </c>
      <c r="BC15" s="3">
        <f t="shared" si="26"/>
        <v>0.21968455915866802</v>
      </c>
      <c r="BD15" s="301">
        <v>7219880</v>
      </c>
      <c r="BE15" s="301">
        <v>1024343.02</v>
      </c>
      <c r="BF15" s="3">
        <f t="shared" si="11"/>
        <v>0.14187812262807692</v>
      </c>
      <c r="BG15" s="302">
        <v>4952580</v>
      </c>
      <c r="BH15" s="302">
        <v>401056.82</v>
      </c>
      <c r="BI15" s="3">
        <f t="shared" si="12"/>
        <v>8.0979372367533692E-2</v>
      </c>
      <c r="BJ15" s="303">
        <v>2441594</v>
      </c>
      <c r="BK15" s="303">
        <v>386898.74</v>
      </c>
      <c r="BL15" s="3">
        <f t="shared" si="13"/>
        <v>0.15846153783143307</v>
      </c>
      <c r="BM15" s="304">
        <v>6236147.71</v>
      </c>
      <c r="BN15" s="304">
        <v>654601.96</v>
      </c>
      <c r="BO15" s="3">
        <f t="shared" si="27"/>
        <v>0.10496896328326386</v>
      </c>
      <c r="BP15" s="305">
        <v>3122964</v>
      </c>
      <c r="BQ15" s="305">
        <v>238352.98</v>
      </c>
      <c r="BR15" s="3">
        <f>SUM(BQ15/BP15)</f>
        <v>7.6322679352051448E-2</v>
      </c>
      <c r="BS15" s="306">
        <v>2794821</v>
      </c>
      <c r="BT15" s="306">
        <v>321952.53000000003</v>
      </c>
      <c r="BU15" s="3">
        <f t="shared" si="28"/>
        <v>0.11519611810559605</v>
      </c>
      <c r="BV15" s="308">
        <v>20856905.66</v>
      </c>
      <c r="BW15" s="308">
        <v>3572112.71</v>
      </c>
      <c r="BX15" s="3">
        <f t="shared" ref="BX15:BX25" si="31">SUM(BW15/BV15)</f>
        <v>0.17126762561191927</v>
      </c>
      <c r="BY15" s="307">
        <v>40041600</v>
      </c>
      <c r="BZ15" s="307">
        <v>4764683.45</v>
      </c>
      <c r="CA15" s="3">
        <f>SUM(BZ15/BY15)</f>
        <v>0.11899333318348917</v>
      </c>
      <c r="CB15" s="34">
        <f t="shared" si="29"/>
        <v>193621425.53</v>
      </c>
      <c r="CC15" s="34">
        <f t="shared" si="30"/>
        <v>22788592.099999994</v>
      </c>
      <c r="CD15" s="2">
        <f t="shared" si="17"/>
        <v>0.11769664456100751</v>
      </c>
    </row>
    <row r="16" spans="1:201" ht="33" customHeight="1" x14ac:dyDescent="0.25">
      <c r="A16" s="38" t="s">
        <v>37</v>
      </c>
      <c r="B16" s="285">
        <v>25097437.030000001</v>
      </c>
      <c r="C16" s="285">
        <v>1351449.27</v>
      </c>
      <c r="D16" s="1">
        <f t="shared" si="19"/>
        <v>5.384809884708773E-2</v>
      </c>
      <c r="E16" s="286">
        <v>15515965.5</v>
      </c>
      <c r="F16" s="286">
        <v>2144387.36</v>
      </c>
      <c r="G16" s="1">
        <f t="shared" si="0"/>
        <v>0.13820521578241457</v>
      </c>
      <c r="H16" s="287">
        <v>112031676.88</v>
      </c>
      <c r="I16" s="287">
        <v>16651569.91</v>
      </c>
      <c r="J16" s="1">
        <f t="shared" si="18"/>
        <v>0.14863269366070386</v>
      </c>
      <c r="K16" s="288">
        <v>95056683</v>
      </c>
      <c r="L16" s="288">
        <v>15920831.65</v>
      </c>
      <c r="M16" s="1">
        <f t="shared" si="20"/>
        <v>0.16748776779850397</v>
      </c>
      <c r="N16" s="289">
        <v>32669568.600000001</v>
      </c>
      <c r="O16" s="289">
        <v>7080371.9900000002</v>
      </c>
      <c r="P16" s="1">
        <f t="shared" si="1"/>
        <v>0.21672682846506885</v>
      </c>
      <c r="Q16" s="290">
        <v>47805426</v>
      </c>
      <c r="R16" s="290">
        <v>4641999.2699999996</v>
      </c>
      <c r="S16" s="1">
        <f t="shared" si="21"/>
        <v>9.7101932947946112E-2</v>
      </c>
      <c r="T16" s="291">
        <v>64420586.780000001</v>
      </c>
      <c r="U16" s="291">
        <v>6412591.8600000003</v>
      </c>
      <c r="V16" s="1">
        <f t="shared" si="3"/>
        <v>9.954258693574726E-2</v>
      </c>
      <c r="W16" s="292">
        <v>54468040.159999996</v>
      </c>
      <c r="X16" s="292">
        <v>3340954.24</v>
      </c>
      <c r="Y16" s="1">
        <f t="shared" si="4"/>
        <v>6.133788236525381E-2</v>
      </c>
      <c r="Z16" s="309">
        <v>55319804</v>
      </c>
      <c r="AA16" s="309">
        <v>14581382.689999999</v>
      </c>
      <c r="AB16" s="1">
        <f t="shared" si="22"/>
        <v>0.26358341200919655</v>
      </c>
      <c r="AC16" s="293">
        <v>41274157.359999999</v>
      </c>
      <c r="AD16" s="293">
        <v>6403548.9100000001</v>
      </c>
      <c r="AE16" s="1">
        <f t="shared" si="23"/>
        <v>0.15514669031634473</v>
      </c>
      <c r="AF16" s="294">
        <v>23109295.760000002</v>
      </c>
      <c r="AG16" s="294">
        <v>5000732.8899999997</v>
      </c>
      <c r="AH16" s="1">
        <f t="shared" si="24"/>
        <v>0.21639486299949451</v>
      </c>
      <c r="AI16" s="310">
        <v>38615983</v>
      </c>
      <c r="AJ16" s="310">
        <v>16922039.16</v>
      </c>
      <c r="AK16" s="2">
        <f t="shared" si="6"/>
        <v>0.43821334704855242</v>
      </c>
      <c r="AL16" s="295">
        <v>90869720.469999999</v>
      </c>
      <c r="AM16" s="295">
        <v>16078275.289999999</v>
      </c>
      <c r="AN16" s="3">
        <f t="shared" si="7"/>
        <v>0.17693765543504814</v>
      </c>
      <c r="AO16" s="296">
        <v>26596548.219999999</v>
      </c>
      <c r="AP16" s="296">
        <v>2206256.77</v>
      </c>
      <c r="AQ16" s="3">
        <f t="shared" si="25"/>
        <v>8.2952748294643178E-2</v>
      </c>
      <c r="AR16" s="297">
        <v>51419966.899999999</v>
      </c>
      <c r="AS16" s="297">
        <v>22208847.039999999</v>
      </c>
      <c r="AT16" s="3">
        <f t="shared" si="8"/>
        <v>0.43191095558639886</v>
      </c>
      <c r="AU16" s="298">
        <v>30631674.09</v>
      </c>
      <c r="AV16" s="298">
        <v>6047010.3399999999</v>
      </c>
      <c r="AW16" s="3">
        <f t="shared" si="9"/>
        <v>0.19741037731836222</v>
      </c>
      <c r="AX16" s="299">
        <v>56180557.960000001</v>
      </c>
      <c r="AY16" s="299">
        <v>37770733.18</v>
      </c>
      <c r="AZ16" s="3">
        <f t="shared" si="10"/>
        <v>0.6723096841952404</v>
      </c>
      <c r="BA16" s="300">
        <v>19026522.5</v>
      </c>
      <c r="BB16" s="300">
        <v>6073121.6500000004</v>
      </c>
      <c r="BC16" s="3">
        <f t="shared" si="26"/>
        <v>0.31919241416816974</v>
      </c>
      <c r="BD16" s="301">
        <v>70014878.900000006</v>
      </c>
      <c r="BE16" s="301">
        <v>25198626.390000001</v>
      </c>
      <c r="BF16" s="3">
        <f t="shared" si="11"/>
        <v>0.35990387737427049</v>
      </c>
      <c r="BG16" s="302">
        <v>66185622.270000003</v>
      </c>
      <c r="BH16" s="302">
        <v>3428844.59</v>
      </c>
      <c r="BI16" s="3">
        <f t="shared" si="12"/>
        <v>5.1806487155356011E-2</v>
      </c>
      <c r="BJ16" s="303">
        <v>33040826.149999999</v>
      </c>
      <c r="BK16" s="303">
        <v>18677027.510000002</v>
      </c>
      <c r="BL16" s="3">
        <f t="shared" si="13"/>
        <v>0.56527120191272828</v>
      </c>
      <c r="BM16" s="304">
        <v>58406844.520000003</v>
      </c>
      <c r="BN16" s="304">
        <v>6926901.5899999999</v>
      </c>
      <c r="BO16" s="3">
        <f t="shared" si="27"/>
        <v>0.11859742889599267</v>
      </c>
      <c r="BP16" s="305">
        <v>24567089.739999998</v>
      </c>
      <c r="BQ16" s="305">
        <v>3257788.34</v>
      </c>
      <c r="BR16" s="3">
        <f>SUM(BQ16/BP16)</f>
        <v>0.13260782512206512</v>
      </c>
      <c r="BS16" s="306">
        <v>32963128.91</v>
      </c>
      <c r="BT16" s="306">
        <v>16393846.039999999</v>
      </c>
      <c r="BU16" s="3">
        <f t="shared" si="28"/>
        <v>0.4973388929418836</v>
      </c>
      <c r="BV16" s="308">
        <v>149229686.75999999</v>
      </c>
      <c r="BW16" s="308">
        <v>23181086.300000001</v>
      </c>
      <c r="BX16" s="3">
        <f t="shared" si="31"/>
        <v>0.15533830300991783</v>
      </c>
      <c r="BY16" s="307">
        <v>1329909720.1900001</v>
      </c>
      <c r="BZ16" s="307">
        <v>252794237.25999999</v>
      </c>
      <c r="CA16" s="3">
        <f t="shared" ref="CA16:CA25" si="32">SUM(BZ16/BY16)</f>
        <v>0.19008375788386903</v>
      </c>
      <c r="CB16" s="34">
        <f t="shared" si="29"/>
        <v>2644427411.6500006</v>
      </c>
      <c r="CC16" s="34">
        <f t="shared" si="30"/>
        <v>540694461.48999989</v>
      </c>
      <c r="CD16" s="2">
        <f t="shared" si="17"/>
        <v>0.20446560911748812</v>
      </c>
    </row>
    <row r="17" spans="1:201" ht="26.25" customHeight="1" x14ac:dyDescent="0.25">
      <c r="A17" s="38" t="s">
        <v>38</v>
      </c>
      <c r="B17" s="285">
        <v>61634153.969999999</v>
      </c>
      <c r="C17" s="285">
        <v>14978179.32</v>
      </c>
      <c r="D17" s="1">
        <f t="shared" si="19"/>
        <v>0.24301752121543724</v>
      </c>
      <c r="E17" s="286">
        <v>9380611.7599999998</v>
      </c>
      <c r="F17" s="286">
        <v>3676983.14</v>
      </c>
      <c r="G17" s="1">
        <f t="shared" si="0"/>
        <v>0.39197690236782595</v>
      </c>
      <c r="H17" s="287">
        <v>260772995.22</v>
      </c>
      <c r="I17" s="287">
        <v>41691283.030000001</v>
      </c>
      <c r="J17" s="1">
        <f t="shared" si="18"/>
        <v>0.15987576855811828</v>
      </c>
      <c r="K17" s="288">
        <v>160988513.83000001</v>
      </c>
      <c r="L17" s="288">
        <v>34820647.149999999</v>
      </c>
      <c r="M17" s="1">
        <f t="shared" si="20"/>
        <v>0.21629274239260177</v>
      </c>
      <c r="N17" s="289">
        <v>46445484.899999999</v>
      </c>
      <c r="O17" s="289">
        <v>17038819.550000001</v>
      </c>
      <c r="P17" s="1">
        <f t="shared" si="1"/>
        <v>0.36685631739415864</v>
      </c>
      <c r="Q17" s="290">
        <v>11259171.65</v>
      </c>
      <c r="R17" s="290">
        <v>2529167.7400000002</v>
      </c>
      <c r="S17" s="1">
        <f t="shared" si="21"/>
        <v>0.22463177741854573</v>
      </c>
      <c r="T17" s="291">
        <v>166643204.55000001</v>
      </c>
      <c r="U17" s="291">
        <v>50452267.600000001</v>
      </c>
      <c r="V17" s="1">
        <f t="shared" si="3"/>
        <v>0.30275622541129293</v>
      </c>
      <c r="W17" s="292">
        <v>23584700.870000001</v>
      </c>
      <c r="X17" s="292">
        <v>8563385.8399999999</v>
      </c>
      <c r="Y17" s="1">
        <f t="shared" si="4"/>
        <v>0.36309071237332169</v>
      </c>
      <c r="Z17" s="309">
        <v>98041761.989999995</v>
      </c>
      <c r="AA17" s="309">
        <v>28037623.940000001</v>
      </c>
      <c r="AB17" s="1">
        <f t="shared" si="22"/>
        <v>0.28597633672536166</v>
      </c>
      <c r="AC17" s="293">
        <v>73794119.909999996</v>
      </c>
      <c r="AD17" s="293">
        <v>30784390.710000001</v>
      </c>
      <c r="AE17" s="1">
        <f t="shared" si="23"/>
        <v>0.41716590356447009</v>
      </c>
      <c r="AF17" s="294">
        <v>21963085</v>
      </c>
      <c r="AG17" s="294">
        <v>2738447.02</v>
      </c>
      <c r="AH17" s="1">
        <f t="shared" si="24"/>
        <v>0.12468407876215933</v>
      </c>
      <c r="AI17" s="310">
        <v>92047934.359999999</v>
      </c>
      <c r="AJ17" s="310">
        <v>14204545.939999999</v>
      </c>
      <c r="AK17" s="2">
        <f t="shared" si="6"/>
        <v>0.15431683544842995</v>
      </c>
      <c r="AL17" s="295">
        <v>236243831.97</v>
      </c>
      <c r="AM17" s="295">
        <v>40231477.899999999</v>
      </c>
      <c r="AN17" s="3">
        <f t="shared" si="7"/>
        <v>0.17029641605673282</v>
      </c>
      <c r="AO17" s="296">
        <v>30515906.129999999</v>
      </c>
      <c r="AP17" s="296">
        <v>9879946.6799999997</v>
      </c>
      <c r="AQ17" s="3">
        <f t="shared" si="25"/>
        <v>0.3237638311610575</v>
      </c>
      <c r="AR17" s="297">
        <v>30735989.52</v>
      </c>
      <c r="AS17" s="297">
        <v>4540133.43</v>
      </c>
      <c r="AT17" s="3">
        <f t="shared" si="8"/>
        <v>0.1477139178176034</v>
      </c>
      <c r="AU17" s="298">
        <v>48495937.960000001</v>
      </c>
      <c r="AV17" s="298">
        <v>17853327.84</v>
      </c>
      <c r="AW17" s="3">
        <f t="shared" si="9"/>
        <v>0.36814068540597417</v>
      </c>
      <c r="AX17" s="299">
        <v>48371131.810000002</v>
      </c>
      <c r="AY17" s="299">
        <v>11915977.23</v>
      </c>
      <c r="AZ17" s="3">
        <f t="shared" si="10"/>
        <v>0.24634480906515716</v>
      </c>
      <c r="BA17" s="300">
        <v>35682061.600000001</v>
      </c>
      <c r="BB17" s="300">
        <v>12940527.380000001</v>
      </c>
      <c r="BC17" s="3">
        <f t="shared" si="26"/>
        <v>0.36266198755735574</v>
      </c>
      <c r="BD17" s="301">
        <v>156632580.28</v>
      </c>
      <c r="BE17" s="301">
        <v>50646062.170000002</v>
      </c>
      <c r="BF17" s="3">
        <f t="shared" si="11"/>
        <v>0.32334308787778338</v>
      </c>
      <c r="BG17" s="302">
        <v>60767363</v>
      </c>
      <c r="BH17" s="302">
        <v>9987149.9299999997</v>
      </c>
      <c r="BI17" s="3">
        <f t="shared" si="12"/>
        <v>0.16435055656438474</v>
      </c>
      <c r="BJ17" s="303">
        <v>17963338.66</v>
      </c>
      <c r="BK17" s="303">
        <v>2477866.15</v>
      </c>
      <c r="BL17" s="3">
        <f t="shared" si="13"/>
        <v>0.13794017898897643</v>
      </c>
      <c r="BM17" s="304">
        <v>55036450.899999999</v>
      </c>
      <c r="BN17" s="304">
        <v>8581164.0299999993</v>
      </c>
      <c r="BO17" s="3">
        <f t="shared" si="27"/>
        <v>0.15591783063177134</v>
      </c>
      <c r="BP17" s="305">
        <v>17820764.02</v>
      </c>
      <c r="BQ17" s="305">
        <v>2633661.79</v>
      </c>
      <c r="BR17" s="3">
        <f>SUM(BQ17/BP17)</f>
        <v>0.14778613234787674</v>
      </c>
      <c r="BS17" s="306">
        <v>34554614.140000001</v>
      </c>
      <c r="BT17" s="306">
        <v>5077049.3099999996</v>
      </c>
      <c r="BU17" s="3">
        <f t="shared" si="28"/>
        <v>0.14692825940495366</v>
      </c>
      <c r="BV17" s="308">
        <v>652210800</v>
      </c>
      <c r="BW17" s="308">
        <v>63871995.5</v>
      </c>
      <c r="BX17" s="3">
        <f t="shared" si="31"/>
        <v>9.7931520759852494E-2</v>
      </c>
      <c r="BY17" s="307">
        <v>1071589583.1</v>
      </c>
      <c r="BZ17" s="307">
        <v>80401444.390000001</v>
      </c>
      <c r="CA17" s="3">
        <f t="shared" si="32"/>
        <v>7.5030072761072181E-2</v>
      </c>
      <c r="CB17" s="34">
        <f t="shared" si="29"/>
        <v>3523176091.0999999</v>
      </c>
      <c r="CC17" s="34">
        <f t="shared" si="30"/>
        <v>570553524.70999992</v>
      </c>
      <c r="CD17" s="2">
        <f t="shared" si="17"/>
        <v>0.16194294862277597</v>
      </c>
    </row>
    <row r="18" spans="1:201" ht="22.5" customHeight="1" x14ac:dyDescent="0.25">
      <c r="A18" s="38" t="s">
        <v>39</v>
      </c>
      <c r="B18" s="285"/>
      <c r="C18" s="285"/>
      <c r="D18" s="1"/>
      <c r="E18" s="286"/>
      <c r="F18" s="286"/>
      <c r="G18" s="1"/>
      <c r="H18" s="287">
        <v>1522500</v>
      </c>
      <c r="I18" s="287">
        <v>215429.45</v>
      </c>
      <c r="J18" s="1">
        <f t="shared" si="18"/>
        <v>0.14149717569786535</v>
      </c>
      <c r="K18" s="288">
        <v>2445000</v>
      </c>
      <c r="L18" s="288">
        <v>19000</v>
      </c>
      <c r="M18" s="1">
        <f t="shared" si="20"/>
        <v>7.770961145194274E-3</v>
      </c>
      <c r="N18" s="289"/>
      <c r="O18" s="289"/>
      <c r="P18" s="1"/>
      <c r="Q18" s="290"/>
      <c r="R18" s="290"/>
      <c r="S18" s="1"/>
      <c r="T18" s="291">
        <v>200000</v>
      </c>
      <c r="U18" s="291"/>
      <c r="V18" s="1"/>
      <c r="W18" s="292"/>
      <c r="X18" s="292"/>
      <c r="Y18" s="1"/>
      <c r="Z18" s="309">
        <v>120000</v>
      </c>
      <c r="AA18" s="309"/>
      <c r="AB18" s="1">
        <f t="shared" si="22"/>
        <v>0</v>
      </c>
      <c r="AC18" s="293">
        <v>1800000</v>
      </c>
      <c r="AD18" s="293"/>
      <c r="AE18" s="1">
        <f t="shared" si="23"/>
        <v>0</v>
      </c>
      <c r="AF18" s="294">
        <v>50000</v>
      </c>
      <c r="AG18" s="294"/>
      <c r="AH18" s="1">
        <f t="shared" si="24"/>
        <v>0</v>
      </c>
      <c r="AI18" s="310">
        <v>1823000</v>
      </c>
      <c r="AJ18" s="310">
        <v>235315.54</v>
      </c>
      <c r="AK18" s="2">
        <f t="shared" si="6"/>
        <v>0.12908148107515086</v>
      </c>
      <c r="AL18" s="295"/>
      <c r="AM18" s="295"/>
      <c r="AN18" s="3" t="e">
        <f t="shared" si="7"/>
        <v>#DIV/0!</v>
      </c>
      <c r="AO18" s="296">
        <v>70000</v>
      </c>
      <c r="AP18" s="296"/>
      <c r="AQ18" s="3">
        <f t="shared" si="25"/>
        <v>0</v>
      </c>
      <c r="AR18" s="297">
        <v>238000</v>
      </c>
      <c r="AS18" s="297"/>
      <c r="AT18" s="3">
        <f t="shared" si="8"/>
        <v>0</v>
      </c>
      <c r="AU18" s="298">
        <v>250000</v>
      </c>
      <c r="AV18" s="298"/>
      <c r="AW18" s="3">
        <f t="shared" si="9"/>
        <v>0</v>
      </c>
      <c r="AX18" s="299">
        <v>540000</v>
      </c>
      <c r="AY18" s="299"/>
      <c r="AZ18" s="3">
        <f t="shared" si="10"/>
        <v>0</v>
      </c>
      <c r="BA18" s="300"/>
      <c r="BB18" s="300"/>
      <c r="BC18" s="3"/>
      <c r="BD18" s="301">
        <v>801000</v>
      </c>
      <c r="BE18" s="301">
        <v>50629.83</v>
      </c>
      <c r="BF18" s="3">
        <f t="shared" si="11"/>
        <v>6.3208277153558048E-2</v>
      </c>
      <c r="BG18" s="302"/>
      <c r="BH18" s="302"/>
      <c r="BI18" s="3" t="e">
        <f t="shared" si="12"/>
        <v>#DIV/0!</v>
      </c>
      <c r="BJ18" s="303">
        <v>6000</v>
      </c>
      <c r="BK18" s="303"/>
      <c r="BL18" s="3">
        <f t="shared" si="13"/>
        <v>0</v>
      </c>
      <c r="BM18" s="304"/>
      <c r="BN18" s="304"/>
      <c r="BO18" s="3"/>
      <c r="BP18" s="305">
        <v>153000</v>
      </c>
      <c r="BQ18" s="305"/>
      <c r="BR18" s="3">
        <f t="shared" si="14"/>
        <v>0</v>
      </c>
      <c r="BS18" s="306"/>
      <c r="BT18" s="306"/>
      <c r="BU18" s="3" t="e">
        <f t="shared" si="28"/>
        <v>#DIV/0!</v>
      </c>
      <c r="BV18" s="308">
        <v>2400000</v>
      </c>
      <c r="BW18" s="308"/>
      <c r="BX18" s="3">
        <f t="shared" si="31"/>
        <v>0</v>
      </c>
      <c r="BY18" s="307">
        <v>3905100</v>
      </c>
      <c r="BZ18" s="307">
        <v>80630.899999999994</v>
      </c>
      <c r="CA18" s="3">
        <f t="shared" si="32"/>
        <v>2.0647589050216381E-2</v>
      </c>
      <c r="CB18" s="34">
        <f t="shared" si="29"/>
        <v>16323600</v>
      </c>
      <c r="CC18" s="34">
        <f t="shared" si="30"/>
        <v>601005.72</v>
      </c>
      <c r="CD18" s="2">
        <f t="shared" si="17"/>
        <v>3.6818209218554727E-2</v>
      </c>
    </row>
    <row r="19" spans="1:201" ht="27" customHeight="1" x14ac:dyDescent="0.25">
      <c r="A19" s="38" t="s">
        <v>40</v>
      </c>
      <c r="B19" s="285">
        <v>311069145.30000001</v>
      </c>
      <c r="C19" s="285">
        <v>64953883.770000003</v>
      </c>
      <c r="D19" s="1">
        <f t="shared" ref="D19:D25" si="33">SUM(C19/B19)</f>
        <v>0.2088085068911526</v>
      </c>
      <c r="E19" s="286">
        <v>86006435</v>
      </c>
      <c r="F19" s="286">
        <v>15776879.630000001</v>
      </c>
      <c r="G19" s="1">
        <f t="shared" ref="G19:G24" si="34">SUM(F19/E19)</f>
        <v>0.18343836283878062</v>
      </c>
      <c r="H19" s="287">
        <v>656557642.38</v>
      </c>
      <c r="I19" s="287">
        <v>124022773.93000001</v>
      </c>
      <c r="J19" s="1">
        <f t="shared" si="18"/>
        <v>0.18889853064602447</v>
      </c>
      <c r="K19" s="288">
        <v>612023916.39999998</v>
      </c>
      <c r="L19" s="288">
        <v>111255255.2</v>
      </c>
      <c r="M19" s="1">
        <f t="shared" si="20"/>
        <v>0.18178252878485063</v>
      </c>
      <c r="N19" s="289">
        <v>219056868.63</v>
      </c>
      <c r="O19" s="289">
        <v>37484046.060000002</v>
      </c>
      <c r="P19" s="1">
        <f t="shared" si="1"/>
        <v>0.17111559338188465</v>
      </c>
      <c r="Q19" s="290">
        <v>165035508</v>
      </c>
      <c r="R19" s="290">
        <v>33911342.5</v>
      </c>
      <c r="S19" s="1">
        <f t="shared" si="21"/>
        <v>0.20547906878318573</v>
      </c>
      <c r="T19" s="291">
        <v>555364421.92999995</v>
      </c>
      <c r="U19" s="291">
        <v>99228944.739999995</v>
      </c>
      <c r="V19" s="1">
        <f t="shared" si="3"/>
        <v>0.1786735714815148</v>
      </c>
      <c r="W19" s="292">
        <v>136883799.78</v>
      </c>
      <c r="X19" s="292">
        <v>19904154.07</v>
      </c>
      <c r="Y19" s="1">
        <f t="shared" ref="Y19:Y25" si="35">SUM(X19/W19)</f>
        <v>0.1454091287792274</v>
      </c>
      <c r="Z19" s="309">
        <v>591622415.41999996</v>
      </c>
      <c r="AA19" s="309">
        <v>82541121.609999999</v>
      </c>
      <c r="AB19" s="1">
        <f t="shared" si="22"/>
        <v>0.13951655559129392</v>
      </c>
      <c r="AC19" s="293">
        <v>396214155</v>
      </c>
      <c r="AD19" s="293">
        <v>77068711.909999996</v>
      </c>
      <c r="AE19" s="1">
        <f t="shared" si="23"/>
        <v>0.19451276774803766</v>
      </c>
      <c r="AF19" s="294">
        <v>129025994</v>
      </c>
      <c r="AG19" s="294">
        <v>24347987.18</v>
      </c>
      <c r="AH19" s="1">
        <f t="shared" si="24"/>
        <v>0.18870606166382256</v>
      </c>
      <c r="AI19" s="310">
        <v>519545430.38999999</v>
      </c>
      <c r="AJ19" s="310">
        <v>104376021.09999999</v>
      </c>
      <c r="AK19" s="2">
        <f t="shared" si="6"/>
        <v>0.20089873761693849</v>
      </c>
      <c r="AL19" s="295">
        <v>738677953</v>
      </c>
      <c r="AM19" s="295">
        <v>137250533.47</v>
      </c>
      <c r="AN19" s="3">
        <f t="shared" si="7"/>
        <v>0.18580564495336982</v>
      </c>
      <c r="AO19" s="296">
        <v>190233753.68000001</v>
      </c>
      <c r="AP19" s="296">
        <v>31592894.609999999</v>
      </c>
      <c r="AQ19" s="3">
        <f t="shared" si="25"/>
        <v>0.16607407465209198</v>
      </c>
      <c r="AR19" s="297">
        <v>141454337</v>
      </c>
      <c r="AS19" s="297">
        <v>27335050.210000001</v>
      </c>
      <c r="AT19" s="3">
        <f t="shared" si="8"/>
        <v>0.19324292764526549</v>
      </c>
      <c r="AU19" s="298">
        <v>146548182.77000001</v>
      </c>
      <c r="AV19" s="298">
        <v>29865839.460000001</v>
      </c>
      <c r="AW19" s="3">
        <f t="shared" si="9"/>
        <v>0.20379535860142961</v>
      </c>
      <c r="AX19" s="299">
        <v>180903022</v>
      </c>
      <c r="AY19" s="299">
        <v>35322490.469999999</v>
      </c>
      <c r="AZ19" s="3">
        <f t="shared" si="10"/>
        <v>0.195256497539328</v>
      </c>
      <c r="BA19" s="300">
        <v>99230722.189999998</v>
      </c>
      <c r="BB19" s="300">
        <v>22170957.890000001</v>
      </c>
      <c r="BC19" s="3">
        <f t="shared" si="26"/>
        <v>0.22342836372336999</v>
      </c>
      <c r="BD19" s="301">
        <v>295665228.56</v>
      </c>
      <c r="BE19" s="301">
        <v>53646788.880000003</v>
      </c>
      <c r="BF19" s="3">
        <f t="shared" si="11"/>
        <v>0.18144436240027237</v>
      </c>
      <c r="BG19" s="302">
        <v>216795615</v>
      </c>
      <c r="BH19" s="302">
        <v>43933470.18</v>
      </c>
      <c r="BI19" s="3">
        <f t="shared" si="12"/>
        <v>0.20264925644367854</v>
      </c>
      <c r="BJ19" s="303">
        <v>94634236</v>
      </c>
      <c r="BK19" s="303">
        <v>19053791.850000001</v>
      </c>
      <c r="BL19" s="3">
        <f t="shared" si="13"/>
        <v>0.20134142415436207</v>
      </c>
      <c r="BM19" s="304">
        <v>286509734.13999999</v>
      </c>
      <c r="BN19" s="304">
        <v>58037189.859999999</v>
      </c>
      <c r="BO19" s="3">
        <f t="shared" ref="BO19:BO25" si="36">SUM(BN19/BM19)</f>
        <v>0.20256620611584783</v>
      </c>
      <c r="BP19" s="305">
        <v>159862973.81999999</v>
      </c>
      <c r="BQ19" s="305">
        <v>27011264.239999998</v>
      </c>
      <c r="BR19" s="3">
        <f>SUM(BQ19/BP19)</f>
        <v>0.16896510551851562</v>
      </c>
      <c r="BS19" s="306">
        <v>182572767</v>
      </c>
      <c r="BT19" s="306">
        <v>35061160.729999997</v>
      </c>
      <c r="BU19" s="3">
        <f t="shared" si="28"/>
        <v>0.19203937863306852</v>
      </c>
      <c r="BV19" s="308">
        <v>1511804797.5</v>
      </c>
      <c r="BW19" s="308">
        <v>371433460.12</v>
      </c>
      <c r="BX19" s="3">
        <f t="shared" si="31"/>
        <v>0.24568876930025749</v>
      </c>
      <c r="BY19" s="307">
        <v>3814678399.71</v>
      </c>
      <c r="BZ19" s="307">
        <v>754598874.15999997</v>
      </c>
      <c r="CA19" s="3">
        <f t="shared" si="32"/>
        <v>0.19781454557672967</v>
      </c>
      <c r="CB19" s="34">
        <f t="shared" si="29"/>
        <v>12437977454.6</v>
      </c>
      <c r="CC19" s="34">
        <f t="shared" si="30"/>
        <v>2441184887.8299999</v>
      </c>
      <c r="CD19" s="2">
        <f t="shared" si="17"/>
        <v>0.19626863746461962</v>
      </c>
    </row>
    <row r="20" spans="1:201" ht="33" customHeight="1" x14ac:dyDescent="0.25">
      <c r="A20" s="112" t="s">
        <v>55</v>
      </c>
      <c r="B20" s="285">
        <v>28501267.600000001</v>
      </c>
      <c r="C20" s="285">
        <v>6095752.4000000004</v>
      </c>
      <c r="D20" s="1">
        <f t="shared" si="33"/>
        <v>0.21387653649481891</v>
      </c>
      <c r="E20" s="286">
        <v>18391366</v>
      </c>
      <c r="F20" s="286">
        <v>2863365.85</v>
      </c>
      <c r="G20" s="1">
        <f t="shared" si="34"/>
        <v>0.15569076543852153</v>
      </c>
      <c r="H20" s="287">
        <v>95799725.480000004</v>
      </c>
      <c r="I20" s="287">
        <v>16921243.25</v>
      </c>
      <c r="J20" s="1">
        <f t="shared" si="18"/>
        <v>0.17663143777518056</v>
      </c>
      <c r="K20" s="288">
        <v>80276660.939999998</v>
      </c>
      <c r="L20" s="288">
        <v>15735785.25</v>
      </c>
      <c r="M20" s="1">
        <f t="shared" si="20"/>
        <v>0.1960194291309795</v>
      </c>
      <c r="N20" s="289">
        <v>31922557.940000001</v>
      </c>
      <c r="O20" s="289">
        <v>7335323.4900000002</v>
      </c>
      <c r="P20" s="1">
        <f t="shared" si="1"/>
        <v>0.22978495344223659</v>
      </c>
      <c r="Q20" s="290">
        <v>26376889</v>
      </c>
      <c r="R20" s="290">
        <v>6064591.5</v>
      </c>
      <c r="S20" s="1">
        <f t="shared" si="21"/>
        <v>0.22992065137022036</v>
      </c>
      <c r="T20" s="291">
        <v>86255881.569999993</v>
      </c>
      <c r="U20" s="291">
        <v>19910812.989999998</v>
      </c>
      <c r="V20" s="1">
        <f t="shared" si="3"/>
        <v>0.23083426460422413</v>
      </c>
      <c r="W20" s="292">
        <v>12931815.82</v>
      </c>
      <c r="X20" s="292">
        <v>2221044.84</v>
      </c>
      <c r="Y20" s="1">
        <f t="shared" si="35"/>
        <v>0.17175042321318801</v>
      </c>
      <c r="Z20" s="309">
        <v>52961000</v>
      </c>
      <c r="AA20" s="309">
        <v>9897059.8800000008</v>
      </c>
      <c r="AB20" s="1">
        <f t="shared" si="22"/>
        <v>0.18687449028530428</v>
      </c>
      <c r="AC20" s="293">
        <v>94460418.390000001</v>
      </c>
      <c r="AD20" s="293">
        <v>42162104.280000001</v>
      </c>
      <c r="AE20" s="1">
        <f t="shared" si="23"/>
        <v>0.44634678734879996</v>
      </c>
      <c r="AF20" s="294">
        <v>18489063.010000002</v>
      </c>
      <c r="AG20" s="294">
        <v>4726689.88</v>
      </c>
      <c r="AH20" s="1">
        <f t="shared" si="24"/>
        <v>0.25564788639876018</v>
      </c>
      <c r="AI20" s="310">
        <v>48572414</v>
      </c>
      <c r="AJ20" s="310">
        <v>11887111.26</v>
      </c>
      <c r="AK20" s="2">
        <f t="shared" si="6"/>
        <v>0.24472967845493535</v>
      </c>
      <c r="AL20" s="295">
        <v>112856123.97</v>
      </c>
      <c r="AM20" s="295">
        <v>22781476.02</v>
      </c>
      <c r="AN20" s="3">
        <f t="shared" si="7"/>
        <v>0.20186300236623306</v>
      </c>
      <c r="AO20" s="296">
        <v>25730404.190000001</v>
      </c>
      <c r="AP20" s="296">
        <v>4239761.6399999997</v>
      </c>
      <c r="AQ20" s="3">
        <f t="shared" si="25"/>
        <v>0.16477633264881875</v>
      </c>
      <c r="AR20" s="297">
        <v>24414471.670000002</v>
      </c>
      <c r="AS20" s="297">
        <v>3851332.1</v>
      </c>
      <c r="AT20" s="3">
        <f t="shared" si="8"/>
        <v>0.15774791902347154</v>
      </c>
      <c r="AU20" s="298">
        <v>25966053.289999999</v>
      </c>
      <c r="AV20" s="298">
        <v>5138886.18</v>
      </c>
      <c r="AW20" s="3">
        <f t="shared" si="9"/>
        <v>0.19790786541977401</v>
      </c>
      <c r="AX20" s="299">
        <v>25824242</v>
      </c>
      <c r="AY20" s="299">
        <v>5532173.3600000003</v>
      </c>
      <c r="AZ20" s="3">
        <f t="shared" si="10"/>
        <v>0.21422403646929891</v>
      </c>
      <c r="BA20" s="300">
        <v>26979636.079999998</v>
      </c>
      <c r="BB20" s="300">
        <v>7183779.0300000003</v>
      </c>
      <c r="BC20" s="3">
        <f t="shared" si="26"/>
        <v>0.26626671348340886</v>
      </c>
      <c r="BD20" s="301">
        <v>51779416.619999997</v>
      </c>
      <c r="BE20" s="301">
        <v>11630777.119999999</v>
      </c>
      <c r="BF20" s="3">
        <f t="shared" si="11"/>
        <v>0.22462163305848384</v>
      </c>
      <c r="BG20" s="302">
        <v>30927685</v>
      </c>
      <c r="BH20" s="302">
        <v>4309870.21</v>
      </c>
      <c r="BI20" s="3">
        <f t="shared" si="12"/>
        <v>0.13935314621834774</v>
      </c>
      <c r="BJ20" s="303">
        <v>16861576</v>
      </c>
      <c r="BK20" s="303">
        <v>3783717.91</v>
      </c>
      <c r="BL20" s="3">
        <f t="shared" si="13"/>
        <v>0.22439882902997918</v>
      </c>
      <c r="BM20" s="304">
        <v>25304027.949999999</v>
      </c>
      <c r="BN20" s="304">
        <v>4363003.01</v>
      </c>
      <c r="BO20" s="3">
        <f t="shared" si="36"/>
        <v>0.17242326077971312</v>
      </c>
      <c r="BP20" s="305">
        <v>14460293</v>
      </c>
      <c r="BQ20" s="305">
        <v>2919598</v>
      </c>
      <c r="BR20" s="3">
        <f>SUM(BQ20/BP20)</f>
        <v>0.20190448423140528</v>
      </c>
      <c r="BS20" s="306">
        <v>24753031.199999999</v>
      </c>
      <c r="BT20" s="306">
        <v>6618928.5199999996</v>
      </c>
      <c r="BU20" s="3">
        <f t="shared" si="28"/>
        <v>0.26739870630470502</v>
      </c>
      <c r="BV20" s="308">
        <v>185794000</v>
      </c>
      <c r="BW20" s="308">
        <v>41415284.369999997</v>
      </c>
      <c r="BX20" s="3">
        <f t="shared" si="31"/>
        <v>0.22290969767592062</v>
      </c>
      <c r="BY20" s="307">
        <v>192971774.81999999</v>
      </c>
      <c r="BZ20" s="307">
        <v>32155560.239999998</v>
      </c>
      <c r="CA20" s="3">
        <f t="shared" si="32"/>
        <v>0.16663348963854444</v>
      </c>
      <c r="CB20" s="34">
        <f t="shared" si="29"/>
        <v>1379561795.54</v>
      </c>
      <c r="CC20" s="34">
        <f t="shared" si="30"/>
        <v>301745032.57999998</v>
      </c>
      <c r="CD20" s="2">
        <f t="shared" si="17"/>
        <v>0.21872527461655919</v>
      </c>
    </row>
    <row r="21" spans="1:201" ht="29.25" customHeight="1" x14ac:dyDescent="0.25">
      <c r="A21" s="38" t="s">
        <v>54</v>
      </c>
      <c r="B21" s="285"/>
      <c r="C21" s="285"/>
      <c r="D21" s="1"/>
      <c r="E21" s="286"/>
      <c r="F21" s="286"/>
      <c r="G21" s="1"/>
      <c r="H21" s="287">
        <v>500000</v>
      </c>
      <c r="I21" s="287"/>
      <c r="J21" s="1"/>
      <c r="K21" s="288"/>
      <c r="L21" s="288"/>
      <c r="M21" s="1"/>
      <c r="N21" s="289"/>
      <c r="O21" s="289"/>
      <c r="P21" s="1"/>
      <c r="Q21" s="290"/>
      <c r="R21" s="290"/>
      <c r="S21" s="1"/>
      <c r="T21" s="291"/>
      <c r="U21" s="291"/>
      <c r="V21" s="1"/>
      <c r="W21" s="292"/>
      <c r="X21" s="292"/>
      <c r="Y21" s="1"/>
      <c r="Z21" s="309"/>
      <c r="AA21" s="309"/>
      <c r="AB21" s="1" t="e">
        <f t="shared" si="22"/>
        <v>#DIV/0!</v>
      </c>
      <c r="AC21" s="293"/>
      <c r="AD21" s="293"/>
      <c r="AE21" s="1"/>
      <c r="AF21" s="294"/>
      <c r="AG21" s="294"/>
      <c r="AH21" s="1"/>
      <c r="AI21" s="310"/>
      <c r="AJ21" s="310"/>
      <c r="AK21" s="2"/>
      <c r="AL21" s="295"/>
      <c r="AM21" s="295"/>
      <c r="AN21" s="3"/>
      <c r="AO21" s="296"/>
      <c r="AP21" s="296"/>
      <c r="AQ21" s="3"/>
      <c r="AR21" s="297"/>
      <c r="AS21" s="297"/>
      <c r="AT21" s="3"/>
      <c r="AU21" s="298">
        <v>4694.66</v>
      </c>
      <c r="AV21" s="298"/>
      <c r="AW21" s="3"/>
      <c r="AX21" s="299"/>
      <c r="AY21" s="299"/>
      <c r="AZ21" s="3"/>
      <c r="BA21" s="300"/>
      <c r="BB21" s="300"/>
      <c r="BC21" s="3"/>
      <c r="BD21" s="301"/>
      <c r="BE21" s="301"/>
      <c r="BF21" s="3"/>
      <c r="BG21" s="302"/>
      <c r="BH21" s="302"/>
      <c r="BI21" s="3" t="e">
        <f t="shared" si="12"/>
        <v>#DIV/0!</v>
      </c>
      <c r="BJ21" s="303"/>
      <c r="BK21" s="303"/>
      <c r="BL21" s="3"/>
      <c r="BM21" s="304"/>
      <c r="BN21" s="304"/>
      <c r="BO21" s="3"/>
      <c r="BP21" s="305"/>
      <c r="BQ21" s="305"/>
      <c r="BR21" s="3"/>
      <c r="BS21" s="306"/>
      <c r="BT21" s="306"/>
      <c r="BU21" s="3"/>
      <c r="BV21" s="308">
        <v>49388038.189999998</v>
      </c>
      <c r="BW21" s="308">
        <v>8818145.0899999999</v>
      </c>
      <c r="BX21" s="3">
        <f t="shared" si="31"/>
        <v>0.17854819533579858</v>
      </c>
      <c r="BY21" s="307"/>
      <c r="BZ21" s="307"/>
      <c r="CA21" s="3"/>
      <c r="CB21" s="34">
        <f t="shared" si="29"/>
        <v>49892732.849999994</v>
      </c>
      <c r="CC21" s="34">
        <f t="shared" si="30"/>
        <v>8818145.0899999999</v>
      </c>
      <c r="CD21" s="2">
        <f t="shared" si="17"/>
        <v>0.1767420741716296</v>
      </c>
      <c r="CE21" s="111"/>
    </row>
    <row r="22" spans="1:201" ht="24.75" customHeight="1" x14ac:dyDescent="0.25">
      <c r="A22" s="38" t="s">
        <v>41</v>
      </c>
      <c r="B22" s="285">
        <v>178083435</v>
      </c>
      <c r="C22" s="285">
        <v>39418258.93</v>
      </c>
      <c r="D22" s="1">
        <f t="shared" si="33"/>
        <v>0.22134713950233495</v>
      </c>
      <c r="E22" s="286">
        <v>53110975</v>
      </c>
      <c r="F22" s="286">
        <v>11394267.140000001</v>
      </c>
      <c r="G22" s="1">
        <f t="shared" si="34"/>
        <v>0.21453696039283784</v>
      </c>
      <c r="H22" s="287">
        <v>362407099.97000003</v>
      </c>
      <c r="I22" s="287">
        <v>90661226.189999998</v>
      </c>
      <c r="J22" s="1">
        <f t="shared" si="18"/>
        <v>0.25016404534432385</v>
      </c>
      <c r="K22" s="288">
        <v>312239147</v>
      </c>
      <c r="L22" s="288">
        <v>78521000.510000005</v>
      </c>
      <c r="M22" s="1">
        <f t="shared" si="20"/>
        <v>0.25147711702530368</v>
      </c>
      <c r="N22" s="289">
        <v>118337161</v>
      </c>
      <c r="O22" s="289">
        <v>25499578.43</v>
      </c>
      <c r="P22" s="1">
        <f t="shared" si="1"/>
        <v>0.21548242508538801</v>
      </c>
      <c r="Q22" s="290">
        <v>84637915</v>
      </c>
      <c r="R22" s="290">
        <v>18573119.43</v>
      </c>
      <c r="S22" s="1">
        <f t="shared" si="21"/>
        <v>0.21944207191304274</v>
      </c>
      <c r="T22" s="291">
        <v>290694395.82999998</v>
      </c>
      <c r="U22" s="291">
        <v>70879338.049999997</v>
      </c>
      <c r="V22" s="1">
        <f t="shared" si="3"/>
        <v>0.24382767286456636</v>
      </c>
      <c r="W22" s="292">
        <v>52224682</v>
      </c>
      <c r="X22" s="292">
        <v>13874124.140000001</v>
      </c>
      <c r="Y22" s="1">
        <f t="shared" si="35"/>
        <v>0.2656622043194059</v>
      </c>
      <c r="Z22" s="309">
        <v>246415162</v>
      </c>
      <c r="AA22" s="309">
        <v>64519984.119999997</v>
      </c>
      <c r="AB22" s="1">
        <f t="shared" si="22"/>
        <v>0.26183447315632308</v>
      </c>
      <c r="AC22" s="293">
        <v>326514835.33999997</v>
      </c>
      <c r="AD22" s="293">
        <v>63834828.630000003</v>
      </c>
      <c r="AE22" s="1">
        <f t="shared" si="23"/>
        <v>0.19550360878251913</v>
      </c>
      <c r="AF22" s="294">
        <v>75497559</v>
      </c>
      <c r="AG22" s="294">
        <v>15522629.390000001</v>
      </c>
      <c r="AH22" s="1">
        <f t="shared" si="24"/>
        <v>0.20560438768622971</v>
      </c>
      <c r="AI22" s="310">
        <v>302594729</v>
      </c>
      <c r="AJ22" s="310">
        <v>72600358.590000004</v>
      </c>
      <c r="AK22" s="2">
        <f t="shared" si="6"/>
        <v>0.23992605168611514</v>
      </c>
      <c r="AL22" s="295">
        <v>338586379</v>
      </c>
      <c r="AM22" s="295">
        <v>101246049.51000001</v>
      </c>
      <c r="AN22" s="3">
        <f t="shared" si="7"/>
        <v>0.29902576060214164</v>
      </c>
      <c r="AO22" s="296">
        <v>65045862</v>
      </c>
      <c r="AP22" s="296">
        <v>18464951.030000001</v>
      </c>
      <c r="AQ22" s="3">
        <f t="shared" si="25"/>
        <v>0.28387587560912025</v>
      </c>
      <c r="AR22" s="297">
        <v>82746708</v>
      </c>
      <c r="AS22" s="297">
        <v>18784227.16</v>
      </c>
      <c r="AT22" s="3">
        <f t="shared" si="8"/>
        <v>0.22700875495856584</v>
      </c>
      <c r="AU22" s="298">
        <v>70225325</v>
      </c>
      <c r="AV22" s="298">
        <v>15496015.75</v>
      </c>
      <c r="AW22" s="3">
        <f t="shared" si="9"/>
        <v>0.22066136041378234</v>
      </c>
      <c r="AX22" s="299">
        <v>83783992</v>
      </c>
      <c r="AY22" s="299">
        <v>25896150.57</v>
      </c>
      <c r="AZ22" s="3">
        <f t="shared" si="10"/>
        <v>0.30908231932897157</v>
      </c>
      <c r="BA22" s="300">
        <v>52236546.170000002</v>
      </c>
      <c r="BB22" s="300">
        <v>11556632.390000001</v>
      </c>
      <c r="BC22" s="3">
        <f t="shared" si="26"/>
        <v>0.22123653337243601</v>
      </c>
      <c r="BD22" s="301">
        <v>151882323.86000001</v>
      </c>
      <c r="BE22" s="301">
        <v>37708690.119999997</v>
      </c>
      <c r="BF22" s="3">
        <f t="shared" si="11"/>
        <v>0.24827569898626645</v>
      </c>
      <c r="BG22" s="302">
        <v>88382345</v>
      </c>
      <c r="BH22" s="302">
        <v>23838537</v>
      </c>
      <c r="BI22" s="3">
        <f t="shared" si="12"/>
        <v>0.26972057598154925</v>
      </c>
      <c r="BJ22" s="303">
        <v>72756636</v>
      </c>
      <c r="BK22" s="303">
        <v>16734197.029999999</v>
      </c>
      <c r="BL22" s="3">
        <f t="shared" si="13"/>
        <v>0.23000234686496498</v>
      </c>
      <c r="BM22" s="304">
        <v>112972459</v>
      </c>
      <c r="BN22" s="304">
        <v>29784080.960000001</v>
      </c>
      <c r="BO22" s="3">
        <f t="shared" si="36"/>
        <v>0.26364019358027785</v>
      </c>
      <c r="BP22" s="305">
        <v>96605836</v>
      </c>
      <c r="BQ22" s="305">
        <v>18753873.199999999</v>
      </c>
      <c r="BR22" s="3">
        <f t="shared" si="14"/>
        <v>0.19412774607115868</v>
      </c>
      <c r="BS22" s="306">
        <v>77831465</v>
      </c>
      <c r="BT22" s="306">
        <v>20636099.199999999</v>
      </c>
      <c r="BU22" s="3">
        <f>SUM(BT22/BS22)</f>
        <v>0.26513825995694673</v>
      </c>
      <c r="BV22" s="308">
        <v>664942939.75999999</v>
      </c>
      <c r="BW22" s="308">
        <v>158412899.55000001</v>
      </c>
      <c r="BX22" s="3">
        <f t="shared" si="31"/>
        <v>0.23823532829324648</v>
      </c>
      <c r="BY22" s="307">
        <v>1919713923.3699999</v>
      </c>
      <c r="BZ22" s="307">
        <v>519283135</v>
      </c>
      <c r="CA22" s="3">
        <f t="shared" si="32"/>
        <v>0.27050027021131051</v>
      </c>
      <c r="CB22" s="34">
        <f t="shared" si="29"/>
        <v>6280469836.3000002</v>
      </c>
      <c r="CC22" s="34">
        <f t="shared" si="30"/>
        <v>1581894252.0200005</v>
      </c>
      <c r="CD22" s="2">
        <f t="shared" si="17"/>
        <v>0.25187514521237447</v>
      </c>
      <c r="CE22" s="111"/>
    </row>
    <row r="23" spans="1:201" ht="24.75" customHeight="1" x14ac:dyDescent="0.25">
      <c r="A23" s="38" t="s">
        <v>53</v>
      </c>
      <c r="B23" s="285">
        <v>1030000</v>
      </c>
      <c r="C23" s="285">
        <v>173680</v>
      </c>
      <c r="D23" s="1">
        <f t="shared" si="33"/>
        <v>0.16862135922330096</v>
      </c>
      <c r="E23" s="286">
        <v>6516500</v>
      </c>
      <c r="F23" s="286">
        <v>1450151.69</v>
      </c>
      <c r="G23" s="1">
        <f t="shared" si="34"/>
        <v>0.22253536254124145</v>
      </c>
      <c r="H23" s="287">
        <v>29849678</v>
      </c>
      <c r="I23" s="287">
        <v>5718306.7599999998</v>
      </c>
      <c r="J23" s="1">
        <f t="shared" si="18"/>
        <v>0.19157013218032032</v>
      </c>
      <c r="K23" s="288">
        <v>16730500</v>
      </c>
      <c r="L23" s="288">
        <v>1538225.67</v>
      </c>
      <c r="M23" s="1">
        <f t="shared" si="20"/>
        <v>9.1941404620304229E-2</v>
      </c>
      <c r="N23" s="289">
        <v>2220600</v>
      </c>
      <c r="O23" s="289">
        <v>330414.59999999998</v>
      </c>
      <c r="P23" s="1">
        <f t="shared" si="1"/>
        <v>0.14879519048905701</v>
      </c>
      <c r="Q23" s="290">
        <v>4875000</v>
      </c>
      <c r="R23" s="290">
        <v>208878.9</v>
      </c>
      <c r="S23" s="1">
        <f t="shared" si="21"/>
        <v>4.2846953846153842E-2</v>
      </c>
      <c r="T23" s="291">
        <v>14009974</v>
      </c>
      <c r="U23" s="291">
        <v>2287019.83</v>
      </c>
      <c r="V23" s="1">
        <f t="shared" si="3"/>
        <v>0.16324226083503082</v>
      </c>
      <c r="W23" s="292">
        <v>6550160</v>
      </c>
      <c r="X23" s="292">
        <v>947456.14</v>
      </c>
      <c r="Y23" s="1">
        <f t="shared" si="35"/>
        <v>0.14464625902268036</v>
      </c>
      <c r="Z23" s="309">
        <v>5236775</v>
      </c>
      <c r="AA23" s="309">
        <v>137722.5</v>
      </c>
      <c r="AB23" s="1">
        <f t="shared" si="22"/>
        <v>2.6299105842813565E-2</v>
      </c>
      <c r="AC23" s="293">
        <v>4613000</v>
      </c>
      <c r="AD23" s="293">
        <v>229019.99</v>
      </c>
      <c r="AE23" s="1">
        <f t="shared" si="23"/>
        <v>4.9646648601777581E-2</v>
      </c>
      <c r="AF23" s="294">
        <v>7208982</v>
      </c>
      <c r="AG23" s="294">
        <v>1246880.71</v>
      </c>
      <c r="AH23" s="1">
        <f t="shared" si="24"/>
        <v>0.17296210616145247</v>
      </c>
      <c r="AI23" s="310">
        <v>24431328</v>
      </c>
      <c r="AJ23" s="310">
        <v>2867738.61</v>
      </c>
      <c r="AK23" s="2">
        <f t="shared" si="6"/>
        <v>0.11737956323946042</v>
      </c>
      <c r="AL23" s="295">
        <v>17641900</v>
      </c>
      <c r="AM23" s="295">
        <v>3460719.25</v>
      </c>
      <c r="AN23" s="3">
        <f t="shared" si="7"/>
        <v>0.19616476966766619</v>
      </c>
      <c r="AO23" s="296">
        <v>4101000</v>
      </c>
      <c r="AP23" s="296">
        <v>292720</v>
      </c>
      <c r="AQ23" s="3">
        <f t="shared" si="25"/>
        <v>7.1377712752987071E-2</v>
      </c>
      <c r="AR23" s="297">
        <v>8966000</v>
      </c>
      <c r="AS23" s="297">
        <v>1035276.78</v>
      </c>
      <c r="AT23" s="3">
        <f t="shared" si="8"/>
        <v>0.11546696185590007</v>
      </c>
      <c r="AU23" s="298">
        <v>5006045.3</v>
      </c>
      <c r="AV23" s="298">
        <v>418794.46</v>
      </c>
      <c r="AW23" s="3">
        <f t="shared" si="9"/>
        <v>8.365774476711188E-2</v>
      </c>
      <c r="AX23" s="299">
        <v>14611491</v>
      </c>
      <c r="AY23" s="299">
        <v>1759765.28</v>
      </c>
      <c r="AZ23" s="3">
        <f t="shared" si="10"/>
        <v>0.12043707791354079</v>
      </c>
      <c r="BA23" s="300">
        <v>600000</v>
      </c>
      <c r="BB23" s="300">
        <v>66100</v>
      </c>
      <c r="BC23" s="3">
        <f t="shared" si="26"/>
        <v>0.11016666666666666</v>
      </c>
      <c r="BD23" s="301">
        <v>6698000</v>
      </c>
      <c r="BE23" s="301">
        <v>409518.79</v>
      </c>
      <c r="BF23" s="3">
        <f t="shared" si="11"/>
        <v>6.1140458345774855E-2</v>
      </c>
      <c r="BG23" s="302">
        <v>2600000</v>
      </c>
      <c r="BH23" s="302">
        <v>69422.5</v>
      </c>
      <c r="BI23" s="3">
        <f t="shared" si="12"/>
        <v>2.6700961538461538E-2</v>
      </c>
      <c r="BJ23" s="303">
        <v>3320000</v>
      </c>
      <c r="BK23" s="303">
        <v>39516.199999999997</v>
      </c>
      <c r="BL23" s="3">
        <f t="shared" si="13"/>
        <v>1.1902469879518072E-2</v>
      </c>
      <c r="BM23" s="304">
        <v>1605955.51</v>
      </c>
      <c r="BN23" s="304">
        <v>339425</v>
      </c>
      <c r="BO23" s="3">
        <f t="shared" si="36"/>
        <v>0.21135392474228629</v>
      </c>
      <c r="BP23" s="305">
        <v>10187188.199999999</v>
      </c>
      <c r="BQ23" s="305">
        <v>97050</v>
      </c>
      <c r="BR23" s="3">
        <f t="shared" si="14"/>
        <v>9.5266719427054471E-3</v>
      </c>
      <c r="BS23" s="306">
        <v>10823874.75</v>
      </c>
      <c r="BT23" s="306">
        <v>3427881.05</v>
      </c>
      <c r="BU23" s="3">
        <f>SUM(BT23/BS23)</f>
        <v>0.3166962967674769</v>
      </c>
      <c r="BV23" s="308">
        <v>34360000</v>
      </c>
      <c r="BW23" s="308">
        <v>7937737</v>
      </c>
      <c r="BX23" s="3">
        <f t="shared" si="31"/>
        <v>0.231016792782305</v>
      </c>
      <c r="BY23" s="307">
        <v>113690100</v>
      </c>
      <c r="BZ23" s="307">
        <v>7504288.5800000001</v>
      </c>
      <c r="CA23" s="3">
        <f t="shared" si="32"/>
        <v>6.6006526337825375E-2</v>
      </c>
      <c r="CB23" s="34">
        <f t="shared" si="29"/>
        <v>357484051.75999999</v>
      </c>
      <c r="CC23" s="34">
        <f t="shared" si="30"/>
        <v>43993710.289999999</v>
      </c>
      <c r="CD23" s="2">
        <f t="shared" si="17"/>
        <v>0.12306481946091279</v>
      </c>
      <c r="CE23" s="111"/>
    </row>
    <row r="24" spans="1:201" ht="24.75" customHeight="1" x14ac:dyDescent="0.25">
      <c r="A24" s="112" t="s">
        <v>56</v>
      </c>
      <c r="B24" s="285">
        <v>800000</v>
      </c>
      <c r="C24" s="285">
        <v>190000</v>
      </c>
      <c r="D24" s="1">
        <f t="shared" si="33"/>
        <v>0.23749999999999999</v>
      </c>
      <c r="E24" s="286">
        <v>1000000</v>
      </c>
      <c r="F24" s="286">
        <v>270607</v>
      </c>
      <c r="G24" s="1">
        <f t="shared" si="34"/>
        <v>0.27060699999999999</v>
      </c>
      <c r="H24" s="287">
        <v>10547819</v>
      </c>
      <c r="I24" s="287">
        <v>2847870.48</v>
      </c>
      <c r="J24" s="1">
        <f t="shared" si="18"/>
        <v>0.26999614612271977</v>
      </c>
      <c r="K24" s="288">
        <v>1379200</v>
      </c>
      <c r="L24" s="288">
        <v>506164</v>
      </c>
      <c r="M24" s="1">
        <f t="shared" si="20"/>
        <v>0.36699825986078888</v>
      </c>
      <c r="N24" s="289">
        <v>1000000</v>
      </c>
      <c r="O24" s="289">
        <v>249900</v>
      </c>
      <c r="P24" s="1">
        <f t="shared" si="1"/>
        <v>0.24990000000000001</v>
      </c>
      <c r="Q24" s="290">
        <v>950000</v>
      </c>
      <c r="R24" s="290">
        <v>172120</v>
      </c>
      <c r="S24" s="1">
        <f t="shared" si="21"/>
        <v>0.18117894736842105</v>
      </c>
      <c r="T24" s="291">
        <v>7478898</v>
      </c>
      <c r="U24" s="291">
        <v>1861196.88</v>
      </c>
      <c r="V24" s="1">
        <f t="shared" si="3"/>
        <v>0.2488597758653748</v>
      </c>
      <c r="W24" s="292">
        <v>1811000</v>
      </c>
      <c r="X24" s="292">
        <v>523380</v>
      </c>
      <c r="Y24" s="1">
        <f t="shared" si="35"/>
        <v>0.28900055218111542</v>
      </c>
      <c r="Z24" s="309">
        <v>3200000</v>
      </c>
      <c r="AA24" s="309">
        <v>501000</v>
      </c>
      <c r="AB24" s="1">
        <f t="shared" si="22"/>
        <v>0.15656249999999999</v>
      </c>
      <c r="AC24" s="293">
        <v>2100000</v>
      </c>
      <c r="AD24" s="293">
        <v>532500</v>
      </c>
      <c r="AE24" s="1">
        <f t="shared" si="23"/>
        <v>0.25357142857142856</v>
      </c>
      <c r="AF24" s="294">
        <v>1800000</v>
      </c>
      <c r="AG24" s="294">
        <v>280000</v>
      </c>
      <c r="AH24" s="1">
        <f t="shared" si="24"/>
        <v>0.15555555555555556</v>
      </c>
      <c r="AI24" s="310">
        <v>2000000</v>
      </c>
      <c r="AJ24" s="310">
        <v>498000</v>
      </c>
      <c r="AK24" s="2">
        <f t="shared" si="6"/>
        <v>0.249</v>
      </c>
      <c r="AL24" s="295">
        <v>7520000</v>
      </c>
      <c r="AM24" s="295">
        <v>2223691.11</v>
      </c>
      <c r="AN24" s="3">
        <f t="shared" si="7"/>
        <v>0.29570360505319149</v>
      </c>
      <c r="AO24" s="296">
        <v>2448000</v>
      </c>
      <c r="AP24" s="296">
        <v>321334</v>
      </c>
      <c r="AQ24" s="3">
        <f t="shared" si="25"/>
        <v>0.1312638888888889</v>
      </c>
      <c r="AR24" s="297">
        <v>1850000</v>
      </c>
      <c r="AS24" s="297">
        <v>320000</v>
      </c>
      <c r="AT24" s="3">
        <f t="shared" si="8"/>
        <v>0.17297297297297298</v>
      </c>
      <c r="AU24" s="298">
        <v>1447000</v>
      </c>
      <c r="AV24" s="298">
        <v>241166</v>
      </c>
      <c r="AW24" s="3">
        <f t="shared" si="9"/>
        <v>0.16666620594333104</v>
      </c>
      <c r="AX24" s="299">
        <v>1700000</v>
      </c>
      <c r="AY24" s="299">
        <v>372000</v>
      </c>
      <c r="AZ24" s="3">
        <f t="shared" si="10"/>
        <v>0.21882352941176469</v>
      </c>
      <c r="BA24" s="300">
        <v>1500000</v>
      </c>
      <c r="BB24" s="300">
        <v>375000</v>
      </c>
      <c r="BC24" s="3">
        <f t="shared" si="26"/>
        <v>0.25</v>
      </c>
      <c r="BD24" s="301">
        <v>3000000</v>
      </c>
      <c r="BE24" s="301">
        <v>1040000</v>
      </c>
      <c r="BF24" s="3">
        <f t="shared" si="11"/>
        <v>0.34666666666666668</v>
      </c>
      <c r="BG24" s="302">
        <v>2109100</v>
      </c>
      <c r="BH24" s="302">
        <v>426000</v>
      </c>
      <c r="BI24" s="3">
        <f t="shared" si="12"/>
        <v>0.20198188800910341</v>
      </c>
      <c r="BJ24" s="303">
        <v>1100000</v>
      </c>
      <c r="BK24" s="303">
        <v>387156</v>
      </c>
      <c r="BL24" s="3">
        <f t="shared" si="13"/>
        <v>0.35196</v>
      </c>
      <c r="BM24" s="304">
        <v>3667800</v>
      </c>
      <c r="BN24" s="304">
        <v>1089474.1000000001</v>
      </c>
      <c r="BO24" s="3">
        <f t="shared" si="36"/>
        <v>0.29703748841267247</v>
      </c>
      <c r="BP24" s="305">
        <v>2300000</v>
      </c>
      <c r="BQ24" s="305">
        <v>395875</v>
      </c>
      <c r="BR24" s="3">
        <f t="shared" si="14"/>
        <v>0.1721195652173913</v>
      </c>
      <c r="BS24" s="306">
        <v>1300000</v>
      </c>
      <c r="BT24" s="306">
        <v>300000</v>
      </c>
      <c r="BU24" s="3">
        <f>SUM(BT24/BS24)</f>
        <v>0.23076923076923078</v>
      </c>
      <c r="BV24" s="308">
        <v>8050000</v>
      </c>
      <c r="BW24" s="308">
        <v>489139</v>
      </c>
      <c r="BX24" s="3">
        <f t="shared" si="31"/>
        <v>6.076260869565217E-2</v>
      </c>
      <c r="BY24" s="307">
        <v>19724500</v>
      </c>
      <c r="BZ24" s="307">
        <v>3870000</v>
      </c>
      <c r="CA24" s="3">
        <f t="shared" si="32"/>
        <v>0.19620269208344951</v>
      </c>
      <c r="CB24" s="34">
        <f t="shared" si="29"/>
        <v>91783317</v>
      </c>
      <c r="CC24" s="34">
        <f t="shared" si="30"/>
        <v>20283573.57</v>
      </c>
      <c r="CD24" s="2">
        <f t="shared" si="17"/>
        <v>0.22099412216710365</v>
      </c>
      <c r="CE24" s="111"/>
    </row>
    <row r="25" spans="1:201" s="17" customFormat="1" ht="24.75" customHeight="1" x14ac:dyDescent="0.25">
      <c r="A25" s="112" t="s">
        <v>57</v>
      </c>
      <c r="B25" s="285">
        <v>870000</v>
      </c>
      <c r="C25" s="285">
        <v>222601.68</v>
      </c>
      <c r="D25" s="1">
        <f t="shared" si="33"/>
        <v>0.25586399999999998</v>
      </c>
      <c r="E25" s="286"/>
      <c r="F25" s="286"/>
      <c r="G25" s="113"/>
      <c r="H25" s="287">
        <v>11925000</v>
      </c>
      <c r="I25" s="287">
        <v>1298393.46</v>
      </c>
      <c r="J25" s="1">
        <f t="shared" si="18"/>
        <v>0.10887995471698113</v>
      </c>
      <c r="K25" s="288">
        <v>1618040</v>
      </c>
      <c r="L25" s="288">
        <v>355483</v>
      </c>
      <c r="M25" s="1">
        <f t="shared" si="20"/>
        <v>0.21969976020370324</v>
      </c>
      <c r="N25" s="289">
        <v>30000</v>
      </c>
      <c r="O25" s="289"/>
      <c r="P25" s="1"/>
      <c r="Q25" s="290">
        <v>1080000</v>
      </c>
      <c r="R25" s="290">
        <v>272465.69</v>
      </c>
      <c r="S25" s="1">
        <f t="shared" si="21"/>
        <v>0.25228304629629628</v>
      </c>
      <c r="T25" s="291">
        <v>1533822</v>
      </c>
      <c r="U25" s="291">
        <v>342366.74</v>
      </c>
      <c r="V25" s="1">
        <f t="shared" si="3"/>
        <v>0.2232115199808061</v>
      </c>
      <c r="W25" s="292">
        <v>600000</v>
      </c>
      <c r="X25" s="292">
        <v>170440.13</v>
      </c>
      <c r="Y25" s="1">
        <f t="shared" si="35"/>
        <v>0.28406688333333335</v>
      </c>
      <c r="Z25" s="309">
        <v>3114000</v>
      </c>
      <c r="AA25" s="309">
        <v>224109</v>
      </c>
      <c r="AB25" s="1">
        <f t="shared" si="22"/>
        <v>7.1968208092485553E-2</v>
      </c>
      <c r="AC25" s="293">
        <v>7450000</v>
      </c>
      <c r="AD25" s="293">
        <v>236054.45</v>
      </c>
      <c r="AE25" s="1">
        <f t="shared" si="23"/>
        <v>3.1685161073825505E-2</v>
      </c>
      <c r="AF25" s="294">
        <v>341250</v>
      </c>
      <c r="AG25" s="294">
        <v>50868</v>
      </c>
      <c r="AH25" s="1">
        <f t="shared" si="24"/>
        <v>0.14906373626373626</v>
      </c>
      <c r="AI25" s="310">
        <v>1187000</v>
      </c>
      <c r="AJ25" s="310">
        <v>302139.40000000002</v>
      </c>
      <c r="AK25" s="2">
        <f t="shared" si="6"/>
        <v>0.25454035383319296</v>
      </c>
      <c r="AL25" s="295">
        <v>5600005</v>
      </c>
      <c r="AM25" s="295">
        <v>1360976.32</v>
      </c>
      <c r="AN25" s="3">
        <f t="shared" si="7"/>
        <v>0.2430312687220815</v>
      </c>
      <c r="AO25" s="296">
        <v>204000</v>
      </c>
      <c r="AP25" s="296">
        <v>50868</v>
      </c>
      <c r="AQ25" s="113"/>
      <c r="AR25" s="297">
        <v>218671</v>
      </c>
      <c r="AS25" s="297">
        <v>82553</v>
      </c>
      <c r="AT25" s="3">
        <f t="shared" si="8"/>
        <v>0.37752148204380098</v>
      </c>
      <c r="AU25" s="298">
        <v>425000</v>
      </c>
      <c r="AV25" s="298">
        <v>73972</v>
      </c>
      <c r="AW25" s="3">
        <f t="shared" si="9"/>
        <v>0.17405176470588235</v>
      </c>
      <c r="AX25" s="299">
        <v>159668</v>
      </c>
      <c r="AY25" s="299">
        <v>4932</v>
      </c>
      <c r="AZ25" s="3">
        <f t="shared" si="10"/>
        <v>3.0889094871859108E-2</v>
      </c>
      <c r="BA25" s="300">
        <v>100000</v>
      </c>
      <c r="BB25" s="300">
        <v>30013</v>
      </c>
      <c r="BC25" s="3">
        <f t="shared" si="26"/>
        <v>0.30013000000000001</v>
      </c>
      <c r="BD25" s="301">
        <v>120000</v>
      </c>
      <c r="BE25" s="301">
        <v>30734</v>
      </c>
      <c r="BF25" s="3">
        <f t="shared" si="11"/>
        <v>0.25611666666666666</v>
      </c>
      <c r="BG25" s="302">
        <v>1150000</v>
      </c>
      <c r="BH25" s="302">
        <v>337676.79</v>
      </c>
      <c r="BI25" s="3">
        <f t="shared" si="12"/>
        <v>0.29363199130434781</v>
      </c>
      <c r="BJ25" s="303"/>
      <c r="BK25" s="303"/>
      <c r="BL25" s="113"/>
      <c r="BM25" s="304">
        <v>130000</v>
      </c>
      <c r="BN25" s="304"/>
      <c r="BO25" s="3">
        <f t="shared" si="36"/>
        <v>0</v>
      </c>
      <c r="BP25" s="305">
        <v>150000</v>
      </c>
      <c r="BQ25" s="305">
        <v>34520</v>
      </c>
      <c r="BR25" s="3">
        <f t="shared" si="14"/>
        <v>0.23013333333333333</v>
      </c>
      <c r="BS25" s="306">
        <v>380000</v>
      </c>
      <c r="BT25" s="306">
        <v>87039</v>
      </c>
      <c r="BU25" s="3">
        <f>SUM(BT25/BS25)</f>
        <v>0.22905</v>
      </c>
      <c r="BV25" s="308">
        <v>17500000</v>
      </c>
      <c r="BW25" s="308">
        <v>1652669.64</v>
      </c>
      <c r="BX25" s="3">
        <f t="shared" si="31"/>
        <v>9.4438265142857136E-2</v>
      </c>
      <c r="BY25" s="307">
        <v>82000000</v>
      </c>
      <c r="BZ25" s="307">
        <v>9148499.3300000001</v>
      </c>
      <c r="CA25" s="3">
        <f t="shared" si="32"/>
        <v>0.11156706500000001</v>
      </c>
      <c r="CB25" s="34">
        <f>BY25+BV25+BS25+BP25+BM25+BJ25+BG25+BD25+BA25+AX25+AU25+AR25+AO25+AL25+AI25+AF25+AC25+Z25+W25+T25+Q25+N25+K25+H25+E25+B25</f>
        <v>137886456</v>
      </c>
      <c r="CC25" s="34">
        <f t="shared" si="30"/>
        <v>16369374.629999999</v>
      </c>
      <c r="CD25" s="2">
        <f t="shared" si="17"/>
        <v>0.11871633447450415</v>
      </c>
      <c r="CE25" s="114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2"/>
      <c r="GO25" s="42"/>
      <c r="GP25" s="42"/>
      <c r="GQ25" s="42"/>
      <c r="GR25" s="42"/>
      <c r="GS25" s="42"/>
    </row>
    <row r="26" spans="1:201" ht="27.75" customHeight="1" x14ac:dyDescent="0.25">
      <c r="A26" s="38" t="s">
        <v>42</v>
      </c>
      <c r="B26" s="285"/>
      <c r="C26" s="285"/>
      <c r="D26" s="1"/>
      <c r="E26" s="286"/>
      <c r="F26" s="286"/>
      <c r="G26" s="1"/>
      <c r="H26" s="287"/>
      <c r="I26" s="287"/>
      <c r="J26" s="1"/>
      <c r="K26" s="288"/>
      <c r="L26" s="288"/>
      <c r="M26" s="1"/>
      <c r="N26" s="289"/>
      <c r="O26" s="289"/>
      <c r="P26" s="1"/>
      <c r="Q26" s="290"/>
      <c r="R26" s="290"/>
      <c r="S26" s="1"/>
      <c r="T26" s="291"/>
      <c r="U26" s="291"/>
      <c r="V26" s="1"/>
      <c r="W26" s="292"/>
      <c r="X26" s="292"/>
      <c r="Y26" s="1"/>
      <c r="Z26" s="309"/>
      <c r="AA26" s="309"/>
      <c r="AB26" s="1"/>
      <c r="AC26" s="293"/>
      <c r="AD26" s="293"/>
      <c r="AE26" s="1"/>
      <c r="AF26" s="294">
        <v>1500000</v>
      </c>
      <c r="AG26" s="294"/>
      <c r="AH26" s="1"/>
      <c r="AI26" s="310"/>
      <c r="AJ26" s="310"/>
      <c r="AK26" s="2"/>
      <c r="AL26" s="295"/>
      <c r="AM26" s="295"/>
      <c r="AN26" s="3"/>
      <c r="AO26" s="296"/>
      <c r="AP26" s="296"/>
      <c r="AQ26" s="3"/>
      <c r="AR26" s="297"/>
      <c r="AS26" s="297"/>
      <c r="AT26" s="3"/>
      <c r="AU26" s="298"/>
      <c r="AV26" s="298"/>
      <c r="AW26" s="3"/>
      <c r="AX26" s="299"/>
      <c r="AY26" s="299"/>
      <c r="AZ26" s="3"/>
      <c r="BA26" s="300"/>
      <c r="BB26" s="300"/>
      <c r="BC26" s="3"/>
      <c r="BD26" s="301"/>
      <c r="BE26" s="301"/>
      <c r="BF26" s="3"/>
      <c r="BG26" s="302"/>
      <c r="BH26" s="302"/>
      <c r="BI26" s="3"/>
      <c r="BJ26" s="303"/>
      <c r="BK26" s="303"/>
      <c r="BL26" s="3"/>
      <c r="BM26" s="304"/>
      <c r="BN26" s="304"/>
      <c r="BO26" s="3"/>
      <c r="BP26" s="305"/>
      <c r="BQ26" s="305"/>
      <c r="BR26" s="3"/>
      <c r="BS26" s="306"/>
      <c r="BT26" s="306"/>
      <c r="BU26" s="3"/>
      <c r="BV26" s="308"/>
      <c r="BW26" s="308"/>
      <c r="BX26" s="1"/>
      <c r="BY26" s="307"/>
      <c r="BZ26" s="307"/>
      <c r="CA26" s="3"/>
      <c r="CB26" s="34">
        <f>BY26+BV26+BS26+BP26+BM26+BJ26+BG26+BD26+BA26+AX26+AU26+AR26+AO26+AL26+AI26+AF26+AC26+Z26+W26+T26+Q26+N26+K26+H26+E26+B26</f>
        <v>1500000</v>
      </c>
      <c r="CC26" s="34">
        <f t="shared" si="30"/>
        <v>0</v>
      </c>
      <c r="CD26" s="2"/>
    </row>
    <row r="27" spans="1:201" s="21" customFormat="1" ht="29.25" customHeight="1" x14ac:dyDescent="0.3">
      <c r="A27" s="141" t="s">
        <v>43</v>
      </c>
      <c r="B27" s="142">
        <f>SUM(B13:B26)</f>
        <v>674912653.9000001</v>
      </c>
      <c r="C27" s="142">
        <f>SUM(C13:C26)</f>
        <v>140842125.56000003</v>
      </c>
      <c r="D27" s="139">
        <f>SUM(C27/B27)</f>
        <v>0.20868200462110201</v>
      </c>
      <c r="E27" s="142">
        <f>SUM(E13:E26)</f>
        <v>227850483.25999999</v>
      </c>
      <c r="F27" s="142">
        <f>SUM(F13:F26)</f>
        <v>43532048.719999999</v>
      </c>
      <c r="G27" s="139">
        <f>SUM(F27/E27)</f>
        <v>0.19105532758658061</v>
      </c>
      <c r="H27" s="142">
        <f>SUM(H13:H26)</f>
        <v>1900680290.98</v>
      </c>
      <c r="I27" s="142">
        <f>SUM(I13:I26)</f>
        <v>341129034.39999998</v>
      </c>
      <c r="J27" s="139">
        <f>SUM(I27/H27)</f>
        <v>0.17947733557236614</v>
      </c>
      <c r="K27" s="142">
        <f>SUM(K13:K26)</f>
        <v>1402246766.1700001</v>
      </c>
      <c r="L27" s="142">
        <f>SUM(L13:L26)</f>
        <v>278917541.86000001</v>
      </c>
      <c r="M27" s="139">
        <f>SUM(L27/K27)</f>
        <v>0.19890760213469139</v>
      </c>
      <c r="N27" s="142">
        <f>SUM(N13:N26)</f>
        <v>507366036.27000004</v>
      </c>
      <c r="O27" s="142">
        <f>SUM(O13:O26)</f>
        <v>105155999.47999999</v>
      </c>
      <c r="P27" s="139">
        <f>SUM(O27/N27)</f>
        <v>0.20725864950100867</v>
      </c>
      <c r="Q27" s="142">
        <f>SUM(Q13:Q26)</f>
        <v>390498494.75</v>
      </c>
      <c r="R27" s="142">
        <f>SUM(R13:R26)</f>
        <v>75462580.409999996</v>
      </c>
      <c r="S27" s="139">
        <f>SUM(R27/Q27)</f>
        <v>0.19324678948714435</v>
      </c>
      <c r="T27" s="142">
        <f>SUM(T13:T26)</f>
        <v>1362484771.6999998</v>
      </c>
      <c r="U27" s="142">
        <f>SUM(U13:U26)</f>
        <v>282346698.41000003</v>
      </c>
      <c r="V27" s="139">
        <f>SUM(U27/T27)</f>
        <v>0.20722925075904544</v>
      </c>
      <c r="W27" s="142">
        <f>SUM(W13:W26)</f>
        <v>330330195.31999999</v>
      </c>
      <c r="X27" s="142">
        <f>SUM(X13:X26)</f>
        <v>56898882.170000009</v>
      </c>
      <c r="Y27" s="139">
        <f>SUM(X27/W27)</f>
        <v>0.17224850460576421</v>
      </c>
      <c r="Z27" s="142">
        <f>SUM(Z13:Z26)</f>
        <v>1147914507.77</v>
      </c>
      <c r="AA27" s="142">
        <f>SUM(AA13:AA26)</f>
        <v>219837499.12</v>
      </c>
      <c r="AB27" s="139">
        <f>SUM(AA27/Z27)</f>
        <v>0.1915103412597059</v>
      </c>
      <c r="AC27" s="142">
        <f>SUM(AC13:AC26)</f>
        <v>1058144931.74</v>
      </c>
      <c r="AD27" s="142">
        <f>SUM(AD13:AD26)</f>
        <v>247261362.03</v>
      </c>
      <c r="AE27" s="139">
        <f>SUM(AD27/AC27)</f>
        <v>0.23367438109201788</v>
      </c>
      <c r="AF27" s="142">
        <f>SUM(AF13:AF26)</f>
        <v>315973707.76999998</v>
      </c>
      <c r="AG27" s="142">
        <f>SUM(AG13:AG26)</f>
        <v>60441116.719999999</v>
      </c>
      <c r="AH27" s="139">
        <f>SUM(AG27/AF27)</f>
        <v>0.19128527226700651</v>
      </c>
      <c r="AI27" s="142">
        <f>SUM(AI13:AI26)</f>
        <v>1130110102.3600001</v>
      </c>
      <c r="AJ27" s="142">
        <f>SUM(AJ13:AJ26)</f>
        <v>241147730.56</v>
      </c>
      <c r="AK27" s="143">
        <f>SUM(AJ27/AI27)</f>
        <v>0.21338428004175264</v>
      </c>
      <c r="AL27" s="142">
        <f>SUM(AL13:AL26)</f>
        <v>1697133342.04</v>
      </c>
      <c r="AM27" s="142">
        <f>SUM(AM13:AM26)</f>
        <v>359129029.93000001</v>
      </c>
      <c r="AN27" s="139">
        <f>SUM(AM27/AL27)</f>
        <v>0.21160920066440816</v>
      </c>
      <c r="AO27" s="142">
        <f>SUM(AO13:AO26)</f>
        <v>414711588.94</v>
      </c>
      <c r="AP27" s="142">
        <f>SUM(AP13:AP26)</f>
        <v>79063916.420000002</v>
      </c>
      <c r="AQ27" s="139">
        <f>SUM(AP27/AO27)</f>
        <v>0.19064795517792699</v>
      </c>
      <c r="AR27" s="142">
        <f>SUM(AR13:AR26)</f>
        <v>404022275.90000004</v>
      </c>
      <c r="AS27" s="142">
        <f>SUM(AS13:AS26)</f>
        <v>88089795.909999996</v>
      </c>
      <c r="AT27" s="139">
        <f>SUM(AS27/AR27)</f>
        <v>0.21803202735238092</v>
      </c>
      <c r="AU27" s="142">
        <f>SUM(AU13:AU26)</f>
        <v>390214387.37000006</v>
      </c>
      <c r="AV27" s="142">
        <f>SUM(AV13:AV26)</f>
        <v>86918965.059999987</v>
      </c>
      <c r="AW27" s="139">
        <f>SUM(AV27/AU27)</f>
        <v>0.2227466948254363</v>
      </c>
      <c r="AX27" s="142">
        <f>SUM(AX13:AX26)</f>
        <v>493940264.76999998</v>
      </c>
      <c r="AY27" s="142">
        <f>SUM(AY13:AY26)</f>
        <v>129511596.93000001</v>
      </c>
      <c r="AZ27" s="139">
        <f>SUM(AY27/AX27)</f>
        <v>0.26220093028922481</v>
      </c>
      <c r="BA27" s="142">
        <f>SUM(BA13:BA26)</f>
        <v>268773108.94</v>
      </c>
      <c r="BB27" s="142">
        <f>SUM(BB13:BB26)</f>
        <v>68120248.800000012</v>
      </c>
      <c r="BC27" s="139">
        <f>SUM(BB27/BA27)</f>
        <v>0.2534488999612195</v>
      </c>
      <c r="BD27" s="142">
        <f>SUM(BD13:BD26)</f>
        <v>813986391.13000011</v>
      </c>
      <c r="BE27" s="142">
        <f>SUM(BE13:BE26)</f>
        <v>198205570.52000001</v>
      </c>
      <c r="BF27" s="139">
        <f>SUM(BE27/BD27)</f>
        <v>0.24349985783527062</v>
      </c>
      <c r="BG27" s="142">
        <f>SUM(BG13:BG26)</f>
        <v>539065012.26999998</v>
      </c>
      <c r="BH27" s="142">
        <f>SUM(BH13:BH26)</f>
        <v>98666722.980000004</v>
      </c>
      <c r="BI27" s="139">
        <f>SUM(BH27/BG27)</f>
        <v>0.18303306787527343</v>
      </c>
      <c r="BJ27" s="142">
        <f>SUM(BJ13:BJ26)</f>
        <v>284075919.81</v>
      </c>
      <c r="BK27" s="142">
        <f>SUM(BK13:BK26)</f>
        <v>69811712.63000001</v>
      </c>
      <c r="BL27" s="139">
        <f>SUM(BK27/BJ27)</f>
        <v>0.24575019479543547</v>
      </c>
      <c r="BM27" s="142">
        <f>SUM(BM13:BM26)</f>
        <v>637955718.22000003</v>
      </c>
      <c r="BN27" s="142">
        <f>SUM(BN13:BN26)</f>
        <v>124296183.87</v>
      </c>
      <c r="BO27" s="139">
        <f>SUM(BN27/BM27)</f>
        <v>0.19483512776843906</v>
      </c>
      <c r="BP27" s="142">
        <f>SUM(BP13:BP26)</f>
        <v>377748571.75999999</v>
      </c>
      <c r="BQ27" s="142">
        <f>SUM(BQ13:BQ26)</f>
        <v>62678215.769999996</v>
      </c>
      <c r="BR27" s="139">
        <f>SUM(BQ27/BP27)</f>
        <v>0.16592575182474065</v>
      </c>
      <c r="BS27" s="142">
        <f>SUM(BS13:BS26)</f>
        <v>416647850.52999997</v>
      </c>
      <c r="BT27" s="142">
        <f>SUM(BT13:BT26)</f>
        <v>98388936.179999992</v>
      </c>
      <c r="BU27" s="139">
        <f>SUM(BT27/BS27)</f>
        <v>0.23614411079966841</v>
      </c>
      <c r="BV27" s="142">
        <f>SUM(BV13:BV26)</f>
        <v>3594975616.8699999</v>
      </c>
      <c r="BW27" s="142">
        <f>SUM(BW13:BW26)</f>
        <v>732151739.63</v>
      </c>
      <c r="BX27" s="139">
        <f>SUM(BW27/BV27)</f>
        <v>0.20365972336342436</v>
      </c>
      <c r="BY27" s="142">
        <f>SUM(BY13:BY26)</f>
        <v>9332794202.9899998</v>
      </c>
      <c r="BZ27" s="142">
        <f>SUM(BZ13:BZ26)</f>
        <v>1776777141.3199999</v>
      </c>
      <c r="CA27" s="139">
        <f>SUM(BZ27/BY27)</f>
        <v>0.1903799765295118</v>
      </c>
      <c r="CB27" s="140">
        <f>BY27+BV27+BS27+BP27+BM27+BJ27+BG27+BD27+BA27+AX27+AU27+AR27+AO27+AL27+AI27+AF27+AC27+Z27+W27+T27+Q27+N27+K27+H27+E27+B27</f>
        <v>30114557193.530006</v>
      </c>
      <c r="CC27" s="140">
        <f>BZ27+BW27+BT27+BQ27+BN27+BK27+BH27+BE27+BB27+AY27+AV27+AS27+AP27+AM27+AJ27+AG27+AD27+AA27+X27+U27+R27+O27+L27+I27+F27+C27</f>
        <v>6064782395.3899984</v>
      </c>
      <c r="CD27" s="143">
        <f>SUM(CC27/CB27)</f>
        <v>0.20139038925310823</v>
      </c>
      <c r="CE27" s="109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</row>
    <row r="28" spans="1:201" ht="16.5" customHeight="1" x14ac:dyDescent="0.3">
      <c r="A28" s="29" t="s">
        <v>44</v>
      </c>
      <c r="B28" s="23">
        <f>B12-B27</f>
        <v>-40830679.720000148</v>
      </c>
      <c r="C28" s="23">
        <f>C12-C27</f>
        <v>913786.17999997735</v>
      </c>
      <c r="D28" s="24"/>
      <c r="E28" s="23">
        <f>E12-E27</f>
        <v>0</v>
      </c>
      <c r="F28" s="23">
        <f>F12-F27</f>
        <v>8131388.2599999979</v>
      </c>
      <c r="G28" s="24"/>
      <c r="H28" s="23">
        <f>H12-H27</f>
        <v>-48669250.839999914</v>
      </c>
      <c r="I28" s="23">
        <f>I12-I27</f>
        <v>7101629.4800000191</v>
      </c>
      <c r="J28" s="24"/>
      <c r="K28" s="23">
        <f>K12-K27</f>
        <v>-74336657.25</v>
      </c>
      <c r="L28" s="23">
        <f>L12-L27</f>
        <v>67653999.050000012</v>
      </c>
      <c r="M28" s="24"/>
      <c r="N28" s="23">
        <f>N12-N27</f>
        <v>-43994174.490000069</v>
      </c>
      <c r="O28" s="23">
        <f>O12-O27</f>
        <v>5927840.9800000042</v>
      </c>
      <c r="P28" s="24"/>
      <c r="Q28" s="23">
        <f>Q12-Q27</f>
        <v>-5614069.75</v>
      </c>
      <c r="R28" s="23">
        <f>R12-R27</f>
        <v>4928934.6800000072</v>
      </c>
      <c r="S28" s="24"/>
      <c r="T28" s="23">
        <f>T12-T27</f>
        <v>-86766057.249999762</v>
      </c>
      <c r="U28" s="23">
        <f>U12-U27</f>
        <v>48773613.269999981</v>
      </c>
      <c r="V28" s="24"/>
      <c r="W28" s="23">
        <f>W12-W27</f>
        <v>-8100073.6899999976</v>
      </c>
      <c r="X28" s="23">
        <f>X12-X27</f>
        <v>1396147.859999992</v>
      </c>
      <c r="Y28" s="24"/>
      <c r="Z28" s="23">
        <f>Z12-Z27</f>
        <v>-6674782.5999999046</v>
      </c>
      <c r="AA28" s="23">
        <f>AA12-AA27</f>
        <v>-92111551.790000007</v>
      </c>
      <c r="AB28" s="24"/>
      <c r="AC28" s="23">
        <f>AC12-AC27</f>
        <v>-21332195.289999962</v>
      </c>
      <c r="AD28" s="23">
        <f>AD12-AD27</f>
        <v>39731516.99999997</v>
      </c>
      <c r="AE28" s="24"/>
      <c r="AF28" s="23">
        <f>AF12-AF27</f>
        <v>-2500000</v>
      </c>
      <c r="AG28" s="23">
        <f>AG12-AG27</f>
        <v>15869905.989999995</v>
      </c>
      <c r="AH28" s="24"/>
      <c r="AI28" s="23">
        <f>AI12-AI27</f>
        <v>-11377288.400000095</v>
      </c>
      <c r="AJ28" s="23">
        <f>AJ12-AJ27</f>
        <v>21427292.270000011</v>
      </c>
      <c r="AK28" s="2"/>
      <c r="AL28" s="23">
        <f>AL12-AL27</f>
        <v>-60490131.399999857</v>
      </c>
      <c r="AM28" s="23">
        <f>AM12-AM27</f>
        <v>73597213.790000021</v>
      </c>
      <c r="AN28" s="3"/>
      <c r="AO28" s="23">
        <f>AO12-AO27</f>
        <v>-20004674.730000019</v>
      </c>
      <c r="AP28" s="23">
        <f>AP12-AP27</f>
        <v>13742556.129999995</v>
      </c>
      <c r="AQ28" s="3"/>
      <c r="AR28" s="23">
        <f>AR12-AR27</f>
        <v>-7148435.5500000119</v>
      </c>
      <c r="AS28" s="23">
        <f>AS12-AS27</f>
        <v>14059906.960000008</v>
      </c>
      <c r="AT28" s="3"/>
      <c r="AU28" s="23">
        <f>AU12-AU27</f>
        <v>-4554028.590000093</v>
      </c>
      <c r="AV28" s="23">
        <f>AV12-AV27</f>
        <v>9511862.3800000101</v>
      </c>
      <c r="AW28" s="3"/>
      <c r="AX28" s="23">
        <f>AX12-AX27</f>
        <v>-5848474.6999999881</v>
      </c>
      <c r="AY28" s="23">
        <f>AY12-AY27</f>
        <v>9563239.6699999869</v>
      </c>
      <c r="AZ28" s="3"/>
      <c r="BA28" s="23">
        <f>BA12-BA27</f>
        <v>-9546331.0600000024</v>
      </c>
      <c r="BB28" s="23">
        <f>BB12-BB27</f>
        <v>17576111.739999995</v>
      </c>
      <c r="BC28" s="3"/>
      <c r="BD28" s="23">
        <f>BD12-BD27</f>
        <v>-42114452.76000011</v>
      </c>
      <c r="BE28" s="23">
        <f>BE12-BE27</f>
        <v>47053985.560000002</v>
      </c>
      <c r="BF28" s="3"/>
      <c r="BG28" s="23">
        <f>BG12-BG27</f>
        <v>-27466594</v>
      </c>
      <c r="BH28" s="23">
        <f>BH12-BH27</f>
        <v>17337729.530000001</v>
      </c>
      <c r="BI28" s="3"/>
      <c r="BJ28" s="23">
        <f>BJ12-BJ27</f>
        <v>-1732055</v>
      </c>
      <c r="BK28" s="23">
        <f>BK12-BK27</f>
        <v>7462906.3299999833</v>
      </c>
      <c r="BL28" s="3"/>
      <c r="BM28" s="23">
        <f>BM12-BM27</f>
        <v>-28082185.470000029</v>
      </c>
      <c r="BN28" s="23">
        <f>BN12-BN27</f>
        <v>42845803.729999989</v>
      </c>
      <c r="BO28" s="3"/>
      <c r="BP28" s="23">
        <f>BP12-BP27</f>
        <v>-1882565.7899999619</v>
      </c>
      <c r="BQ28" s="23">
        <f>BQ12-BQ27</f>
        <v>33808178.680000007</v>
      </c>
      <c r="BR28" s="3"/>
      <c r="BS28" s="23">
        <f>BS12-BS27</f>
        <v>-21423687.099999964</v>
      </c>
      <c r="BT28" s="23">
        <f>BT12-BT27</f>
        <v>10221749.570000008</v>
      </c>
      <c r="BU28" s="3"/>
      <c r="BV28" s="23">
        <f>BV12-BV27</f>
        <v>-165540188.67000008</v>
      </c>
      <c r="BW28" s="23">
        <f>BW12-BW27</f>
        <v>230913220.95000005</v>
      </c>
      <c r="BX28" s="24"/>
      <c r="BY28" s="23">
        <f>BY12-BY27</f>
        <v>-414536701</v>
      </c>
      <c r="BZ28" s="23">
        <f>BZ12-BZ27</f>
        <v>514408507.21000028</v>
      </c>
      <c r="CA28" s="3"/>
      <c r="CB28" s="4">
        <f>BY28+BV28+BS28+BP28+BM28+BJ28+BG28+BD28+BA28+AX28+AU28+AR28+AO28+AL28+AI28+AF28+AC28+Z28+W28+T28+Q28+N28+K28+H28+E28+B28</f>
        <v>-1160565735.0999999</v>
      </c>
      <c r="CC28" s="4">
        <f>BZ28+BW28+BT28+BQ28+BN28+BK28+BH28+BE28+BB28+AY28+AV28+AS28+AP28+AM28+AJ28+AG28+AD28+AA28+X28+U28+R28+O28+L28+I28+F28+C28</f>
        <v>1171847475.4600005</v>
      </c>
      <c r="CD28" s="2"/>
    </row>
    <row r="29" spans="1:201" ht="19.5" hidden="1" customHeight="1" x14ac:dyDescent="0.3">
      <c r="A29" s="29" t="s">
        <v>45</v>
      </c>
      <c r="B29" s="23">
        <f>B28/(B6+B11)*100</f>
        <v>-20.990424602434878</v>
      </c>
      <c r="C29" s="23">
        <f>C28/(C6+C11)*100</f>
        <v>1.9654477838121922</v>
      </c>
      <c r="D29" s="24"/>
      <c r="E29" s="23">
        <f>E28/(E6+E11)*100</f>
        <v>0</v>
      </c>
      <c r="F29" s="23">
        <f>F28/(F6+F11)*100</f>
        <v>74.347467567068193</v>
      </c>
      <c r="G29" s="24"/>
      <c r="H29" s="23">
        <f>H28/(H6+H11)*100</f>
        <v>-4.8174693378943347</v>
      </c>
      <c r="I29" s="23">
        <f>I28/(I6+I11)*100</f>
        <v>4.2031450169199092</v>
      </c>
      <c r="J29" s="24" t="s">
        <v>0</v>
      </c>
      <c r="K29" s="23">
        <f>K28/(K6+K11)*100</f>
        <v>-15.885369534126955</v>
      </c>
      <c r="L29" s="23">
        <f>L28/(L6+L11)*100</f>
        <v>64.759851503263462</v>
      </c>
      <c r="M29" s="24"/>
      <c r="N29" s="23">
        <f>N28/(N6+N11)*100</f>
        <v>-26.91072104891137</v>
      </c>
      <c r="O29" s="23">
        <f>O28/(O6+O11)*100</f>
        <v>18.317662988652387</v>
      </c>
      <c r="P29" s="24"/>
      <c r="Q29" s="23">
        <f>Q28/(Q6+Q11)*100</f>
        <v>-5.8058737565977134</v>
      </c>
      <c r="R29" s="23">
        <f>R28/(R6+R11)*100</f>
        <v>25.136677958903274</v>
      </c>
      <c r="S29" s="24"/>
      <c r="T29" s="23">
        <f>T28/(T6+T11)*100</f>
        <v>-14.966623943151273</v>
      </c>
      <c r="U29" s="23">
        <f>U28/(U6+U11)*100</f>
        <v>30.982793068428066</v>
      </c>
      <c r="V29" s="24"/>
      <c r="W29" s="23">
        <f>W28/(W6+W11)*100</f>
        <v>-10.073808163388751</v>
      </c>
      <c r="X29" s="23">
        <f>X28/(X6+X11)*100</f>
        <v>11.46179053631595</v>
      </c>
      <c r="Y29" s="24"/>
      <c r="Z29" s="23">
        <f>Z28/(Z6+Z11)*100</f>
        <v>-1.8060020731089568</v>
      </c>
      <c r="AA29" s="23">
        <f>AA28/(AA6+AA11)*100</f>
        <v>-122.17688067690922</v>
      </c>
      <c r="AB29" s="24"/>
      <c r="AC29" s="23">
        <f>AC28/(AC6+AC11)*100</f>
        <v>-7.0354291438465344</v>
      </c>
      <c r="AD29" s="23">
        <f>AD28/(AD6+AD11)*100</f>
        <v>50.254439427708441</v>
      </c>
      <c r="AE29" s="24"/>
      <c r="AF29" s="23">
        <f>AF28/(AF6+AF11)*100</f>
        <v>-3.9301818598903373</v>
      </c>
      <c r="AG29" s="23">
        <f>AG28/(AG6+AG11)*100</f>
        <v>117.65593897110107</v>
      </c>
      <c r="AH29" s="24"/>
      <c r="AI29" s="23">
        <f>AI28/(AI6+AI11)*100</f>
        <v>-2.9806503591460221</v>
      </c>
      <c r="AJ29" s="23">
        <f>AJ28/(AJ6+AJ11)*100</f>
        <v>24.022368629904374</v>
      </c>
      <c r="AK29" s="2"/>
      <c r="AL29" s="6">
        <f>AL28/(AL6+AL11)*100</f>
        <v>-9.3609725503814154</v>
      </c>
      <c r="AM29" s="6">
        <f>AM28/(AM6+AM11)*100</f>
        <v>57.252463177309977</v>
      </c>
      <c r="AN29" s="3"/>
      <c r="AO29" s="6">
        <f>AO28/(AO6+AO11)*100</f>
        <v>-11.602050314518175</v>
      </c>
      <c r="AP29" s="6">
        <f>AP28/(AP6+AP11)*100</f>
        <v>41.000307082915839</v>
      </c>
      <c r="AQ29" s="3"/>
      <c r="AR29" s="6">
        <f>AR28/(AR6+AR11)*100</f>
        <v>-7.321698357876727</v>
      </c>
      <c r="AS29" s="6">
        <f>AS28/(AS6+AS11)*100</f>
        <v>67.240322747688822</v>
      </c>
      <c r="AT29" s="3"/>
      <c r="AU29" s="6">
        <f>AU28/(AU6+AU11)*100</f>
        <v>-3.8747084737293465</v>
      </c>
      <c r="AV29" s="6">
        <f>AV28/(AV6+AV11)*100</f>
        <v>32.093072257510222</v>
      </c>
      <c r="AW29" s="3"/>
      <c r="AX29" s="6">
        <f>AX28/(AX6+AX11)*100</f>
        <v>-5.0866065812198196</v>
      </c>
      <c r="AY29" s="6">
        <f>AY28/(AY6+AY11)*100</f>
        <v>33.008296339860522</v>
      </c>
      <c r="AZ29" s="3"/>
      <c r="BA29" s="6">
        <f>BA28/(BA6+BA11)*100</f>
        <v>-15.642026402910114</v>
      </c>
      <c r="BB29" s="6">
        <f>BB28/(BB6+BB11)*100</f>
        <v>120.08016507960832</v>
      </c>
      <c r="BC29" s="3"/>
      <c r="BD29" s="6">
        <f>BD28/(BD6+BD11)*100</f>
        <v>-16.514657854154571</v>
      </c>
      <c r="BE29" s="6">
        <f>BE28/(BE6+BE11)*100</f>
        <v>82.933995921137964</v>
      </c>
      <c r="BF29" s="3"/>
      <c r="BG29" s="6">
        <f>BG28/(BG6+BG11)*100</f>
        <v>-12.42310127083099</v>
      </c>
      <c r="BH29" s="6">
        <f>BH28/(BH6+BH11)*100</f>
        <v>38.634962452923588</v>
      </c>
      <c r="BI29" s="3"/>
      <c r="BJ29" s="6">
        <f>BJ28/(BJ6+BJ11)*100</f>
        <v>-2.924410508552346</v>
      </c>
      <c r="BK29" s="6">
        <f>BK28/(BK6+BK11)*100</f>
        <v>63.214599586801242</v>
      </c>
      <c r="BL29" s="3"/>
      <c r="BM29" s="6">
        <f>BM28/(BM6+BM11)*100</f>
        <v>-12.603338251379389</v>
      </c>
      <c r="BN29" s="6">
        <f>BN28/(BN6+BN11)*100</f>
        <v>76.165337747778906</v>
      </c>
      <c r="BO29" s="3"/>
      <c r="BP29" s="6">
        <f>BP28/(BP6+BP11)*100</f>
        <v>-2.05091619145837</v>
      </c>
      <c r="BQ29" s="6">
        <f>BQ28/(BQ6+BQ11)*100</f>
        <v>110.85101470353955</v>
      </c>
      <c r="BR29" s="3"/>
      <c r="BS29" s="6">
        <f>BS28/(BS6+BS11)*100</f>
        <v>-15.850833806166206</v>
      </c>
      <c r="BT29" s="6">
        <f>BT28/(BT6+BT11)*100</f>
        <v>29.985322690318061</v>
      </c>
      <c r="BU29" s="3"/>
      <c r="BV29" s="6">
        <f>BV28/(BV6+BV11)*100</f>
        <v>-8.6678606038487516</v>
      </c>
      <c r="BW29" s="6">
        <f>BW28/(BW6+BW11)*100</f>
        <v>43.332958160397382</v>
      </c>
      <c r="BX29" s="24"/>
      <c r="BY29" s="6">
        <f>BY28/(BY6+BY11)*100</f>
        <v>-9.7177024382071444</v>
      </c>
      <c r="BZ29" s="6">
        <f>BZ28/(BZ6+BZ11)*100</f>
        <v>50.273969889035598</v>
      </c>
      <c r="CA29" s="3"/>
      <c r="CB29" s="4">
        <f>BY29+BV29+BS29+BP29+BM29+BJ29+BG29+BD29+BA29+AX29+AU29+AR29+AO29+AL29+AI29+AF29+AC29+Z29+W29+T29+Q29+N29+K29+H29+E29+B29</f>
        <v>-248.84343742773046</v>
      </c>
      <c r="CC29" s="4">
        <f>BZ29+BW29+BT29+BQ29+BN29+BK29+BH29+BE29+BB29+AY29+AV29+AS29+AP29+AM29+AJ29+AG29+AD29+AA29+X29+U29+R29+O29+L29+I29+F29+C29</f>
        <v>1146.997490611994</v>
      </c>
      <c r="CD29" s="2"/>
    </row>
    <row r="30" spans="1:201" ht="16.5" hidden="1" customHeight="1" x14ac:dyDescent="0.3">
      <c r="A30" s="30" t="s">
        <v>46</v>
      </c>
      <c r="B30" s="25"/>
      <c r="C30" s="25"/>
      <c r="D30" s="24"/>
      <c r="E30" s="25"/>
      <c r="F30" s="25"/>
      <c r="G30" s="24"/>
      <c r="H30" s="25"/>
      <c r="I30" s="25"/>
      <c r="J30" s="24"/>
      <c r="K30" s="25"/>
      <c r="L30" s="25"/>
      <c r="M30" s="24"/>
      <c r="N30" s="25"/>
      <c r="O30" s="25"/>
      <c r="P30" s="24"/>
      <c r="Q30" s="25"/>
      <c r="R30" s="25"/>
      <c r="S30" s="24"/>
      <c r="T30" s="25"/>
      <c r="U30" s="25"/>
      <c r="V30" s="24"/>
      <c r="W30" s="25"/>
      <c r="X30" s="25"/>
      <c r="Y30" s="24"/>
      <c r="Z30" s="25"/>
      <c r="AA30" s="25"/>
      <c r="AB30" s="24"/>
      <c r="AC30" s="25"/>
      <c r="AD30" s="25"/>
      <c r="AE30" s="24"/>
      <c r="AF30" s="25"/>
      <c r="AG30" s="25"/>
      <c r="AH30" s="24"/>
      <c r="AI30" s="25"/>
      <c r="AJ30" s="25"/>
      <c r="AK30" s="2"/>
      <c r="AL30" s="7"/>
      <c r="AM30" s="7"/>
      <c r="AN30" s="3"/>
      <c r="AO30" s="7"/>
      <c r="AP30" s="7"/>
      <c r="AQ30" s="3"/>
      <c r="AR30" s="7"/>
      <c r="AS30" s="7"/>
      <c r="AT30" s="3"/>
      <c r="AU30" s="7"/>
      <c r="AV30" s="7"/>
      <c r="AW30" s="3"/>
      <c r="AX30" s="7"/>
      <c r="AY30" s="7"/>
      <c r="AZ30" s="3"/>
      <c r="BA30" s="7"/>
      <c r="BB30" s="7"/>
      <c r="BC30" s="3"/>
      <c r="BD30" s="7"/>
      <c r="BE30" s="7"/>
      <c r="BF30" s="3"/>
      <c r="BG30" s="7"/>
      <c r="BH30" s="7"/>
      <c r="BI30" s="3"/>
      <c r="BJ30" s="7"/>
      <c r="BK30" s="7"/>
      <c r="BL30" s="3"/>
      <c r="BM30" s="7"/>
      <c r="BN30" s="7"/>
      <c r="BO30" s="3"/>
      <c r="BP30" s="7"/>
      <c r="BQ30" s="7"/>
      <c r="BR30" s="3"/>
      <c r="BS30" s="7"/>
      <c r="BT30" s="7"/>
      <c r="BU30" s="3"/>
      <c r="BV30" s="7"/>
      <c r="BW30" s="7"/>
      <c r="BX30" s="24"/>
      <c r="BY30" s="7"/>
      <c r="BZ30" s="7"/>
      <c r="CA30" s="3"/>
      <c r="CB30" s="4"/>
      <c r="CC30" s="4"/>
      <c r="CD30" s="2"/>
    </row>
    <row r="31" spans="1:201" s="62" customFormat="1" ht="15.6" hidden="1" x14ac:dyDescent="0.3">
      <c r="A31" s="311" t="s">
        <v>47</v>
      </c>
      <c r="B31" s="337">
        <v>448887244.48000002</v>
      </c>
      <c r="C31" s="337">
        <v>104871711.64</v>
      </c>
      <c r="D31" s="338">
        <f>SUM(C31/B31)</f>
        <v>0.23362595602707645</v>
      </c>
      <c r="E31" s="337">
        <v>212577424</v>
      </c>
      <c r="F31" s="337">
        <v>36290143.460000001</v>
      </c>
      <c r="G31" s="339">
        <f>SUM(F31/E31)</f>
        <v>0.17071494600480247</v>
      </c>
      <c r="H31" s="337">
        <v>1126946446.3800001</v>
      </c>
      <c r="I31" s="337">
        <v>234710442.09999999</v>
      </c>
      <c r="J31" s="338">
        <f>SUM(I31/H31)</f>
        <v>0.20827115862864784</v>
      </c>
      <c r="K31" s="337">
        <v>973690460</v>
      </c>
      <c r="L31" s="337">
        <v>176997779.74000001</v>
      </c>
      <c r="M31" s="338">
        <f>SUM(L31/K31)</f>
        <v>0.18178033678177355</v>
      </c>
      <c r="N31" s="337">
        <v>379029879.60000002</v>
      </c>
      <c r="O31" s="337">
        <v>82118545.599999994</v>
      </c>
      <c r="P31" s="338">
        <f>SUM(O31/N31)</f>
        <v>0.21665454366463616</v>
      </c>
      <c r="Q31" s="337">
        <v>503881479.80000001</v>
      </c>
      <c r="R31" s="337">
        <v>93316860.780000001</v>
      </c>
      <c r="S31" s="338">
        <f>SUM(R31/Q31)</f>
        <v>0.18519605208954934</v>
      </c>
      <c r="T31" s="337">
        <v>846364594.44000006</v>
      </c>
      <c r="U31" s="337">
        <v>155221639.40000001</v>
      </c>
      <c r="V31" s="338">
        <f>SUM(U31/T31)</f>
        <v>0.18339807740032288</v>
      </c>
      <c r="W31" s="337">
        <v>216233230</v>
      </c>
      <c r="X31" s="337">
        <v>42461061.600000001</v>
      </c>
      <c r="Y31" s="338">
        <f>SUM(X31/W31)</f>
        <v>0.19636695802953136</v>
      </c>
      <c r="Z31" s="337">
        <v>668414077.36000001</v>
      </c>
      <c r="AA31" s="337">
        <v>120980183.16</v>
      </c>
      <c r="AB31" s="338">
        <f>SUM(AA31/Z31)</f>
        <v>0.18099586357879996</v>
      </c>
      <c r="AC31" s="337">
        <v>617895510.75999999</v>
      </c>
      <c r="AD31" s="337">
        <v>138070071.59999999</v>
      </c>
      <c r="AE31" s="338">
        <f>SUM(AD31/AC31)</f>
        <v>0.22345213583147153</v>
      </c>
      <c r="AF31" s="337">
        <v>211834830</v>
      </c>
      <c r="AG31" s="337">
        <v>49239103.979999997</v>
      </c>
      <c r="AH31" s="338">
        <f>SUM(AG31/AF31)</f>
        <v>0.23244102010986578</v>
      </c>
      <c r="AI31" s="337">
        <v>718608103.24000001</v>
      </c>
      <c r="AJ31" s="337">
        <v>140005496.97999999</v>
      </c>
      <c r="AK31" s="340">
        <f>SUM(AJ31/AI31)</f>
        <v>0.19482872006140056</v>
      </c>
      <c r="AL31" s="337">
        <v>655557269.62</v>
      </c>
      <c r="AM31" s="337">
        <v>149258183.46000001</v>
      </c>
      <c r="AN31" s="341">
        <f>SUM(AM31/AL31)</f>
        <v>0.22768137945677719</v>
      </c>
      <c r="AO31" s="337">
        <v>338735705.72000003</v>
      </c>
      <c r="AP31" s="337">
        <v>54012726.920000002</v>
      </c>
      <c r="AQ31" s="339">
        <f>SUM(AP31/AO31)</f>
        <v>0.1594538928371699</v>
      </c>
      <c r="AR31" s="337">
        <v>306170419.12</v>
      </c>
      <c r="AS31" s="337">
        <v>67761487.420000002</v>
      </c>
      <c r="AT31" s="341">
        <f>SUM(AS31/AR31)</f>
        <v>0.22131951092715349</v>
      </c>
      <c r="AU31" s="337">
        <v>285829025.60000002</v>
      </c>
      <c r="AV31" s="337">
        <v>58076311.939999998</v>
      </c>
      <c r="AW31" s="341">
        <f>SUM(AV31/AU31)</f>
        <v>0.20318549460849436</v>
      </c>
      <c r="AX31" s="337">
        <v>356275642.77999997</v>
      </c>
      <c r="AY31" s="337">
        <v>67906844.040000007</v>
      </c>
      <c r="AZ31" s="341">
        <f>SUM(AY31/AX31)</f>
        <v>0.19060198308850557</v>
      </c>
      <c r="BA31" s="337">
        <v>191360313.96000001</v>
      </c>
      <c r="BB31" s="337">
        <v>46821352.219999999</v>
      </c>
      <c r="BC31" s="341">
        <f>SUM(BB31/BA31)</f>
        <v>0.24467639737352778</v>
      </c>
      <c r="BD31" s="337">
        <v>518225261.75999999</v>
      </c>
      <c r="BE31" s="337">
        <v>103265697.90000001</v>
      </c>
      <c r="BF31" s="341">
        <f>SUM(BE31/BD31)</f>
        <v>0.19926797383301689</v>
      </c>
      <c r="BG31" s="337">
        <v>103288662</v>
      </c>
      <c r="BH31" s="337">
        <v>23071626.52</v>
      </c>
      <c r="BI31" s="341">
        <f>SUM(BH31/BG31)</f>
        <v>0.22337036876322397</v>
      </c>
      <c r="BJ31" s="337">
        <v>234029814</v>
      </c>
      <c r="BK31" s="337">
        <v>39292999.759999998</v>
      </c>
      <c r="BL31" s="339">
        <f>SUM(BK31/BJ31)</f>
        <v>0.16789741054103474</v>
      </c>
      <c r="BM31" s="337">
        <v>416423976.56</v>
      </c>
      <c r="BN31" s="337">
        <v>77069192.359999999</v>
      </c>
      <c r="BO31" s="341">
        <f>SUM(BN31/BM31)</f>
        <v>0.18507385909104965</v>
      </c>
      <c r="BP31" s="337">
        <v>295735520.45999998</v>
      </c>
      <c r="BQ31" s="337">
        <v>49556851.200000003</v>
      </c>
      <c r="BR31" s="341">
        <f>SUM(BQ31/BP31)</f>
        <v>0.16757152175334605</v>
      </c>
      <c r="BS31" s="337">
        <v>350351995.38</v>
      </c>
      <c r="BT31" s="337">
        <v>68513753.560000002</v>
      </c>
      <c r="BU31" s="341">
        <f>SUM(BT31/BS31)</f>
        <v>0.19555690980349172</v>
      </c>
      <c r="BV31" s="337">
        <v>522947798</v>
      </c>
      <c r="BW31" s="337">
        <v>100639424.38</v>
      </c>
      <c r="BX31" s="341">
        <f>SUM(BW31/BV31)</f>
        <v>0.19244640624722545</v>
      </c>
      <c r="BY31" s="337">
        <v>1084640128</v>
      </c>
      <c r="BZ31" s="337">
        <v>247673764.13999999</v>
      </c>
      <c r="CA31" s="341">
        <f>SUM(BZ31/BY31)</f>
        <v>0.22834648815427191</v>
      </c>
      <c r="CB31" s="342">
        <f>BY31+BV31+BS31+BP31+BM31+BJ31+BG31+BD31+BA31+AX31+AU31+AR31+AO31+AL31+AI31+AF31+AC31+Z31+W31+T31+Q31+N31+K31+H31+E31+B31</f>
        <v>12583934813.02</v>
      </c>
      <c r="CC31" s="342">
        <f>BZ31+BW31+BT31+BQ31+BN31+BK31+BH31+BE31+BB31+AY31+AV31+AS31+AP31+AM31+AJ31+AG31+AD31+AA31+X31+U31+R31+O31+L31+I31+F31+C31</f>
        <v>2527203255.8599997</v>
      </c>
      <c r="CD31" s="340">
        <f>SUM(CC31/CB31)</f>
        <v>0.20082774532852971</v>
      </c>
      <c r="CE31" s="343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</row>
    <row r="32" spans="1:201" s="62" customFormat="1" ht="15.6" hidden="1" x14ac:dyDescent="0.3">
      <c r="A32" s="311" t="s">
        <v>48</v>
      </c>
      <c r="B32" s="337">
        <v>34100506.700000003</v>
      </c>
      <c r="C32" s="337">
        <v>14648751.359999999</v>
      </c>
      <c r="D32" s="338">
        <f>SUM(C32/B32)</f>
        <v>0.42957576815126908</v>
      </c>
      <c r="E32" s="337">
        <v>13459411.720000001</v>
      </c>
      <c r="F32" s="337">
        <v>3690652.48</v>
      </c>
      <c r="G32" s="339">
        <f>SUM(F32/E32)</f>
        <v>0.27420607651936812</v>
      </c>
      <c r="H32" s="337">
        <v>99680039.099999994</v>
      </c>
      <c r="I32" s="337">
        <v>20793165.719999999</v>
      </c>
      <c r="J32" s="338">
        <f>SUM(I32/H32)</f>
        <v>0.20859909273450516</v>
      </c>
      <c r="K32" s="337">
        <v>135497388</v>
      </c>
      <c r="L32" s="337">
        <v>50314521.920000002</v>
      </c>
      <c r="M32" s="338">
        <f>SUM(L32/K32)</f>
        <v>0.37133204309443957</v>
      </c>
      <c r="N32" s="337">
        <v>34733194.719999999</v>
      </c>
      <c r="O32" s="337">
        <v>13599816.300000001</v>
      </c>
      <c r="P32" s="338">
        <f>SUM(O32/N32)</f>
        <v>0.39155097622416463</v>
      </c>
      <c r="Q32" s="337">
        <v>32060994.120000001</v>
      </c>
      <c r="R32" s="337">
        <v>11302980.6</v>
      </c>
      <c r="S32" s="338">
        <f>SUM(R32/Q32)</f>
        <v>0.35254616739875438</v>
      </c>
      <c r="T32" s="337">
        <v>110372850.40000001</v>
      </c>
      <c r="U32" s="337">
        <v>29498520.48</v>
      </c>
      <c r="V32" s="338">
        <f>SUM(U32/T32)</f>
        <v>0.26726246874204129</v>
      </c>
      <c r="W32" s="337">
        <v>17317071.760000002</v>
      </c>
      <c r="X32" s="337">
        <v>6301439.54</v>
      </c>
      <c r="Y32" s="338">
        <f>SUM(X32/W32)</f>
        <v>0.36388597491149965</v>
      </c>
      <c r="Z32" s="337">
        <v>104386945.78</v>
      </c>
      <c r="AA32" s="337">
        <v>36536336.899999999</v>
      </c>
      <c r="AB32" s="338">
        <f>SUM(AA32/Z32)</f>
        <v>0.35000867806786784</v>
      </c>
      <c r="AC32" s="337">
        <v>68214716.599999994</v>
      </c>
      <c r="AD32" s="337">
        <v>24195960.440000001</v>
      </c>
      <c r="AE32" s="338">
        <f>SUM(AD32/AC32)</f>
        <v>0.35470293869109182</v>
      </c>
      <c r="AF32" s="337">
        <v>33600452.859999999</v>
      </c>
      <c r="AG32" s="337">
        <v>15777147.539999999</v>
      </c>
      <c r="AH32" s="338">
        <f>SUM(AG32/AF32)</f>
        <v>0.46955163389425814</v>
      </c>
      <c r="AI32" s="337">
        <v>86875713.400000006</v>
      </c>
      <c r="AJ32" s="337">
        <v>33163867.32</v>
      </c>
      <c r="AK32" s="340">
        <f>SUM(AJ32/AI32)</f>
        <v>0.38173922287468659</v>
      </c>
      <c r="AL32" s="337">
        <v>100548283.42</v>
      </c>
      <c r="AM32" s="337">
        <v>34134794.18</v>
      </c>
      <c r="AN32" s="341">
        <f>SUM(AM32/AL32)</f>
        <v>0.33948659309692669</v>
      </c>
      <c r="AO32" s="337">
        <v>44189822.979999997</v>
      </c>
      <c r="AP32" s="337">
        <v>12016600.880000001</v>
      </c>
      <c r="AQ32" s="339">
        <f>SUM(AP32/AO32)</f>
        <v>0.27193141021267792</v>
      </c>
      <c r="AR32" s="337">
        <v>37813818</v>
      </c>
      <c r="AS32" s="337">
        <v>12989754.32</v>
      </c>
      <c r="AT32" s="341">
        <f>SUM(AS32/AR32)</f>
        <v>0.34351871900372505</v>
      </c>
      <c r="AU32" s="337">
        <v>34314943.420000002</v>
      </c>
      <c r="AV32" s="337">
        <v>18668728.5</v>
      </c>
      <c r="AW32" s="341">
        <f>SUM(AV32/AU32)</f>
        <v>0.54404077755579761</v>
      </c>
      <c r="AX32" s="337">
        <v>39270402.880000003</v>
      </c>
      <c r="AY32" s="337">
        <v>15712623.6</v>
      </c>
      <c r="AZ32" s="341">
        <f>SUM(AY32/AX32)</f>
        <v>0.40011363387367416</v>
      </c>
      <c r="BA32" s="337">
        <v>16836968.719999999</v>
      </c>
      <c r="BB32" s="337">
        <v>6932638.1399999997</v>
      </c>
      <c r="BC32" s="341">
        <f>SUM(BB32/BA32)</f>
        <v>0.41175096629864144</v>
      </c>
      <c r="BD32" s="337">
        <v>50247602.460000001</v>
      </c>
      <c r="BE32" s="337">
        <v>20433297.34</v>
      </c>
      <c r="BF32" s="341">
        <f>SUM(BE32/BD32)</f>
        <v>0.40665218517174201</v>
      </c>
      <c r="BG32" s="337">
        <v>26775871.5</v>
      </c>
      <c r="BH32" s="337">
        <v>6307242.1799999997</v>
      </c>
      <c r="BI32" s="341">
        <f>SUM(BH32/BG32)</f>
        <v>0.23555693341297965</v>
      </c>
      <c r="BJ32" s="337">
        <v>16364346</v>
      </c>
      <c r="BK32" s="337">
        <v>4853492.8</v>
      </c>
      <c r="BL32" s="339">
        <f>SUM(BK32/BJ32)</f>
        <v>0.29658947568084909</v>
      </c>
      <c r="BM32" s="337">
        <v>50774953.539999999</v>
      </c>
      <c r="BN32" s="337">
        <v>23318422.219999999</v>
      </c>
      <c r="BO32" s="341">
        <f>SUM(BN32/BM32)</f>
        <v>0.45925048856283007</v>
      </c>
      <c r="BP32" s="337">
        <v>36947151.219999999</v>
      </c>
      <c r="BQ32" s="337">
        <v>7953830.6399999997</v>
      </c>
      <c r="BR32" s="341">
        <f>SUM(BQ32/BP32)</f>
        <v>0.2152758839954752</v>
      </c>
      <c r="BS32" s="337">
        <v>31790800.960000001</v>
      </c>
      <c r="BT32" s="337">
        <v>19690627.620000001</v>
      </c>
      <c r="BU32" s="341">
        <f>SUM(BT32/BS32)</f>
        <v>0.61938129979094436</v>
      </c>
      <c r="BV32" s="337">
        <v>12082740</v>
      </c>
      <c r="BW32" s="337">
        <v>1238454.24</v>
      </c>
      <c r="BX32" s="341">
        <f>SUM(BW32/BV32)</f>
        <v>0.10249779768496219</v>
      </c>
      <c r="BY32" s="337">
        <v>157217504.38</v>
      </c>
      <c r="BZ32" s="337">
        <v>30124141.260000002</v>
      </c>
      <c r="CA32" s="341">
        <f>SUM(BZ32/BY32)</f>
        <v>0.19160806157556692</v>
      </c>
      <c r="CB32" s="342">
        <f>BY32+BV32+BS32+BP32+BM32+BJ32+BG32+BD32+BA32+AX32+AU32+AR32+AO32+AL32+AI32+AF32+AC32+Z32+W32+T32+Q32+N32+K32+H32+E32+B32</f>
        <v>1425474494.6399999</v>
      </c>
      <c r="CC32" s="342">
        <f>BZ32+BW32+BT32+BQ32+BN32+BK32+BH32+BE32+BB32+AY32+AV32+AS32+AP32+AM32+AJ32+AG32+AD32+AA32+X32+U32+R32+O32+L32+I32+F32+C32</f>
        <v>474197808.5200001</v>
      </c>
      <c r="CD32" s="340">
        <f>SUM(CC32/CB32)</f>
        <v>0.33265962337667615</v>
      </c>
      <c r="CE32" s="343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</row>
    <row r="33" spans="1:201" s="62" customFormat="1" ht="15.6" hidden="1" x14ac:dyDescent="0.3">
      <c r="A33" s="311" t="s">
        <v>49</v>
      </c>
      <c r="B33" s="337">
        <f>(B32+B31)/B27*100</f>
        <v>71.563001284542949</v>
      </c>
      <c r="C33" s="337">
        <f>(C32+C31)/C27*100</f>
        <v>84.861303054591559</v>
      </c>
      <c r="D33" s="338"/>
      <c r="E33" s="337">
        <f>(E32+E31)/E27*100</f>
        <v>99.204018567768216</v>
      </c>
      <c r="F33" s="337">
        <f>(F32+F31)/F27*100</f>
        <v>91.842210774774671</v>
      </c>
      <c r="G33" s="339"/>
      <c r="H33" s="337">
        <f>(H32+H31)/H27*100</f>
        <v>64.536181666173093</v>
      </c>
      <c r="I33" s="337">
        <f>(I32+I31)/I27*100</f>
        <v>74.899402294910615</v>
      </c>
      <c r="J33" s="338"/>
      <c r="K33" s="337">
        <f>(K32+K31)/K27*100</f>
        <v>79.100759920421069</v>
      </c>
      <c r="L33" s="337">
        <f>(L32+L31)/L27*100</f>
        <v>81.498029899495265</v>
      </c>
      <c r="M33" s="338"/>
      <c r="N33" s="337">
        <f>(N32+N31)/N27*100</f>
        <v>81.551196718223324</v>
      </c>
      <c r="O33" s="337">
        <f>(O32+O31)/O27*100</f>
        <v>91.025107814419115</v>
      </c>
      <c r="P33" s="338"/>
      <c r="Q33" s="337">
        <f>(Q32+Q31)/Q27*100</f>
        <v>137.2457208223336</v>
      </c>
      <c r="R33" s="337">
        <f>(R32+R31)/R27*100</f>
        <v>138.63803862998594</v>
      </c>
      <c r="S33" s="338"/>
      <c r="T33" s="337">
        <f>(T32+T31)/T27*100</f>
        <v>70.220046837386619</v>
      </c>
      <c r="U33" s="337">
        <f>(U32+U31)/U27*100</f>
        <v>65.423169783896313</v>
      </c>
      <c r="V33" s="338"/>
      <c r="W33" s="337">
        <f>(W32+W31)/W27*100</f>
        <v>70.702074793299886</v>
      </c>
      <c r="X33" s="337">
        <f>(X32+X31)/X27*100</f>
        <v>85.700279654544914</v>
      </c>
      <c r="Y33" s="338"/>
      <c r="Z33" s="337">
        <f>(Z32+Z31)/Z27*100</f>
        <v>67.322175816148928</v>
      </c>
      <c r="AA33" s="337">
        <f>(AA32+AA31)/AA27*100</f>
        <v>71.651342782979171</v>
      </c>
      <c r="AB33" s="338"/>
      <c r="AC33" s="337">
        <f>(AC32+AC31)/AC27*100</f>
        <v>64.840855612450852</v>
      </c>
      <c r="AD33" s="337">
        <f>(AD32+AD31)/AD27*100</f>
        <v>65.625308664405239</v>
      </c>
      <c r="AE33" s="338"/>
      <c r="AF33" s="337">
        <f>(AF32+AF31)/AF27*100</f>
        <v>77.675856194545943</v>
      </c>
      <c r="AG33" s="337">
        <f>(AG32+AG31)/AG27*100</f>
        <v>107.56957357554262</v>
      </c>
      <c r="AH33" s="338"/>
      <c r="AI33" s="337">
        <f>(AI32+AI31)/AI27*100</f>
        <v>71.274808972852682</v>
      </c>
      <c r="AJ33" s="337">
        <f>(AJ32+AJ31)/AJ27*100</f>
        <v>71.810488905643538</v>
      </c>
      <c r="AK33" s="340"/>
      <c r="AL33" s="337">
        <f>(AL32+AL31)/AL27*100</f>
        <v>44.551923782909171</v>
      </c>
      <c r="AM33" s="337">
        <f>(AM32+AM31)/AM27*100</f>
        <v>51.066040992494045</v>
      </c>
      <c r="AN33" s="341"/>
      <c r="AO33" s="337">
        <f>(AO32+AO31)/AO27*100</f>
        <v>92.33538172365887</v>
      </c>
      <c r="AP33" s="337">
        <f>(AP32+AP31)/AP27*100</f>
        <v>83.513859153196762</v>
      </c>
      <c r="AQ33" s="339"/>
      <c r="AR33" s="337">
        <f>(AR32+AR31)/AR27*100</f>
        <v>85.139918672489216</v>
      </c>
      <c r="AS33" s="337">
        <f>(AS32+AS31)/AS27*100</f>
        <v>91.669234677876105</v>
      </c>
      <c r="AT33" s="341"/>
      <c r="AU33" s="337">
        <f>(AU32+AU31)/AU27*100</f>
        <v>82.04309717479498</v>
      </c>
      <c r="AV33" s="337">
        <f>(AV32+AV31)/AV27*100</f>
        <v>88.294931246619242</v>
      </c>
      <c r="AW33" s="341"/>
      <c r="AX33" s="337">
        <f>(AX32+AX31)/AX27*100</f>
        <v>80.079733091648919</v>
      </c>
      <c r="AY33" s="337">
        <f>(AY32+AY31)/AY27*100</f>
        <v>64.565235563573239</v>
      </c>
      <c r="AZ33" s="341"/>
      <c r="BA33" s="337">
        <f>(BA32+BA31)/BA27*100</f>
        <v>77.462095631924726</v>
      </c>
      <c r="BB33" s="337">
        <f>(BB32+BB31)/BB27*100</f>
        <v>78.910443380529742</v>
      </c>
      <c r="BC33" s="341"/>
      <c r="BD33" s="337">
        <f>(BD32+BD31)/BD27*100</f>
        <v>69.838128796088242</v>
      </c>
      <c r="BE33" s="337">
        <f>(BE32+BE31)/BE27*100</f>
        <v>62.409444353895246</v>
      </c>
      <c r="BF33" s="341">
        <f>SUM(BE33/BD33)</f>
        <v>0.89362996159471719</v>
      </c>
      <c r="BG33" s="337">
        <f>(BG32+BG31)/BG27*100</f>
        <v>24.12780101463067</v>
      </c>
      <c r="BH33" s="337">
        <f>(BH32+BH31)/BH27*100</f>
        <v>29.775863444816313</v>
      </c>
      <c r="BI33" s="341"/>
      <c r="BJ33" s="337">
        <f>(BJ32+BJ31)/BJ27*100</f>
        <v>88.143394965498118</v>
      </c>
      <c r="BK33" s="337">
        <f>(BK32+BK31)/BK27*100</f>
        <v>63.236512752487663</v>
      </c>
      <c r="BL33" s="339"/>
      <c r="BM33" s="337">
        <f>(BM32+BM31)/BM27*100</f>
        <v>73.233755377812244</v>
      </c>
      <c r="BN33" s="337">
        <f>(BN32+BN31)/BN27*100</f>
        <v>80.764840443528257</v>
      </c>
      <c r="BO33" s="341"/>
      <c r="BP33" s="337">
        <f>(BP32+BP31)/BP27*100</f>
        <v>88.069868836292414</v>
      </c>
      <c r="BQ33" s="337">
        <f>(BQ32+BQ31)/BQ27*100</f>
        <v>91.755454639994156</v>
      </c>
      <c r="BR33" s="341"/>
      <c r="BS33" s="337">
        <f>(BS32+BS31)/BS27*100</f>
        <v>91.718413008465632</v>
      </c>
      <c r="BT33" s="337">
        <f>(BT32+BT31)/BT27*100</f>
        <v>89.648678606131483</v>
      </c>
      <c r="BU33" s="341"/>
      <c r="BV33" s="337">
        <f>(BV32+BV31)/BV27*100</f>
        <v>14.882730650224257</v>
      </c>
      <c r="BW33" s="337">
        <f>(BW32+BW31)/BW27*100</f>
        <v>13.914858506173184</v>
      </c>
      <c r="BX33" s="341"/>
      <c r="BY33" s="337">
        <f>(BY32+BY31)/BY27*100</f>
        <v>13.306386119412547</v>
      </c>
      <c r="BZ33" s="337">
        <f>(BZ32+BZ31)/BZ27*100</f>
        <v>15.634932425662504</v>
      </c>
      <c r="CA33" s="341"/>
      <c r="CB33" s="342">
        <f>(CB32+CB31)/CB27*100</f>
        <v>46.520389516701464</v>
      </c>
      <c r="CC33" s="342">
        <f>(CC32+CC31)/CC27*100</f>
        <v>49.489014917690106</v>
      </c>
      <c r="CD33" s="340"/>
      <c r="CE33" s="343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</row>
    <row r="34" spans="1:201" x14ac:dyDescent="0.25">
      <c r="R34" s="42"/>
      <c r="S34" s="18"/>
      <c r="T34" s="42"/>
      <c r="AY34" s="42"/>
      <c r="AZ34" s="32"/>
      <c r="BE34" s="42"/>
      <c r="BF34" s="32"/>
      <c r="BG34" s="42"/>
    </row>
    <row r="35" spans="1:201" x14ac:dyDescent="0.25">
      <c r="B35" s="116"/>
      <c r="C35" s="116"/>
      <c r="E35" s="116"/>
      <c r="F35" s="116"/>
      <c r="H35" s="116"/>
      <c r="I35" s="116"/>
      <c r="K35" s="116"/>
      <c r="L35" s="116"/>
      <c r="N35" s="116"/>
      <c r="O35" s="116"/>
      <c r="Q35" s="116"/>
      <c r="R35" s="116"/>
      <c r="T35" s="116"/>
      <c r="U35" s="116"/>
      <c r="W35" s="116"/>
      <c r="X35" s="116"/>
      <c r="Z35" s="116"/>
      <c r="AA35" s="116"/>
      <c r="AC35" s="116"/>
      <c r="AD35" s="116"/>
      <c r="AF35" s="116"/>
      <c r="AG35" s="116"/>
      <c r="AI35" s="116"/>
      <c r="AJ35" s="116"/>
      <c r="AL35" s="116"/>
      <c r="AM35" s="116"/>
      <c r="AO35" s="116"/>
      <c r="AP35" s="116"/>
      <c r="AR35" s="116"/>
      <c r="AS35" s="116"/>
      <c r="AU35" s="116"/>
      <c r="AV35" s="116"/>
      <c r="AX35" s="116"/>
      <c r="AY35" s="116"/>
      <c r="AZ35" s="42"/>
      <c r="BA35" s="116"/>
      <c r="BB35" s="116"/>
      <c r="BD35" s="116"/>
      <c r="BE35" s="43"/>
      <c r="BF35" s="32"/>
      <c r="BG35" s="43"/>
      <c r="BH35" s="116"/>
      <c r="BJ35" s="116"/>
      <c r="BK35" s="116"/>
      <c r="BM35" s="116"/>
      <c r="BN35" s="116"/>
      <c r="BP35" s="116"/>
      <c r="BQ35" s="116"/>
      <c r="BS35" s="116"/>
      <c r="BT35" s="116"/>
      <c r="BV35" s="116"/>
      <c r="BW35" s="116"/>
      <c r="BY35" s="116"/>
      <c r="BZ35" s="116"/>
      <c r="CB35" s="116"/>
      <c r="CC35" s="116"/>
    </row>
    <row r="36" spans="1:201" x14ac:dyDescent="0.25">
      <c r="BE36" s="42"/>
      <c r="BF36" s="32"/>
      <c r="BG36" s="42"/>
    </row>
    <row r="37" spans="1:201" x14ac:dyDescent="0.25">
      <c r="BD37" s="116"/>
      <c r="BE37" s="43"/>
      <c r="BF37" s="32"/>
      <c r="BG37" s="42"/>
    </row>
    <row r="38" spans="1:201" x14ac:dyDescent="0.25">
      <c r="BE38" s="42"/>
      <c r="BF38" s="42"/>
      <c r="BG38" s="42"/>
    </row>
    <row r="39" spans="1:201" x14ac:dyDescent="0.25">
      <c r="BE39" s="42"/>
      <c r="BF39" s="42"/>
      <c r="BG39" s="42"/>
    </row>
    <row r="49" s="108" customFormat="1" x14ac:dyDescent="0.25"/>
    <row r="50" s="108" customFormat="1" x14ac:dyDescent="0.25"/>
    <row r="51" s="108" customFormat="1" x14ac:dyDescent="0.25"/>
    <row r="52" s="108" customFormat="1" x14ac:dyDescent="0.25"/>
    <row r="53" s="108" customFormat="1" x14ac:dyDescent="0.25"/>
    <row r="54" s="108" customFormat="1" x14ac:dyDescent="0.25"/>
    <row r="55" s="108" customFormat="1" x14ac:dyDescent="0.25"/>
    <row r="56" s="108" customFormat="1" x14ac:dyDescent="0.25"/>
    <row r="57" s="108" customFormat="1" x14ac:dyDescent="0.25"/>
    <row r="58" s="108" customFormat="1" x14ac:dyDescent="0.25"/>
    <row r="59" s="108" customFormat="1" x14ac:dyDescent="0.25"/>
    <row r="60" s="108" customFormat="1" x14ac:dyDescent="0.25"/>
    <row r="61" s="108" customFormat="1" x14ac:dyDescent="0.25"/>
    <row r="62" s="108" customFormat="1" x14ac:dyDescent="0.25"/>
    <row r="63" s="108" customFormat="1" x14ac:dyDescent="0.25"/>
    <row r="64" s="108" customFormat="1" x14ac:dyDescent="0.25"/>
    <row r="65" s="108" customFormat="1" x14ac:dyDescent="0.25"/>
    <row r="66" s="108" customFormat="1" x14ac:dyDescent="0.25"/>
    <row r="67" s="108" customFormat="1" x14ac:dyDescent="0.25"/>
    <row r="68" s="108" customFormat="1" x14ac:dyDescent="0.25"/>
    <row r="69" s="108" customFormat="1" x14ac:dyDescent="0.25"/>
    <row r="70" s="108" customFormat="1" x14ac:dyDescent="0.25"/>
    <row r="71" s="108" customFormat="1" x14ac:dyDescent="0.25"/>
    <row r="72" s="108" customFormat="1" x14ac:dyDescent="0.25"/>
    <row r="73" s="108" customFormat="1" x14ac:dyDescent="0.25"/>
    <row r="74" s="108" customFormat="1" x14ac:dyDescent="0.25"/>
    <row r="75" s="108" customFormat="1" x14ac:dyDescent="0.25"/>
    <row r="76" s="108" customFormat="1" x14ac:dyDescent="0.25"/>
    <row r="77" s="108" customFormat="1" x14ac:dyDescent="0.25"/>
    <row r="78" s="108" customFormat="1" x14ac:dyDescent="0.25"/>
    <row r="79" s="108" customFormat="1" x14ac:dyDescent="0.25"/>
    <row r="80" s="108" customFormat="1" x14ac:dyDescent="0.25"/>
    <row r="81" s="108" customFormat="1" x14ac:dyDescent="0.25"/>
    <row r="82" s="108" customFormat="1" x14ac:dyDescent="0.25"/>
    <row r="83" s="108" customFormat="1" x14ac:dyDescent="0.25"/>
    <row r="84" s="108" customFormat="1" x14ac:dyDescent="0.25"/>
    <row r="85" s="108" customFormat="1" x14ac:dyDescent="0.25"/>
    <row r="86" s="108" customFormat="1" x14ac:dyDescent="0.25"/>
    <row r="87" s="108" customFormat="1" x14ac:dyDescent="0.25"/>
    <row r="88" s="108" customFormat="1" x14ac:dyDescent="0.25"/>
    <row r="89" s="108" customFormat="1" x14ac:dyDescent="0.25"/>
    <row r="90" s="108" customFormat="1" x14ac:dyDescent="0.25"/>
    <row r="91" s="108" customFormat="1" x14ac:dyDescent="0.25"/>
    <row r="92" s="108" customFormat="1" x14ac:dyDescent="0.25"/>
    <row r="93" s="108" customFormat="1" x14ac:dyDescent="0.25"/>
    <row r="94" s="108" customFormat="1" x14ac:dyDescent="0.25"/>
    <row r="95" s="108" customFormat="1" x14ac:dyDescent="0.25"/>
    <row r="96" s="108" customFormat="1" x14ac:dyDescent="0.25"/>
    <row r="97" s="108" customFormat="1" x14ac:dyDescent="0.25"/>
    <row r="98" s="108" customFormat="1" x14ac:dyDescent="0.25"/>
    <row r="99" s="108" customFormat="1" x14ac:dyDescent="0.25"/>
    <row r="100" s="108" customFormat="1" x14ac:dyDescent="0.25"/>
    <row r="101" s="108" customFormat="1" x14ac:dyDescent="0.25"/>
    <row r="102" s="108" customFormat="1" x14ac:dyDescent="0.25"/>
    <row r="103" s="108" customFormat="1" x14ac:dyDescent="0.25"/>
    <row r="104" s="108" customFormat="1" x14ac:dyDescent="0.25"/>
    <row r="105" s="108" customFormat="1" x14ac:dyDescent="0.25"/>
    <row r="106" s="108" customFormat="1" x14ac:dyDescent="0.25"/>
    <row r="107" s="108" customFormat="1" x14ac:dyDescent="0.25"/>
    <row r="108" s="108" customFormat="1" x14ac:dyDescent="0.25"/>
    <row r="109" s="108" customFormat="1" x14ac:dyDescent="0.25"/>
    <row r="110" s="108" customFormat="1" x14ac:dyDescent="0.25"/>
    <row r="111" s="108" customFormat="1" x14ac:dyDescent="0.25"/>
    <row r="112" s="108" customFormat="1" x14ac:dyDescent="0.25"/>
    <row r="113" s="108" customFormat="1" x14ac:dyDescent="0.25"/>
    <row r="114" s="108" customFormat="1" x14ac:dyDescent="0.25"/>
    <row r="115" s="108" customFormat="1" x14ac:dyDescent="0.25"/>
    <row r="116" s="108" customFormat="1" x14ac:dyDescent="0.25"/>
    <row r="117" s="108" customFormat="1" x14ac:dyDescent="0.25"/>
    <row r="118" s="108" customFormat="1" x14ac:dyDescent="0.25"/>
    <row r="119" s="108" customFormat="1" x14ac:dyDescent="0.25"/>
    <row r="120" s="108" customFormat="1" x14ac:dyDescent="0.25"/>
    <row r="121" s="108" customFormat="1" x14ac:dyDescent="0.25"/>
    <row r="122" s="108" customFormat="1" x14ac:dyDescent="0.25"/>
    <row r="123" s="108" customFormat="1" x14ac:dyDescent="0.25"/>
    <row r="124" s="108" customFormat="1" x14ac:dyDescent="0.25"/>
    <row r="125" s="108" customFormat="1" x14ac:dyDescent="0.25"/>
    <row r="126" s="108" customFormat="1" x14ac:dyDescent="0.25"/>
    <row r="127" s="108" customFormat="1" x14ac:dyDescent="0.25"/>
    <row r="128" s="108" customFormat="1" x14ac:dyDescent="0.25"/>
    <row r="129" s="108" customFormat="1" x14ac:dyDescent="0.25"/>
    <row r="130" s="108" customFormat="1" x14ac:dyDescent="0.25"/>
    <row r="131" s="108" customFormat="1" x14ac:dyDescent="0.25"/>
    <row r="132" s="108" customFormat="1" x14ac:dyDescent="0.25"/>
    <row r="133" s="108" customFormat="1" x14ac:dyDescent="0.25"/>
    <row r="134" s="108" customFormat="1" x14ac:dyDescent="0.25"/>
    <row r="135" s="108" customFormat="1" x14ac:dyDescent="0.25"/>
    <row r="136" s="108" customFormat="1" x14ac:dyDescent="0.25"/>
    <row r="137" s="108" customFormat="1" x14ac:dyDescent="0.25"/>
    <row r="138" s="108" customFormat="1" x14ac:dyDescent="0.25"/>
    <row r="139" s="108" customFormat="1" x14ac:dyDescent="0.25"/>
    <row r="140" s="108" customFormat="1" x14ac:dyDescent="0.25"/>
    <row r="141" s="108" customFormat="1" x14ac:dyDescent="0.25"/>
    <row r="142" s="108" customFormat="1" x14ac:dyDescent="0.25"/>
    <row r="143" s="108" customFormat="1" x14ac:dyDescent="0.25"/>
    <row r="144" s="108" customFormat="1" x14ac:dyDescent="0.25"/>
    <row r="145" s="108" customFormat="1" x14ac:dyDescent="0.25"/>
    <row r="146" s="108" customFormat="1" x14ac:dyDescent="0.25"/>
    <row r="147" s="108" customFormat="1" x14ac:dyDescent="0.25"/>
    <row r="148" s="108" customFormat="1" x14ac:dyDescent="0.25"/>
    <row r="149" s="108" customFormat="1" x14ac:dyDescent="0.25"/>
    <row r="150" s="108" customFormat="1" x14ac:dyDescent="0.25"/>
    <row r="151" s="108" customFormat="1" x14ac:dyDescent="0.25"/>
    <row r="152" s="108" customFormat="1" x14ac:dyDescent="0.25"/>
    <row r="153" s="108" customFormat="1" x14ac:dyDescent="0.25"/>
    <row r="154" s="108" customFormat="1" x14ac:dyDescent="0.25"/>
    <row r="155" s="108" customFormat="1" x14ac:dyDescent="0.25"/>
    <row r="156" s="108" customFormat="1" x14ac:dyDescent="0.25"/>
    <row r="157" s="108" customFormat="1" x14ac:dyDescent="0.25"/>
    <row r="158" s="108" customFormat="1" x14ac:dyDescent="0.25"/>
    <row r="159" s="108" customFormat="1" x14ac:dyDescent="0.25"/>
    <row r="160" s="108" customFormat="1" x14ac:dyDescent="0.25"/>
    <row r="161" s="108" customFormat="1" x14ac:dyDescent="0.25"/>
    <row r="162" s="108" customFormat="1" x14ac:dyDescent="0.25"/>
    <row r="163" s="108" customFormat="1" x14ac:dyDescent="0.25"/>
    <row r="164" s="108" customFormat="1" x14ac:dyDescent="0.25"/>
    <row r="165" s="108" customFormat="1" x14ac:dyDescent="0.25"/>
    <row r="166" s="108" customFormat="1" x14ac:dyDescent="0.25"/>
    <row r="167" s="108" customFormat="1" x14ac:dyDescent="0.25"/>
    <row r="168" s="108" customFormat="1" x14ac:dyDescent="0.25"/>
    <row r="169" s="108" customFormat="1" x14ac:dyDescent="0.25"/>
    <row r="170" s="108" customFormat="1" x14ac:dyDescent="0.25"/>
    <row r="171" s="108" customFormat="1" x14ac:dyDescent="0.25"/>
    <row r="172" s="108" customFormat="1" x14ac:dyDescent="0.25"/>
    <row r="173" s="108" customFormat="1" x14ac:dyDescent="0.25"/>
    <row r="174" s="108" customFormat="1" x14ac:dyDescent="0.25"/>
    <row r="175" s="108" customFormat="1" x14ac:dyDescent="0.25"/>
    <row r="176" s="108" customFormat="1" x14ac:dyDescent="0.25"/>
    <row r="177" s="108" customFormat="1" x14ac:dyDescent="0.25"/>
    <row r="178" s="108" customFormat="1" x14ac:dyDescent="0.25"/>
    <row r="179" s="108" customFormat="1" x14ac:dyDescent="0.25"/>
    <row r="180" s="108" customFormat="1" x14ac:dyDescent="0.25"/>
    <row r="181" s="108" customFormat="1" x14ac:dyDescent="0.25"/>
    <row r="182" s="108" customFormat="1" x14ac:dyDescent="0.25"/>
    <row r="183" s="108" customFormat="1" x14ac:dyDescent="0.25"/>
    <row r="184" s="108" customFormat="1" x14ac:dyDescent="0.25"/>
    <row r="185" s="108" customFormat="1" x14ac:dyDescent="0.25"/>
    <row r="186" s="108" customFormat="1" x14ac:dyDescent="0.25"/>
    <row r="187" s="108" customFormat="1" x14ac:dyDescent="0.25"/>
    <row r="188" s="108" customFormat="1" x14ac:dyDescent="0.25"/>
    <row r="189" s="108" customFormat="1" x14ac:dyDescent="0.25"/>
    <row r="190" s="108" customFormat="1" x14ac:dyDescent="0.25"/>
    <row r="191" s="108" customFormat="1" x14ac:dyDescent="0.25"/>
    <row r="192" s="108" customFormat="1" x14ac:dyDescent="0.25"/>
    <row r="193" s="108" customFormat="1" x14ac:dyDescent="0.25"/>
    <row r="194" s="108" customFormat="1" x14ac:dyDescent="0.25"/>
    <row r="195" s="108" customFormat="1" x14ac:dyDescent="0.25"/>
    <row r="196" s="108" customFormat="1" x14ac:dyDescent="0.25"/>
    <row r="197" s="108" customFormat="1" x14ac:dyDescent="0.25"/>
    <row r="198" s="108" customFormat="1" x14ac:dyDescent="0.25"/>
    <row r="199" s="108" customFormat="1" x14ac:dyDescent="0.25"/>
    <row r="200" s="108" customFormat="1" x14ac:dyDescent="0.25"/>
    <row r="201" s="108" customFormat="1" x14ac:dyDescent="0.25"/>
    <row r="202" s="108" customFormat="1" x14ac:dyDescent="0.25"/>
    <row r="203" s="108" customFormat="1" x14ac:dyDescent="0.25"/>
    <row r="204" s="108" customFormat="1" x14ac:dyDescent="0.25"/>
    <row r="205" s="108" customFormat="1" x14ac:dyDescent="0.25"/>
    <row r="206" s="108" customFormat="1" x14ac:dyDescent="0.25"/>
    <row r="207" s="108" customFormat="1" x14ac:dyDescent="0.25"/>
    <row r="208" s="108" customFormat="1" x14ac:dyDescent="0.25"/>
    <row r="209" s="108" customFormat="1" x14ac:dyDescent="0.25"/>
    <row r="210" s="108" customFormat="1" x14ac:dyDescent="0.25"/>
    <row r="211" s="108" customFormat="1" x14ac:dyDescent="0.25"/>
    <row r="212" s="108" customFormat="1" x14ac:dyDescent="0.25"/>
    <row r="213" s="108" customFormat="1" x14ac:dyDescent="0.25"/>
    <row r="214" s="108" customFormat="1" x14ac:dyDescent="0.25"/>
    <row r="215" s="108" customFormat="1" x14ac:dyDescent="0.25"/>
    <row r="216" s="108" customFormat="1" x14ac:dyDescent="0.25"/>
    <row r="217" s="108" customFormat="1" x14ac:dyDescent="0.25"/>
    <row r="218" s="108" customFormat="1" x14ac:dyDescent="0.25"/>
    <row r="219" s="108" customFormat="1" x14ac:dyDescent="0.25"/>
    <row r="220" s="108" customFormat="1" x14ac:dyDescent="0.25"/>
    <row r="221" s="108" customFormat="1" x14ac:dyDescent="0.25"/>
    <row r="222" s="108" customFormat="1" x14ac:dyDescent="0.25"/>
    <row r="223" s="108" customFormat="1" x14ac:dyDescent="0.25"/>
    <row r="224" s="108" customFormat="1" x14ac:dyDescent="0.25"/>
    <row r="225" s="108" customFormat="1" x14ac:dyDescent="0.25"/>
    <row r="226" s="108" customFormat="1" x14ac:dyDescent="0.25"/>
    <row r="227" s="108" customFormat="1" x14ac:dyDescent="0.25"/>
    <row r="228" s="108" customFormat="1" x14ac:dyDescent="0.25"/>
    <row r="229" s="108" customFormat="1" x14ac:dyDescent="0.25"/>
    <row r="230" s="108" customFormat="1" x14ac:dyDescent="0.25"/>
    <row r="231" s="108" customFormat="1" x14ac:dyDescent="0.25"/>
    <row r="232" s="108" customFormat="1" x14ac:dyDescent="0.25"/>
    <row r="233" s="108" customFormat="1" x14ac:dyDescent="0.25"/>
    <row r="234" s="108" customFormat="1" x14ac:dyDescent="0.25"/>
    <row r="235" s="108" customFormat="1" x14ac:dyDescent="0.25"/>
    <row r="236" s="108" customFormat="1" x14ac:dyDescent="0.25"/>
    <row r="237" s="108" customFormat="1" x14ac:dyDescent="0.25"/>
    <row r="238" s="108" customFormat="1" x14ac:dyDescent="0.25"/>
    <row r="239" s="108" customFormat="1" x14ac:dyDescent="0.25"/>
    <row r="240" s="108" customFormat="1" x14ac:dyDescent="0.25"/>
    <row r="241" s="108" customFormat="1" x14ac:dyDescent="0.25"/>
    <row r="242" s="108" customFormat="1" x14ac:dyDescent="0.25"/>
    <row r="243" s="108" customFormat="1" x14ac:dyDescent="0.25"/>
    <row r="244" s="108" customFormat="1" x14ac:dyDescent="0.25"/>
    <row r="245" s="108" customFormat="1" x14ac:dyDescent="0.25"/>
    <row r="246" s="108" customFormat="1" x14ac:dyDescent="0.25"/>
    <row r="247" s="108" customFormat="1" x14ac:dyDescent="0.25"/>
    <row r="248" s="108" customFormat="1" x14ac:dyDescent="0.25"/>
    <row r="249" s="108" customFormat="1" x14ac:dyDescent="0.25"/>
    <row r="250" s="108" customFormat="1" x14ac:dyDescent="0.25"/>
    <row r="251" s="108" customFormat="1" x14ac:dyDescent="0.25"/>
    <row r="252" s="108" customFormat="1" x14ac:dyDescent="0.25"/>
    <row r="253" s="108" customFormat="1" x14ac:dyDescent="0.25"/>
    <row r="254" s="108" customFormat="1" x14ac:dyDescent="0.25"/>
    <row r="255" s="108" customFormat="1" x14ac:dyDescent="0.25"/>
    <row r="256" s="108" customFormat="1" x14ac:dyDescent="0.25"/>
    <row r="257" s="108" customFormat="1" x14ac:dyDescent="0.25"/>
    <row r="258" s="108" customFormat="1" x14ac:dyDescent="0.25"/>
    <row r="259" s="108" customFormat="1" x14ac:dyDescent="0.25"/>
    <row r="260" s="108" customFormat="1" x14ac:dyDescent="0.25"/>
    <row r="261" s="108" customFormat="1" x14ac:dyDescent="0.25"/>
    <row r="262" s="108" customFormat="1" x14ac:dyDescent="0.25"/>
    <row r="263" s="108" customFormat="1" x14ac:dyDescent="0.25"/>
    <row r="264" s="108" customFormat="1" x14ac:dyDescent="0.25"/>
    <row r="265" s="108" customFormat="1" x14ac:dyDescent="0.25"/>
    <row r="266" s="108" customFormat="1" x14ac:dyDescent="0.25"/>
    <row r="267" s="108" customFormat="1" x14ac:dyDescent="0.25"/>
    <row r="268" s="108" customFormat="1" x14ac:dyDescent="0.25"/>
    <row r="269" s="108" customFormat="1" x14ac:dyDescent="0.25"/>
    <row r="270" s="108" customFormat="1" x14ac:dyDescent="0.25"/>
    <row r="271" s="108" customFormat="1" x14ac:dyDescent="0.25"/>
    <row r="272" s="108" customFormat="1" x14ac:dyDescent="0.25"/>
    <row r="273" s="108" customFormat="1" x14ac:dyDescent="0.25"/>
    <row r="274" s="108" customFormat="1" x14ac:dyDescent="0.25"/>
    <row r="275" s="108" customFormat="1" x14ac:dyDescent="0.25"/>
    <row r="276" s="108" customFormat="1" x14ac:dyDescent="0.25"/>
    <row r="277" s="108" customFormat="1" x14ac:dyDescent="0.25"/>
    <row r="278" s="108" customFormat="1" x14ac:dyDescent="0.25"/>
    <row r="279" s="108" customFormat="1" x14ac:dyDescent="0.25"/>
    <row r="280" s="108" customFormat="1" x14ac:dyDescent="0.25"/>
    <row r="281" s="108" customFormat="1" x14ac:dyDescent="0.25"/>
    <row r="282" s="108" customFormat="1" x14ac:dyDescent="0.25"/>
    <row r="283" s="108" customFormat="1" x14ac:dyDescent="0.25"/>
    <row r="284" s="108" customFormat="1" x14ac:dyDescent="0.25"/>
    <row r="285" s="108" customFormat="1" x14ac:dyDescent="0.25"/>
    <row r="286" s="108" customFormat="1" x14ac:dyDescent="0.25"/>
    <row r="287" s="108" customFormat="1" x14ac:dyDescent="0.25"/>
    <row r="288" s="108" customFormat="1" x14ac:dyDescent="0.25"/>
    <row r="289" s="108" customFormat="1" x14ac:dyDescent="0.25"/>
    <row r="290" s="108" customFormat="1" x14ac:dyDescent="0.25"/>
    <row r="291" s="108" customFormat="1" x14ac:dyDescent="0.25"/>
    <row r="292" s="108" customFormat="1" x14ac:dyDescent="0.25"/>
    <row r="293" s="108" customFormat="1" x14ac:dyDescent="0.25"/>
    <row r="294" s="108" customFormat="1" x14ac:dyDescent="0.25"/>
    <row r="295" s="108" customFormat="1" x14ac:dyDescent="0.25"/>
    <row r="296" s="108" customFormat="1" x14ac:dyDescent="0.25"/>
    <row r="297" s="108" customFormat="1" x14ac:dyDescent="0.25"/>
    <row r="298" s="108" customFormat="1" x14ac:dyDescent="0.25"/>
    <row r="299" s="108" customFormat="1" x14ac:dyDescent="0.25"/>
    <row r="300" s="108" customFormat="1" x14ac:dyDescent="0.25"/>
    <row r="301" s="108" customFormat="1" x14ac:dyDescent="0.25"/>
    <row r="302" s="108" customFormat="1" x14ac:dyDescent="0.25"/>
    <row r="303" s="108" customFormat="1" x14ac:dyDescent="0.25"/>
    <row r="304" s="108" customFormat="1" x14ac:dyDescent="0.25"/>
    <row r="305" s="108" customFormat="1" x14ac:dyDescent="0.25"/>
    <row r="306" s="108" customFormat="1" x14ac:dyDescent="0.25"/>
    <row r="307" s="108" customFormat="1" x14ac:dyDescent="0.25"/>
    <row r="308" s="108" customFormat="1" x14ac:dyDescent="0.25"/>
    <row r="309" s="108" customFormat="1" x14ac:dyDescent="0.25"/>
    <row r="310" s="108" customFormat="1" x14ac:dyDescent="0.25"/>
    <row r="311" s="108" customFormat="1" x14ac:dyDescent="0.25"/>
    <row r="312" s="108" customFormat="1" x14ac:dyDescent="0.25"/>
    <row r="313" s="108" customFormat="1" x14ac:dyDescent="0.25"/>
    <row r="314" s="108" customFormat="1" x14ac:dyDescent="0.25"/>
    <row r="315" s="108" customFormat="1" x14ac:dyDescent="0.25"/>
    <row r="316" s="108" customFormat="1" x14ac:dyDescent="0.25"/>
    <row r="317" s="108" customFormat="1" x14ac:dyDescent="0.25"/>
    <row r="318" s="108" customFormat="1" x14ac:dyDescent="0.25"/>
    <row r="319" s="108" customFormat="1" x14ac:dyDescent="0.25"/>
    <row r="320" s="108" customFormat="1" x14ac:dyDescent="0.25"/>
    <row r="321" s="108" customFormat="1" x14ac:dyDescent="0.25"/>
    <row r="322" s="108" customFormat="1" x14ac:dyDescent="0.25"/>
    <row r="323" s="108" customFormat="1" x14ac:dyDescent="0.25"/>
    <row r="324" s="108" customFormat="1" x14ac:dyDescent="0.25"/>
    <row r="325" s="108" customFormat="1" x14ac:dyDescent="0.25"/>
    <row r="326" s="108" customFormat="1" x14ac:dyDescent="0.25"/>
    <row r="327" s="108" customFormat="1" x14ac:dyDescent="0.25"/>
    <row r="328" s="108" customFormat="1" x14ac:dyDescent="0.25"/>
    <row r="329" s="108" customFormat="1" x14ac:dyDescent="0.25"/>
    <row r="330" s="108" customFormat="1" x14ac:dyDescent="0.25"/>
    <row r="331" s="108" customFormat="1" x14ac:dyDescent="0.25"/>
    <row r="332" s="108" customFormat="1" x14ac:dyDescent="0.25"/>
    <row r="333" s="108" customFormat="1" x14ac:dyDescent="0.25"/>
    <row r="334" s="108" customFormat="1" x14ac:dyDescent="0.25"/>
    <row r="335" s="108" customFormat="1" x14ac:dyDescent="0.25"/>
    <row r="336" s="108" customFormat="1" x14ac:dyDescent="0.25"/>
    <row r="337" s="108" customFormat="1" x14ac:dyDescent="0.25"/>
    <row r="338" s="108" customFormat="1" x14ac:dyDescent="0.25"/>
    <row r="339" s="108" customFormat="1" x14ac:dyDescent="0.25"/>
    <row r="340" s="108" customFormat="1" x14ac:dyDescent="0.25"/>
    <row r="341" s="108" customFormat="1" x14ac:dyDescent="0.25"/>
    <row r="342" s="108" customFormat="1" x14ac:dyDescent="0.25"/>
    <row r="343" s="108" customFormat="1" x14ac:dyDescent="0.25"/>
    <row r="344" s="108" customFormat="1" x14ac:dyDescent="0.25"/>
    <row r="345" s="108" customFormat="1" x14ac:dyDescent="0.25"/>
    <row r="346" s="108" customFormat="1" x14ac:dyDescent="0.25"/>
    <row r="347" s="108" customFormat="1" x14ac:dyDescent="0.25"/>
    <row r="348" s="108" customFormat="1" x14ac:dyDescent="0.25"/>
    <row r="349" s="108" customFormat="1" x14ac:dyDescent="0.25"/>
    <row r="350" s="108" customFormat="1" x14ac:dyDescent="0.25"/>
    <row r="351" s="108" customFormat="1" x14ac:dyDescent="0.25"/>
    <row r="352" s="108" customFormat="1" x14ac:dyDescent="0.25"/>
    <row r="353" s="108" customFormat="1" x14ac:dyDescent="0.25"/>
    <row r="354" s="108" customFormat="1" x14ac:dyDescent="0.25"/>
    <row r="355" s="108" customFormat="1" x14ac:dyDescent="0.25"/>
    <row r="356" s="108" customFormat="1" x14ac:dyDescent="0.25"/>
    <row r="357" s="108" customFormat="1" x14ac:dyDescent="0.25"/>
    <row r="358" s="108" customFormat="1" x14ac:dyDescent="0.25"/>
    <row r="359" s="108" customFormat="1" x14ac:dyDescent="0.25"/>
    <row r="360" s="108" customFormat="1" x14ac:dyDescent="0.25"/>
    <row r="361" s="108" customFormat="1" x14ac:dyDescent="0.25"/>
    <row r="362" s="108" customFormat="1" x14ac:dyDescent="0.25"/>
    <row r="363" s="108" customFormat="1" x14ac:dyDescent="0.25"/>
    <row r="364" s="108" customFormat="1" x14ac:dyDescent="0.25"/>
    <row r="365" s="108" customFormat="1" x14ac:dyDescent="0.25"/>
    <row r="366" s="108" customFormat="1" x14ac:dyDescent="0.25"/>
    <row r="367" s="108" customFormat="1" x14ac:dyDescent="0.25"/>
    <row r="368" s="108" customFormat="1" x14ac:dyDescent="0.25"/>
    <row r="369" s="108" customFormat="1" x14ac:dyDescent="0.25"/>
    <row r="370" s="108" customFormat="1" x14ac:dyDescent="0.25"/>
    <row r="371" s="108" customFormat="1" x14ac:dyDescent="0.25"/>
    <row r="372" s="108" customFormat="1" x14ac:dyDescent="0.25"/>
    <row r="373" s="108" customFormat="1" x14ac:dyDescent="0.25"/>
    <row r="374" s="108" customFormat="1" x14ac:dyDescent="0.25"/>
    <row r="375" s="108" customFormat="1" x14ac:dyDescent="0.25"/>
    <row r="376" s="108" customFormat="1" x14ac:dyDescent="0.25"/>
    <row r="377" s="108" customFormat="1" x14ac:dyDescent="0.25"/>
    <row r="378" s="108" customFormat="1" x14ac:dyDescent="0.25"/>
    <row r="379" s="108" customFormat="1" x14ac:dyDescent="0.25"/>
    <row r="380" s="108" customFormat="1" x14ac:dyDescent="0.25"/>
    <row r="381" s="108" customFormat="1" x14ac:dyDescent="0.25"/>
    <row r="382" s="108" customFormat="1" x14ac:dyDescent="0.25"/>
    <row r="383" s="108" customFormat="1" x14ac:dyDescent="0.25"/>
    <row r="384" s="108" customFormat="1" x14ac:dyDescent="0.25"/>
    <row r="385" s="108" customFormat="1" x14ac:dyDescent="0.25"/>
    <row r="386" s="108" customFormat="1" x14ac:dyDescent="0.25"/>
    <row r="387" s="108" customFormat="1" x14ac:dyDescent="0.25"/>
    <row r="388" s="108" customFormat="1" x14ac:dyDescent="0.25"/>
    <row r="389" s="108" customFormat="1" x14ac:dyDescent="0.25"/>
    <row r="390" s="108" customFormat="1" x14ac:dyDescent="0.25"/>
    <row r="391" s="108" customFormat="1" x14ac:dyDescent="0.25"/>
    <row r="392" s="108" customFormat="1" x14ac:dyDescent="0.25"/>
    <row r="393" s="108" customFormat="1" x14ac:dyDescent="0.25"/>
    <row r="394" s="108" customFormat="1" x14ac:dyDescent="0.25"/>
    <row r="395" s="108" customFormat="1" x14ac:dyDescent="0.25"/>
    <row r="396" s="108" customFormat="1" x14ac:dyDescent="0.25"/>
    <row r="397" s="108" customFormat="1" x14ac:dyDescent="0.25"/>
    <row r="398" s="108" customFormat="1" x14ac:dyDescent="0.25"/>
    <row r="399" s="108" customFormat="1" x14ac:dyDescent="0.25"/>
    <row r="400" s="108" customFormat="1" x14ac:dyDescent="0.25"/>
    <row r="401" s="108" customFormat="1" x14ac:dyDescent="0.25"/>
    <row r="402" s="108" customFormat="1" x14ac:dyDescent="0.25"/>
    <row r="403" s="108" customFormat="1" x14ac:dyDescent="0.25"/>
    <row r="404" s="108" customFormat="1" x14ac:dyDescent="0.25"/>
    <row r="405" s="108" customFormat="1" x14ac:dyDescent="0.25"/>
    <row r="406" s="108" customFormat="1" x14ac:dyDescent="0.25"/>
    <row r="407" s="108" customFormat="1" x14ac:dyDescent="0.25"/>
    <row r="408" s="108" customFormat="1" x14ac:dyDescent="0.25"/>
    <row r="409" s="108" customFormat="1" x14ac:dyDescent="0.25"/>
    <row r="410" s="108" customFormat="1" x14ac:dyDescent="0.25"/>
    <row r="411" s="108" customFormat="1" x14ac:dyDescent="0.25"/>
    <row r="412" s="108" customFormat="1" x14ac:dyDescent="0.25"/>
    <row r="413" s="108" customFormat="1" x14ac:dyDescent="0.25"/>
    <row r="414" s="108" customFormat="1" x14ac:dyDescent="0.25"/>
    <row r="415" s="108" customFormat="1" x14ac:dyDescent="0.25"/>
    <row r="416" s="108" customFormat="1" x14ac:dyDescent="0.25"/>
    <row r="417" s="108" customFormat="1" x14ac:dyDescent="0.25"/>
    <row r="418" s="108" customFormat="1" x14ac:dyDescent="0.25"/>
    <row r="419" s="108" customFormat="1" x14ac:dyDescent="0.25"/>
    <row r="420" s="108" customFormat="1" x14ac:dyDescent="0.25"/>
    <row r="421" s="108" customFormat="1" x14ac:dyDescent="0.25"/>
    <row r="422" s="108" customFormat="1" x14ac:dyDescent="0.25"/>
    <row r="423" s="108" customFormat="1" x14ac:dyDescent="0.25"/>
    <row r="424" s="108" customFormat="1" x14ac:dyDescent="0.25"/>
    <row r="425" s="108" customFormat="1" x14ac:dyDescent="0.25"/>
    <row r="426" s="108" customFormat="1" x14ac:dyDescent="0.25"/>
    <row r="427" s="108" customFormat="1" x14ac:dyDescent="0.25"/>
    <row r="428" s="108" customFormat="1" x14ac:dyDescent="0.25"/>
    <row r="429" s="108" customFormat="1" x14ac:dyDescent="0.25"/>
    <row r="430" s="108" customFormat="1" x14ac:dyDescent="0.25"/>
    <row r="431" s="108" customFormat="1" x14ac:dyDescent="0.25"/>
    <row r="432" s="108" customFormat="1" x14ac:dyDescent="0.25"/>
    <row r="433" s="108" customFormat="1" x14ac:dyDescent="0.25"/>
    <row r="434" s="108" customFormat="1" x14ac:dyDescent="0.25"/>
    <row r="435" s="108" customFormat="1" x14ac:dyDescent="0.25"/>
    <row r="436" s="108" customFormat="1" x14ac:dyDescent="0.25"/>
    <row r="437" s="108" customFormat="1" x14ac:dyDescent="0.25"/>
    <row r="438" s="108" customFormat="1" x14ac:dyDescent="0.25"/>
    <row r="439" s="108" customFormat="1" x14ac:dyDescent="0.25"/>
    <row r="440" s="108" customFormat="1" x14ac:dyDescent="0.25"/>
    <row r="441" s="108" customFormat="1" x14ac:dyDescent="0.25"/>
    <row r="442" s="108" customFormat="1" x14ac:dyDescent="0.25"/>
    <row r="443" s="108" customFormat="1" x14ac:dyDescent="0.25"/>
    <row r="444" s="108" customFormat="1" x14ac:dyDescent="0.25"/>
    <row r="445" s="108" customFormat="1" x14ac:dyDescent="0.25"/>
    <row r="446" s="108" customFormat="1" x14ac:dyDescent="0.25"/>
    <row r="447" s="108" customFormat="1" x14ac:dyDescent="0.25"/>
    <row r="448" s="108" customFormat="1" x14ac:dyDescent="0.25"/>
    <row r="449" s="108" customFormat="1" x14ac:dyDescent="0.25"/>
    <row r="450" s="108" customFormat="1" x14ac:dyDescent="0.25"/>
    <row r="451" s="108" customFormat="1" x14ac:dyDescent="0.25"/>
    <row r="452" s="108" customFormat="1" x14ac:dyDescent="0.25"/>
    <row r="453" s="108" customFormat="1" x14ac:dyDescent="0.25"/>
    <row r="454" s="108" customFormat="1" x14ac:dyDescent="0.25"/>
    <row r="455" s="108" customFormat="1" x14ac:dyDescent="0.25"/>
    <row r="456" s="108" customFormat="1" x14ac:dyDescent="0.25"/>
    <row r="457" s="108" customFormat="1" x14ac:dyDescent="0.25"/>
    <row r="458" s="108" customFormat="1" x14ac:dyDescent="0.25"/>
    <row r="459" s="108" customFormat="1" x14ac:dyDescent="0.25"/>
    <row r="460" s="108" customFormat="1" x14ac:dyDescent="0.25"/>
    <row r="461" s="108" customFormat="1" x14ac:dyDescent="0.25"/>
    <row r="462" s="108" customFormat="1" x14ac:dyDescent="0.25"/>
    <row r="463" s="108" customFormat="1" x14ac:dyDescent="0.25"/>
    <row r="464" s="108" customFormat="1" x14ac:dyDescent="0.25"/>
    <row r="465" s="108" customFormat="1" x14ac:dyDescent="0.25"/>
    <row r="466" s="108" customFormat="1" x14ac:dyDescent="0.25"/>
    <row r="467" s="108" customFormat="1" x14ac:dyDescent="0.25"/>
    <row r="468" s="108" customFormat="1" x14ac:dyDescent="0.25"/>
    <row r="469" s="108" customFormat="1" x14ac:dyDescent="0.25"/>
    <row r="470" s="108" customFormat="1" x14ac:dyDescent="0.25"/>
    <row r="471" s="108" customFormat="1" x14ac:dyDescent="0.25"/>
    <row r="472" s="108" customFormat="1" x14ac:dyDescent="0.25"/>
    <row r="473" s="108" customFormat="1" x14ac:dyDescent="0.25"/>
    <row r="474" s="108" customFormat="1" x14ac:dyDescent="0.25"/>
    <row r="475" s="108" customFormat="1" x14ac:dyDescent="0.25"/>
    <row r="476" s="108" customFormat="1" x14ac:dyDescent="0.25"/>
    <row r="477" s="108" customFormat="1" x14ac:dyDescent="0.25"/>
    <row r="478" s="108" customFormat="1" x14ac:dyDescent="0.25"/>
    <row r="479" s="108" customFormat="1" x14ac:dyDescent="0.25"/>
    <row r="480" s="108" customFormat="1" x14ac:dyDescent="0.25"/>
    <row r="481" s="108" customFormat="1" x14ac:dyDescent="0.25"/>
    <row r="482" s="108" customFormat="1" x14ac:dyDescent="0.25"/>
    <row r="483" s="108" customFormat="1" x14ac:dyDescent="0.25"/>
    <row r="484" s="108" customFormat="1" x14ac:dyDescent="0.25"/>
    <row r="485" s="108" customFormat="1" x14ac:dyDescent="0.25"/>
    <row r="486" s="108" customFormat="1" x14ac:dyDescent="0.25"/>
    <row r="487" s="108" customFormat="1" x14ac:dyDescent="0.25"/>
    <row r="488" s="108" customFormat="1" x14ac:dyDescent="0.25"/>
    <row r="489" s="108" customFormat="1" x14ac:dyDescent="0.25"/>
    <row r="490" s="108" customFormat="1" x14ac:dyDescent="0.25"/>
    <row r="491" s="108" customFormat="1" x14ac:dyDescent="0.25"/>
    <row r="492" s="108" customFormat="1" x14ac:dyDescent="0.25"/>
    <row r="493" s="108" customFormat="1" x14ac:dyDescent="0.25"/>
    <row r="494" s="108" customFormat="1" x14ac:dyDescent="0.25"/>
    <row r="495" s="108" customFormat="1" x14ac:dyDescent="0.25"/>
    <row r="496" s="108" customFormat="1" x14ac:dyDescent="0.25"/>
    <row r="497" s="108" customFormat="1" x14ac:dyDescent="0.25"/>
    <row r="498" s="108" customFormat="1" x14ac:dyDescent="0.25"/>
    <row r="499" s="108" customFormat="1" x14ac:dyDescent="0.25"/>
    <row r="500" s="108" customFormat="1" x14ac:dyDescent="0.25"/>
    <row r="501" s="108" customFormat="1" x14ac:dyDescent="0.25"/>
    <row r="502" s="108" customFormat="1" x14ac:dyDescent="0.25"/>
    <row r="503" s="108" customFormat="1" x14ac:dyDescent="0.25"/>
    <row r="504" s="108" customFormat="1" x14ac:dyDescent="0.25"/>
    <row r="505" s="108" customFormat="1" x14ac:dyDescent="0.25"/>
    <row r="506" s="108" customFormat="1" x14ac:dyDescent="0.25"/>
    <row r="507" s="108" customFormat="1" x14ac:dyDescent="0.25"/>
    <row r="508" s="108" customFormat="1" x14ac:dyDescent="0.25"/>
    <row r="509" s="108" customFormat="1" x14ac:dyDescent="0.25"/>
    <row r="510" s="108" customFormat="1" x14ac:dyDescent="0.25"/>
    <row r="511" s="108" customFormat="1" x14ac:dyDescent="0.25"/>
    <row r="512" s="108" customFormat="1" x14ac:dyDescent="0.25"/>
    <row r="513" s="108" customFormat="1" x14ac:dyDescent="0.25"/>
    <row r="514" s="108" customFormat="1" x14ac:dyDescent="0.25"/>
    <row r="515" s="108" customFormat="1" x14ac:dyDescent="0.25"/>
    <row r="516" s="108" customFormat="1" x14ac:dyDescent="0.25"/>
    <row r="517" s="108" customFormat="1" x14ac:dyDescent="0.25"/>
    <row r="518" s="108" customFormat="1" x14ac:dyDescent="0.25"/>
    <row r="519" s="108" customFormat="1" x14ac:dyDescent="0.25"/>
    <row r="520" s="108" customFormat="1" x14ac:dyDescent="0.25"/>
    <row r="521" s="108" customFormat="1" x14ac:dyDescent="0.25"/>
    <row r="522" s="108" customFormat="1" x14ac:dyDescent="0.25"/>
    <row r="523" s="108" customFormat="1" x14ac:dyDescent="0.25"/>
    <row r="524" s="108" customFormat="1" x14ac:dyDescent="0.25"/>
    <row r="525" s="108" customFormat="1" x14ac:dyDescent="0.25"/>
    <row r="526" s="108" customFormat="1" x14ac:dyDescent="0.25"/>
    <row r="527" s="108" customFormat="1" x14ac:dyDescent="0.25"/>
    <row r="528" s="108" customFormat="1" x14ac:dyDescent="0.25"/>
    <row r="529" s="108" customFormat="1" x14ac:dyDescent="0.25"/>
    <row r="530" s="108" customFormat="1" x14ac:dyDescent="0.25"/>
    <row r="531" s="108" customFormat="1" x14ac:dyDescent="0.25"/>
    <row r="532" s="108" customFormat="1" x14ac:dyDescent="0.25"/>
    <row r="533" s="108" customFormat="1" x14ac:dyDescent="0.25"/>
    <row r="534" s="108" customFormat="1" x14ac:dyDescent="0.25"/>
    <row r="535" s="108" customFormat="1" x14ac:dyDescent="0.25"/>
    <row r="536" s="108" customFormat="1" x14ac:dyDescent="0.25"/>
    <row r="537" s="108" customFormat="1" x14ac:dyDescent="0.25"/>
    <row r="538" s="108" customFormat="1" x14ac:dyDescent="0.25"/>
    <row r="539" s="108" customFormat="1" x14ac:dyDescent="0.25"/>
    <row r="540" s="108" customFormat="1" x14ac:dyDescent="0.25"/>
    <row r="541" s="108" customFormat="1" x14ac:dyDescent="0.25"/>
    <row r="542" s="108" customFormat="1" x14ac:dyDescent="0.25"/>
    <row r="543" s="108" customFormat="1" x14ac:dyDescent="0.25"/>
    <row r="544" s="108" customFormat="1" x14ac:dyDescent="0.25"/>
    <row r="545" s="108" customFormat="1" x14ac:dyDescent="0.25"/>
    <row r="546" s="108" customFormat="1" x14ac:dyDescent="0.25"/>
    <row r="547" s="108" customFormat="1" x14ac:dyDescent="0.25"/>
    <row r="548" s="108" customFormat="1" x14ac:dyDescent="0.25"/>
    <row r="549" s="108" customFormat="1" x14ac:dyDescent="0.25"/>
    <row r="550" s="108" customFormat="1" x14ac:dyDescent="0.25"/>
    <row r="551" s="108" customFormat="1" x14ac:dyDescent="0.25"/>
    <row r="552" s="108" customFormat="1" x14ac:dyDescent="0.25"/>
    <row r="553" s="108" customFormat="1" x14ac:dyDescent="0.25"/>
    <row r="554" s="108" customFormat="1" x14ac:dyDescent="0.25"/>
    <row r="555" s="108" customFormat="1" x14ac:dyDescent="0.25"/>
    <row r="556" s="108" customFormat="1" x14ac:dyDescent="0.25"/>
    <row r="557" s="108" customFormat="1" x14ac:dyDescent="0.25"/>
    <row r="558" s="108" customFormat="1" x14ac:dyDescent="0.25"/>
    <row r="559" s="108" customFormat="1" x14ac:dyDescent="0.25"/>
    <row r="560" s="108" customFormat="1" x14ac:dyDescent="0.25"/>
    <row r="561" s="108" customFormat="1" x14ac:dyDescent="0.25"/>
    <row r="562" s="108" customFormat="1" x14ac:dyDescent="0.25"/>
    <row r="563" s="108" customFormat="1" x14ac:dyDescent="0.25"/>
    <row r="564" s="108" customFormat="1" x14ac:dyDescent="0.25"/>
    <row r="565" s="108" customFormat="1" x14ac:dyDescent="0.25"/>
    <row r="566" s="108" customFormat="1" x14ac:dyDescent="0.25"/>
    <row r="567" s="108" customFormat="1" x14ac:dyDescent="0.25"/>
    <row r="568" s="108" customFormat="1" x14ac:dyDescent="0.25"/>
    <row r="569" s="108" customFormat="1" x14ac:dyDescent="0.25"/>
    <row r="570" s="108" customFormat="1" x14ac:dyDescent="0.25"/>
    <row r="571" s="108" customFormat="1" x14ac:dyDescent="0.25"/>
    <row r="572" s="108" customFormat="1" x14ac:dyDescent="0.25"/>
    <row r="573" s="108" customFormat="1" x14ac:dyDescent="0.25"/>
    <row r="574" s="108" customFormat="1" x14ac:dyDescent="0.25"/>
    <row r="575" s="108" customFormat="1" x14ac:dyDescent="0.25"/>
    <row r="576" s="108" customFormat="1" x14ac:dyDescent="0.25"/>
    <row r="577" s="108" customFormat="1" x14ac:dyDescent="0.25"/>
    <row r="578" s="108" customFormat="1" x14ac:dyDescent="0.25"/>
    <row r="579" s="108" customFormat="1" x14ac:dyDescent="0.25"/>
    <row r="580" s="108" customFormat="1" x14ac:dyDescent="0.25"/>
    <row r="581" s="108" customFormat="1" x14ac:dyDescent="0.25"/>
    <row r="582" s="108" customFormat="1" x14ac:dyDescent="0.25"/>
    <row r="583" s="108" customFormat="1" x14ac:dyDescent="0.25"/>
    <row r="584" s="108" customFormat="1" x14ac:dyDescent="0.25"/>
    <row r="585" s="108" customFormat="1" x14ac:dyDescent="0.25"/>
    <row r="586" s="108" customFormat="1" x14ac:dyDescent="0.25"/>
    <row r="587" s="108" customFormat="1" x14ac:dyDescent="0.25"/>
    <row r="588" s="108" customFormat="1" x14ac:dyDescent="0.25"/>
    <row r="589" s="108" customFormat="1" x14ac:dyDescent="0.25"/>
    <row r="590" s="108" customFormat="1" x14ac:dyDescent="0.25"/>
    <row r="591" s="108" customFormat="1" x14ac:dyDescent="0.25"/>
    <row r="592" s="108" customFormat="1" x14ac:dyDescent="0.25"/>
    <row r="593" s="108" customFormat="1" x14ac:dyDescent="0.25"/>
    <row r="594" s="108" customFormat="1" x14ac:dyDescent="0.25"/>
    <row r="595" s="108" customFormat="1" x14ac:dyDescent="0.25"/>
    <row r="596" s="108" customFormat="1" x14ac:dyDescent="0.25"/>
    <row r="597" s="108" customFormat="1" x14ac:dyDescent="0.25"/>
    <row r="598" s="108" customFormat="1" x14ac:dyDescent="0.25"/>
    <row r="599" s="108" customFormat="1" x14ac:dyDescent="0.25"/>
    <row r="600" s="108" customFormat="1" x14ac:dyDescent="0.25"/>
    <row r="601" s="108" customFormat="1" x14ac:dyDescent="0.25"/>
    <row r="602" s="108" customFormat="1" x14ac:dyDescent="0.25"/>
    <row r="603" s="108" customFormat="1" x14ac:dyDescent="0.25"/>
    <row r="604" s="108" customFormat="1" x14ac:dyDescent="0.25"/>
    <row r="605" s="108" customFormat="1" x14ac:dyDescent="0.25"/>
    <row r="606" s="108" customFormat="1" x14ac:dyDescent="0.25"/>
    <row r="607" s="108" customFormat="1" x14ac:dyDescent="0.25"/>
    <row r="608" s="108" customFormat="1" x14ac:dyDescent="0.25"/>
    <row r="609" s="108" customFormat="1" x14ac:dyDescent="0.25"/>
    <row r="610" s="108" customFormat="1" x14ac:dyDescent="0.25"/>
    <row r="611" s="108" customFormat="1" x14ac:dyDescent="0.25"/>
    <row r="612" s="108" customFormat="1" x14ac:dyDescent="0.25"/>
    <row r="613" s="108" customFormat="1" x14ac:dyDescent="0.25"/>
    <row r="614" s="108" customFormat="1" x14ac:dyDescent="0.25"/>
    <row r="615" s="108" customFormat="1" x14ac:dyDescent="0.25"/>
    <row r="616" s="108" customFormat="1" x14ac:dyDescent="0.25"/>
    <row r="617" s="108" customFormat="1" x14ac:dyDescent="0.25"/>
    <row r="618" s="108" customFormat="1" x14ac:dyDescent="0.25"/>
    <row r="619" s="108" customFormat="1" x14ac:dyDescent="0.25"/>
    <row r="620" s="108" customFormat="1" x14ac:dyDescent="0.25"/>
    <row r="621" s="108" customFormat="1" x14ac:dyDescent="0.25"/>
    <row r="622" s="108" customFormat="1" x14ac:dyDescent="0.25"/>
    <row r="623" s="108" customFormat="1" x14ac:dyDescent="0.25"/>
    <row r="624" s="108" customFormat="1" x14ac:dyDescent="0.25"/>
    <row r="625" s="108" customFormat="1" x14ac:dyDescent="0.25"/>
    <row r="626" s="108" customFormat="1" x14ac:dyDescent="0.25"/>
    <row r="627" s="108" customFormat="1" x14ac:dyDescent="0.25"/>
    <row r="628" s="108" customFormat="1" x14ac:dyDescent="0.25"/>
    <row r="629" s="108" customFormat="1" x14ac:dyDescent="0.25"/>
    <row r="630" s="108" customFormat="1" x14ac:dyDescent="0.25"/>
    <row r="631" s="108" customFormat="1" x14ac:dyDescent="0.25"/>
    <row r="632" s="108" customFormat="1" x14ac:dyDescent="0.25"/>
    <row r="633" s="108" customFormat="1" x14ac:dyDescent="0.25"/>
    <row r="634" s="108" customFormat="1" x14ac:dyDescent="0.25"/>
    <row r="635" s="108" customFormat="1" x14ac:dyDescent="0.25"/>
    <row r="636" s="108" customFormat="1" x14ac:dyDescent="0.25"/>
    <row r="637" s="108" customFormat="1" x14ac:dyDescent="0.25"/>
    <row r="638" s="108" customFormat="1" x14ac:dyDescent="0.25"/>
    <row r="639" s="108" customFormat="1" x14ac:dyDescent="0.25"/>
    <row r="640" s="108" customFormat="1" x14ac:dyDescent="0.25"/>
    <row r="641" s="108" customFormat="1" x14ac:dyDescent="0.25"/>
    <row r="642" s="108" customFormat="1" x14ac:dyDescent="0.25"/>
    <row r="643" s="108" customFormat="1" x14ac:dyDescent="0.25"/>
    <row r="644" s="108" customFormat="1" x14ac:dyDescent="0.25"/>
    <row r="645" s="108" customFormat="1" x14ac:dyDescent="0.25"/>
    <row r="646" s="108" customFormat="1" x14ac:dyDescent="0.25"/>
    <row r="647" s="108" customFormat="1" x14ac:dyDescent="0.25"/>
    <row r="648" s="108" customFormat="1" x14ac:dyDescent="0.25"/>
    <row r="649" s="108" customFormat="1" x14ac:dyDescent="0.25"/>
    <row r="650" s="108" customFormat="1" x14ac:dyDescent="0.25"/>
    <row r="651" s="108" customFormat="1" x14ac:dyDescent="0.25"/>
    <row r="652" s="108" customFormat="1" x14ac:dyDescent="0.25"/>
    <row r="653" s="108" customFormat="1" x14ac:dyDescent="0.25"/>
    <row r="654" s="108" customFormat="1" x14ac:dyDescent="0.25"/>
    <row r="655" s="108" customFormat="1" x14ac:dyDescent="0.25"/>
    <row r="656" s="108" customFormat="1" x14ac:dyDescent="0.25"/>
    <row r="657" s="108" customFormat="1" x14ac:dyDescent="0.25"/>
    <row r="658" s="108" customFormat="1" x14ac:dyDescent="0.25"/>
    <row r="659" s="108" customFormat="1" x14ac:dyDescent="0.25"/>
    <row r="660" s="108" customFormat="1" x14ac:dyDescent="0.25"/>
    <row r="661" s="108" customFormat="1" x14ac:dyDescent="0.25"/>
    <row r="662" s="108" customFormat="1" x14ac:dyDescent="0.25"/>
    <row r="663" s="108" customFormat="1" x14ac:dyDescent="0.25"/>
    <row r="664" s="108" customFormat="1" x14ac:dyDescent="0.25"/>
    <row r="665" s="108" customFormat="1" x14ac:dyDescent="0.25"/>
    <row r="666" s="108" customFormat="1" x14ac:dyDescent="0.25"/>
    <row r="667" s="108" customFormat="1" x14ac:dyDescent="0.25"/>
    <row r="668" s="108" customFormat="1" x14ac:dyDescent="0.25"/>
    <row r="669" s="108" customFormat="1" x14ac:dyDescent="0.25"/>
    <row r="670" s="108" customFormat="1" x14ac:dyDescent="0.25"/>
    <row r="671" s="108" customFormat="1" x14ac:dyDescent="0.25"/>
    <row r="672" s="108" customFormat="1" x14ac:dyDescent="0.25"/>
    <row r="673" s="108" customFormat="1" x14ac:dyDescent="0.25"/>
    <row r="674" s="108" customFormat="1" x14ac:dyDescent="0.25"/>
    <row r="675" s="108" customFormat="1" x14ac:dyDescent="0.25"/>
    <row r="676" s="108" customFormat="1" x14ac:dyDescent="0.25"/>
    <row r="677" s="108" customFormat="1" x14ac:dyDescent="0.25"/>
    <row r="678" s="108" customFormat="1" x14ac:dyDescent="0.25"/>
    <row r="679" s="108" customFormat="1" x14ac:dyDescent="0.25"/>
    <row r="680" s="108" customFormat="1" x14ac:dyDescent="0.25"/>
    <row r="681" s="108" customFormat="1" x14ac:dyDescent="0.25"/>
    <row r="682" s="108" customFormat="1" x14ac:dyDescent="0.25"/>
    <row r="683" s="108" customFormat="1" x14ac:dyDescent="0.25"/>
    <row r="684" s="108" customFormat="1" x14ac:dyDescent="0.25"/>
    <row r="685" s="108" customFormat="1" x14ac:dyDescent="0.25"/>
    <row r="686" s="108" customFormat="1" x14ac:dyDescent="0.25"/>
    <row r="687" s="108" customFormat="1" x14ac:dyDescent="0.25"/>
    <row r="688" s="108" customFormat="1" x14ac:dyDescent="0.25"/>
    <row r="689" s="108" customFormat="1" x14ac:dyDescent="0.25"/>
    <row r="690" s="108" customFormat="1" x14ac:dyDescent="0.25"/>
    <row r="691" s="108" customFormat="1" x14ac:dyDescent="0.25"/>
    <row r="692" s="108" customFormat="1" x14ac:dyDescent="0.25"/>
    <row r="693" s="108" customFormat="1" x14ac:dyDescent="0.25"/>
    <row r="694" s="108" customFormat="1" x14ac:dyDescent="0.25"/>
    <row r="695" s="108" customFormat="1" x14ac:dyDescent="0.25"/>
    <row r="696" s="108" customFormat="1" x14ac:dyDescent="0.25"/>
    <row r="697" s="108" customFormat="1" x14ac:dyDescent="0.25"/>
    <row r="698" s="108" customFormat="1" x14ac:dyDescent="0.25"/>
    <row r="699" s="108" customFormat="1" x14ac:dyDescent="0.25"/>
    <row r="700" s="108" customFormat="1" x14ac:dyDescent="0.25"/>
    <row r="701" s="108" customFormat="1" x14ac:dyDescent="0.25"/>
    <row r="702" s="108" customFormat="1" x14ac:dyDescent="0.25"/>
    <row r="703" s="108" customFormat="1" x14ac:dyDescent="0.25"/>
    <row r="704" s="108" customFormat="1" x14ac:dyDescent="0.25"/>
    <row r="705" s="108" customFormat="1" x14ac:dyDescent="0.25"/>
    <row r="706" s="108" customFormat="1" x14ac:dyDescent="0.25"/>
    <row r="707" s="108" customFormat="1" x14ac:dyDescent="0.25"/>
    <row r="708" s="108" customFormat="1" x14ac:dyDescent="0.25"/>
    <row r="709" s="108" customFormat="1" x14ac:dyDescent="0.25"/>
    <row r="710" s="108" customFormat="1" x14ac:dyDescent="0.25"/>
    <row r="711" s="108" customFormat="1" x14ac:dyDescent="0.25"/>
    <row r="712" s="108" customFormat="1" x14ac:dyDescent="0.25"/>
    <row r="713" s="108" customFormat="1" x14ac:dyDescent="0.25"/>
    <row r="714" s="108" customFormat="1" x14ac:dyDescent="0.25"/>
    <row r="715" s="108" customFormat="1" x14ac:dyDescent="0.25"/>
    <row r="716" s="108" customFormat="1" x14ac:dyDescent="0.25"/>
    <row r="717" s="108" customFormat="1" x14ac:dyDescent="0.25"/>
    <row r="718" s="108" customFormat="1" x14ac:dyDescent="0.25"/>
    <row r="719" s="108" customFormat="1" x14ac:dyDescent="0.25"/>
    <row r="720" s="108" customFormat="1" x14ac:dyDescent="0.25"/>
    <row r="721" s="108" customFormat="1" x14ac:dyDescent="0.25"/>
    <row r="722" s="108" customFormat="1" x14ac:dyDescent="0.25"/>
    <row r="723" s="108" customFormat="1" x14ac:dyDescent="0.25"/>
    <row r="724" s="108" customFormat="1" x14ac:dyDescent="0.25"/>
    <row r="725" s="108" customFormat="1" x14ac:dyDescent="0.25"/>
    <row r="726" s="108" customFormat="1" x14ac:dyDescent="0.25"/>
    <row r="727" s="108" customFormat="1" x14ac:dyDescent="0.25"/>
    <row r="728" s="108" customFormat="1" x14ac:dyDescent="0.25"/>
    <row r="729" s="108" customFormat="1" x14ac:dyDescent="0.25"/>
    <row r="730" s="108" customFormat="1" x14ac:dyDescent="0.25"/>
    <row r="731" s="108" customFormat="1" x14ac:dyDescent="0.25"/>
    <row r="732" s="108" customFormat="1" x14ac:dyDescent="0.25"/>
    <row r="733" s="108" customFormat="1" x14ac:dyDescent="0.25"/>
    <row r="734" s="108" customFormat="1" x14ac:dyDescent="0.25"/>
    <row r="735" s="108" customFormat="1" x14ac:dyDescent="0.25"/>
    <row r="736" s="108" customFormat="1" x14ac:dyDescent="0.25"/>
    <row r="737" s="108" customFormat="1" x14ac:dyDescent="0.25"/>
    <row r="738" s="108" customFormat="1" x14ac:dyDescent="0.25"/>
    <row r="739" s="108" customFormat="1" x14ac:dyDescent="0.25"/>
    <row r="740" s="108" customFormat="1" x14ac:dyDescent="0.25"/>
    <row r="741" s="108" customFormat="1" x14ac:dyDescent="0.25"/>
    <row r="742" s="108" customFormat="1" x14ac:dyDescent="0.25"/>
    <row r="743" s="108" customFormat="1" x14ac:dyDescent="0.25"/>
    <row r="744" s="108" customFormat="1" x14ac:dyDescent="0.25"/>
    <row r="745" s="108" customFormat="1" x14ac:dyDescent="0.25"/>
    <row r="746" s="108" customFormat="1" x14ac:dyDescent="0.25"/>
    <row r="747" s="108" customFormat="1" x14ac:dyDescent="0.25"/>
    <row r="748" s="108" customFormat="1" x14ac:dyDescent="0.25"/>
    <row r="749" s="108" customFormat="1" x14ac:dyDescent="0.25"/>
    <row r="750" s="108" customFormat="1" x14ac:dyDescent="0.25"/>
    <row r="751" s="108" customFormat="1" x14ac:dyDescent="0.25"/>
    <row r="752" s="108" customFormat="1" x14ac:dyDescent="0.25"/>
    <row r="753" s="108" customFormat="1" x14ac:dyDescent="0.25"/>
    <row r="754" s="108" customFormat="1" x14ac:dyDescent="0.25"/>
    <row r="755" s="108" customFormat="1" x14ac:dyDescent="0.25"/>
    <row r="756" s="108" customFormat="1" x14ac:dyDescent="0.25"/>
    <row r="757" s="108" customFormat="1" x14ac:dyDescent="0.25"/>
    <row r="758" s="108" customFormat="1" x14ac:dyDescent="0.25"/>
    <row r="759" s="108" customFormat="1" x14ac:dyDescent="0.25"/>
    <row r="760" s="108" customFormat="1" x14ac:dyDescent="0.25"/>
    <row r="761" s="108" customFormat="1" x14ac:dyDescent="0.25"/>
    <row r="762" s="108" customFormat="1" x14ac:dyDescent="0.25"/>
    <row r="763" s="108" customFormat="1" x14ac:dyDescent="0.25"/>
    <row r="764" s="108" customFormat="1" x14ac:dyDescent="0.25"/>
    <row r="765" s="108" customFormat="1" x14ac:dyDescent="0.25"/>
    <row r="766" s="108" customFormat="1" x14ac:dyDescent="0.25"/>
    <row r="767" s="108" customFormat="1" x14ac:dyDescent="0.25"/>
    <row r="768" s="108" customFormat="1" x14ac:dyDescent="0.25"/>
    <row r="769" s="108" customFormat="1" x14ac:dyDescent="0.25"/>
    <row r="770" s="108" customFormat="1" x14ac:dyDescent="0.25"/>
    <row r="771" s="108" customFormat="1" x14ac:dyDescent="0.25"/>
    <row r="772" s="108" customFormat="1" x14ac:dyDescent="0.25"/>
    <row r="773" s="108" customFormat="1" x14ac:dyDescent="0.25"/>
    <row r="774" s="108" customFormat="1" x14ac:dyDescent="0.25"/>
    <row r="775" s="108" customFormat="1" x14ac:dyDescent="0.25"/>
    <row r="776" s="108" customFormat="1" x14ac:dyDescent="0.25"/>
    <row r="777" s="108" customFormat="1" x14ac:dyDescent="0.25"/>
    <row r="778" s="108" customFormat="1" x14ac:dyDescent="0.25"/>
    <row r="779" s="108" customFormat="1" x14ac:dyDescent="0.25"/>
    <row r="780" s="108" customFormat="1" x14ac:dyDescent="0.25"/>
    <row r="781" s="108" customFormat="1" x14ac:dyDescent="0.25"/>
    <row r="782" s="108" customFormat="1" x14ac:dyDescent="0.25"/>
    <row r="783" s="108" customFormat="1" x14ac:dyDescent="0.25"/>
    <row r="784" s="108" customFormat="1" x14ac:dyDescent="0.25"/>
    <row r="785" s="108" customFormat="1" x14ac:dyDescent="0.25"/>
    <row r="786" s="108" customFormat="1" x14ac:dyDescent="0.25"/>
    <row r="787" s="108" customFormat="1" x14ac:dyDescent="0.25"/>
    <row r="788" s="108" customFormat="1" x14ac:dyDescent="0.25"/>
    <row r="789" s="108" customFormat="1" x14ac:dyDescent="0.25"/>
    <row r="790" s="108" customFormat="1" x14ac:dyDescent="0.25"/>
    <row r="791" s="108" customFormat="1" x14ac:dyDescent="0.25"/>
    <row r="792" s="108" customFormat="1" x14ac:dyDescent="0.25"/>
    <row r="793" s="108" customFormat="1" x14ac:dyDescent="0.25"/>
    <row r="794" s="108" customFormat="1" x14ac:dyDescent="0.25"/>
    <row r="795" s="108" customFormat="1" x14ac:dyDescent="0.25"/>
    <row r="796" s="108" customFormat="1" x14ac:dyDescent="0.25"/>
    <row r="797" s="108" customFormat="1" x14ac:dyDescent="0.25"/>
    <row r="798" s="108" customFormat="1" x14ac:dyDescent="0.25"/>
    <row r="799" s="108" customFormat="1" x14ac:dyDescent="0.25"/>
    <row r="800" s="108" customFormat="1" x14ac:dyDescent="0.25"/>
    <row r="801" s="108" customFormat="1" x14ac:dyDescent="0.25"/>
    <row r="802" s="108" customFormat="1" x14ac:dyDescent="0.25"/>
    <row r="803" s="108" customFormat="1" x14ac:dyDescent="0.25"/>
    <row r="804" s="108" customFormat="1" x14ac:dyDescent="0.25"/>
    <row r="805" s="108" customFormat="1" x14ac:dyDescent="0.25"/>
    <row r="806" s="108" customFormat="1" x14ac:dyDescent="0.25"/>
    <row r="807" s="108" customFormat="1" x14ac:dyDescent="0.25"/>
    <row r="808" s="108" customFormat="1" x14ac:dyDescent="0.25"/>
    <row r="809" s="108" customFormat="1" x14ac:dyDescent="0.25"/>
    <row r="810" s="108" customFormat="1" x14ac:dyDescent="0.25"/>
    <row r="811" s="108" customFormat="1" x14ac:dyDescent="0.25"/>
    <row r="812" s="108" customFormat="1" x14ac:dyDescent="0.25"/>
    <row r="813" s="108" customFormat="1" x14ac:dyDescent="0.25"/>
    <row r="814" s="108" customFormat="1" x14ac:dyDescent="0.25"/>
    <row r="815" s="108" customFormat="1" x14ac:dyDescent="0.25"/>
    <row r="816" s="108" customFormat="1" x14ac:dyDescent="0.25"/>
    <row r="817" s="108" customFormat="1" x14ac:dyDescent="0.25"/>
    <row r="818" s="108" customFormat="1" x14ac:dyDescent="0.25"/>
    <row r="819" s="108" customFormat="1" x14ac:dyDescent="0.25"/>
    <row r="820" s="108" customFormat="1" x14ac:dyDescent="0.25"/>
    <row r="821" s="108" customFormat="1" x14ac:dyDescent="0.25"/>
    <row r="822" s="108" customFormat="1" x14ac:dyDescent="0.25"/>
    <row r="823" s="108" customFormat="1" x14ac:dyDescent="0.25"/>
    <row r="824" s="108" customFormat="1" x14ac:dyDescent="0.25"/>
    <row r="825" s="108" customFormat="1" x14ac:dyDescent="0.25"/>
    <row r="826" s="108" customFormat="1" x14ac:dyDescent="0.25"/>
    <row r="827" s="108" customFormat="1" x14ac:dyDescent="0.25"/>
    <row r="828" s="108" customFormat="1" x14ac:dyDescent="0.25"/>
    <row r="829" s="108" customFormat="1" x14ac:dyDescent="0.25"/>
    <row r="830" s="108" customFormat="1" x14ac:dyDescent="0.25"/>
    <row r="831" s="108" customFormat="1" x14ac:dyDescent="0.25"/>
    <row r="832" s="108" customFormat="1" x14ac:dyDescent="0.25"/>
    <row r="833" s="108" customFormat="1" x14ac:dyDescent="0.25"/>
    <row r="834" s="108" customFormat="1" x14ac:dyDescent="0.25"/>
    <row r="835" s="108" customFormat="1" x14ac:dyDescent="0.25"/>
    <row r="836" s="108" customFormat="1" x14ac:dyDescent="0.25"/>
    <row r="837" s="108" customFormat="1" x14ac:dyDescent="0.25"/>
    <row r="838" s="108" customFormat="1" x14ac:dyDescent="0.25"/>
    <row r="839" s="108" customFormat="1" x14ac:dyDescent="0.25"/>
    <row r="840" s="108" customFormat="1" x14ac:dyDescent="0.25"/>
    <row r="841" s="108" customFormat="1" x14ac:dyDescent="0.25"/>
    <row r="842" s="108" customFormat="1" x14ac:dyDescent="0.25"/>
    <row r="843" s="108" customFormat="1" x14ac:dyDescent="0.25"/>
    <row r="844" s="108" customFormat="1" x14ac:dyDescent="0.25"/>
    <row r="845" s="108" customFormat="1" x14ac:dyDescent="0.25"/>
    <row r="846" s="108" customFormat="1" x14ac:dyDescent="0.25"/>
    <row r="847" s="108" customFormat="1" x14ac:dyDescent="0.25"/>
    <row r="848" s="108" customFormat="1" x14ac:dyDescent="0.25"/>
    <row r="849" s="108" customFormat="1" x14ac:dyDescent="0.25"/>
    <row r="850" s="108" customFormat="1" x14ac:dyDescent="0.25"/>
    <row r="851" s="108" customFormat="1" x14ac:dyDescent="0.25"/>
    <row r="852" s="108" customFormat="1" x14ac:dyDescent="0.25"/>
    <row r="853" s="108" customFormat="1" x14ac:dyDescent="0.25"/>
    <row r="854" s="108" customFormat="1" x14ac:dyDescent="0.25"/>
    <row r="855" s="108" customFormat="1" x14ac:dyDescent="0.25"/>
    <row r="856" s="108" customFormat="1" x14ac:dyDescent="0.25"/>
    <row r="857" s="108" customFormat="1" x14ac:dyDescent="0.25"/>
    <row r="858" s="108" customFormat="1" x14ac:dyDescent="0.25"/>
    <row r="859" s="108" customFormat="1" x14ac:dyDescent="0.25"/>
    <row r="860" s="108" customFormat="1" x14ac:dyDescent="0.25"/>
    <row r="861" s="108" customFormat="1" x14ac:dyDescent="0.25"/>
    <row r="862" s="108" customFormat="1" x14ac:dyDescent="0.25"/>
    <row r="863" s="108" customFormat="1" x14ac:dyDescent="0.25"/>
    <row r="864" s="108" customFormat="1" x14ac:dyDescent="0.25"/>
    <row r="865" s="108" customFormat="1" x14ac:dyDescent="0.25"/>
    <row r="866" s="108" customFormat="1" x14ac:dyDescent="0.25"/>
    <row r="867" s="108" customFormat="1" x14ac:dyDescent="0.25"/>
    <row r="868" s="108" customFormat="1" x14ac:dyDescent="0.25"/>
    <row r="869" s="108" customFormat="1" x14ac:dyDescent="0.25"/>
    <row r="870" s="108" customFormat="1" x14ac:dyDescent="0.25"/>
    <row r="871" s="108" customFormat="1" x14ac:dyDescent="0.25"/>
    <row r="872" s="108" customFormat="1" x14ac:dyDescent="0.25"/>
    <row r="873" s="108" customFormat="1" x14ac:dyDescent="0.25"/>
    <row r="874" s="108" customFormat="1" x14ac:dyDescent="0.25"/>
    <row r="875" s="108" customFormat="1" x14ac:dyDescent="0.25"/>
    <row r="876" s="108" customFormat="1" x14ac:dyDescent="0.25"/>
    <row r="877" s="108" customFormat="1" x14ac:dyDescent="0.25"/>
    <row r="878" s="108" customFormat="1" x14ac:dyDescent="0.25"/>
    <row r="879" s="108" customFormat="1" x14ac:dyDescent="0.25"/>
    <row r="880" s="108" customFormat="1" x14ac:dyDescent="0.25"/>
    <row r="881" s="108" customFormat="1" x14ac:dyDescent="0.25"/>
    <row r="882" s="108" customFormat="1" x14ac:dyDescent="0.25"/>
    <row r="883" s="108" customFormat="1" x14ac:dyDescent="0.25"/>
    <row r="884" s="108" customFormat="1" x14ac:dyDescent="0.25"/>
    <row r="885" s="108" customFormat="1" x14ac:dyDescent="0.25"/>
    <row r="886" s="108" customFormat="1" x14ac:dyDescent="0.25"/>
    <row r="887" s="108" customFormat="1" x14ac:dyDescent="0.25"/>
    <row r="888" s="108" customFormat="1" x14ac:dyDescent="0.25"/>
    <row r="889" s="108" customFormat="1" x14ac:dyDescent="0.25"/>
    <row r="890" s="108" customFormat="1" x14ac:dyDescent="0.25"/>
    <row r="891" s="108" customFormat="1" x14ac:dyDescent="0.25"/>
    <row r="892" s="108" customFormat="1" x14ac:dyDescent="0.25"/>
    <row r="893" s="108" customFormat="1" x14ac:dyDescent="0.25"/>
    <row r="894" s="108" customFormat="1" x14ac:dyDescent="0.25"/>
    <row r="895" s="108" customFormat="1" x14ac:dyDescent="0.25"/>
    <row r="896" s="108" customFormat="1" x14ac:dyDescent="0.25"/>
    <row r="897" s="108" customFormat="1" x14ac:dyDescent="0.25"/>
    <row r="898" s="108" customFormat="1" x14ac:dyDescent="0.25"/>
    <row r="899" s="108" customFormat="1" x14ac:dyDescent="0.25"/>
    <row r="900" s="108" customFormat="1" x14ac:dyDescent="0.25"/>
    <row r="901" s="108" customFormat="1" x14ac:dyDescent="0.25"/>
    <row r="902" s="108" customFormat="1" x14ac:dyDescent="0.25"/>
    <row r="903" s="108" customFormat="1" x14ac:dyDescent="0.25"/>
    <row r="904" s="108" customFormat="1" x14ac:dyDescent="0.25"/>
    <row r="905" s="108" customFormat="1" x14ac:dyDescent="0.25"/>
    <row r="906" s="108" customFormat="1" x14ac:dyDescent="0.25"/>
    <row r="907" s="108" customFormat="1" x14ac:dyDescent="0.25"/>
    <row r="908" s="108" customFormat="1" x14ac:dyDescent="0.25"/>
    <row r="909" s="108" customFormat="1" x14ac:dyDescent="0.25"/>
    <row r="910" s="108" customFormat="1" x14ac:dyDescent="0.25"/>
    <row r="911" s="108" customFormat="1" x14ac:dyDescent="0.25"/>
    <row r="912" s="108" customFormat="1" x14ac:dyDescent="0.25"/>
    <row r="913" s="108" customFormat="1" x14ac:dyDescent="0.25"/>
    <row r="914" s="108" customFormat="1" x14ac:dyDescent="0.25"/>
    <row r="915" s="108" customFormat="1" x14ac:dyDescent="0.25"/>
    <row r="916" s="108" customFormat="1" x14ac:dyDescent="0.25"/>
    <row r="917" s="108" customFormat="1" x14ac:dyDescent="0.25"/>
    <row r="918" s="108" customFormat="1" x14ac:dyDescent="0.25"/>
    <row r="919" s="108" customFormat="1" x14ac:dyDescent="0.25"/>
    <row r="920" s="108" customFormat="1" x14ac:dyDescent="0.25"/>
    <row r="921" s="108" customFormat="1" x14ac:dyDescent="0.25"/>
    <row r="922" s="108" customFormat="1" x14ac:dyDescent="0.25"/>
    <row r="923" s="108" customFormat="1" x14ac:dyDescent="0.25"/>
    <row r="924" s="108" customFormat="1" x14ac:dyDescent="0.25"/>
    <row r="925" s="108" customFormat="1" x14ac:dyDescent="0.25"/>
    <row r="926" s="108" customFormat="1" x14ac:dyDescent="0.25"/>
    <row r="927" s="108" customFormat="1" x14ac:dyDescent="0.25"/>
    <row r="928" s="108" customFormat="1" x14ac:dyDescent="0.25"/>
    <row r="929" s="108" customFormat="1" x14ac:dyDescent="0.25"/>
    <row r="930" s="108" customFormat="1" x14ac:dyDescent="0.25"/>
    <row r="931" s="108" customFormat="1" x14ac:dyDescent="0.25"/>
    <row r="932" s="108" customFormat="1" x14ac:dyDescent="0.25"/>
    <row r="933" s="108" customFormat="1" x14ac:dyDescent="0.25"/>
    <row r="934" s="108" customFormat="1" x14ac:dyDescent="0.25"/>
    <row r="935" s="108" customFormat="1" x14ac:dyDescent="0.25"/>
    <row r="936" s="108" customFormat="1" x14ac:dyDescent="0.25"/>
    <row r="937" s="108" customFormat="1" x14ac:dyDescent="0.25"/>
    <row r="938" s="108" customFormat="1" x14ac:dyDescent="0.25"/>
    <row r="939" s="108" customFormat="1" x14ac:dyDescent="0.25"/>
    <row r="940" s="108" customFormat="1" x14ac:dyDescent="0.25"/>
    <row r="941" s="108" customFormat="1" x14ac:dyDescent="0.25"/>
    <row r="942" s="108" customFormat="1" x14ac:dyDescent="0.25"/>
    <row r="943" s="108" customFormat="1" x14ac:dyDescent="0.25"/>
    <row r="944" s="108" customFormat="1" x14ac:dyDescent="0.25"/>
    <row r="945" s="108" customFormat="1" x14ac:dyDescent="0.25"/>
    <row r="946" s="108" customFormat="1" x14ac:dyDescent="0.25"/>
    <row r="947" s="108" customFormat="1" x14ac:dyDescent="0.25"/>
    <row r="948" s="108" customFormat="1" x14ac:dyDescent="0.25"/>
    <row r="949" s="108" customFormat="1" x14ac:dyDescent="0.25"/>
    <row r="950" s="108" customFormat="1" x14ac:dyDescent="0.25"/>
    <row r="951" s="108" customFormat="1" x14ac:dyDescent="0.25"/>
    <row r="952" s="108" customFormat="1" x14ac:dyDescent="0.25"/>
    <row r="953" s="108" customFormat="1" x14ac:dyDescent="0.25"/>
    <row r="954" s="108" customFormat="1" x14ac:dyDescent="0.25"/>
    <row r="955" s="108" customFormat="1" x14ac:dyDescent="0.25"/>
    <row r="956" s="108" customFormat="1" x14ac:dyDescent="0.25"/>
    <row r="957" s="108" customFormat="1" x14ac:dyDescent="0.25"/>
    <row r="958" s="108" customFormat="1" x14ac:dyDescent="0.25"/>
    <row r="959" s="108" customFormat="1" x14ac:dyDescent="0.25"/>
    <row r="960" s="108" customFormat="1" x14ac:dyDescent="0.25"/>
    <row r="961" s="108" customFormat="1" x14ac:dyDescent="0.25"/>
    <row r="962" s="108" customFormat="1" x14ac:dyDescent="0.25"/>
    <row r="963" s="108" customFormat="1" x14ac:dyDescent="0.25"/>
    <row r="964" s="108" customFormat="1" x14ac:dyDescent="0.25"/>
    <row r="965" s="108" customFormat="1" x14ac:dyDescent="0.25"/>
    <row r="966" s="108" customFormat="1" x14ac:dyDescent="0.25"/>
    <row r="967" s="108" customFormat="1" x14ac:dyDescent="0.25"/>
    <row r="968" s="108" customFormat="1" x14ac:dyDescent="0.25"/>
    <row r="969" s="108" customFormat="1" x14ac:dyDescent="0.25"/>
    <row r="970" s="108" customFormat="1" x14ac:dyDescent="0.25"/>
    <row r="971" s="108" customFormat="1" x14ac:dyDescent="0.25"/>
    <row r="972" s="108" customFormat="1" x14ac:dyDescent="0.25"/>
    <row r="973" s="108" customFormat="1" x14ac:dyDescent="0.25"/>
    <row r="974" s="108" customFormat="1" x14ac:dyDescent="0.25"/>
    <row r="975" s="108" customFormat="1" x14ac:dyDescent="0.25"/>
    <row r="976" s="108" customFormat="1" x14ac:dyDescent="0.25"/>
    <row r="977" s="108" customFormat="1" x14ac:dyDescent="0.25"/>
    <row r="978" s="108" customFormat="1" x14ac:dyDescent="0.25"/>
    <row r="979" s="108" customFormat="1" x14ac:dyDescent="0.25"/>
    <row r="980" s="108" customFormat="1" x14ac:dyDescent="0.25"/>
    <row r="981" s="108" customFormat="1" x14ac:dyDescent="0.25"/>
    <row r="982" s="108" customFormat="1" x14ac:dyDescent="0.25"/>
    <row r="983" s="108" customFormat="1" x14ac:dyDescent="0.25"/>
    <row r="984" s="108" customFormat="1" x14ac:dyDescent="0.25"/>
    <row r="985" s="108" customFormat="1" x14ac:dyDescent="0.25"/>
    <row r="986" s="108" customFormat="1" x14ac:dyDescent="0.25"/>
    <row r="987" s="108" customFormat="1" x14ac:dyDescent="0.25"/>
    <row r="988" s="108" customFormat="1" x14ac:dyDescent="0.25"/>
    <row r="989" s="108" customFormat="1" x14ac:dyDescent="0.25"/>
    <row r="990" s="108" customFormat="1" x14ac:dyDescent="0.25"/>
    <row r="991" s="108" customFormat="1" x14ac:dyDescent="0.25"/>
    <row r="992" s="108" customFormat="1" x14ac:dyDescent="0.25"/>
    <row r="993" s="108" customFormat="1" x14ac:dyDescent="0.25"/>
    <row r="994" s="108" customFormat="1" x14ac:dyDescent="0.25"/>
    <row r="995" s="108" customFormat="1" x14ac:dyDescent="0.25"/>
    <row r="996" s="108" customFormat="1" x14ac:dyDescent="0.25"/>
    <row r="997" s="108" customFormat="1" x14ac:dyDescent="0.25"/>
    <row r="998" s="108" customFormat="1" x14ac:dyDescent="0.25"/>
    <row r="999" s="108" customFormat="1" x14ac:dyDescent="0.25"/>
    <row r="1000" s="108" customFormat="1" x14ac:dyDescent="0.25"/>
    <row r="1001" s="108" customFormat="1" x14ac:dyDescent="0.25"/>
    <row r="1002" s="108" customFormat="1" x14ac:dyDescent="0.25"/>
    <row r="1003" s="108" customFormat="1" x14ac:dyDescent="0.25"/>
    <row r="1004" s="108" customFormat="1" x14ac:dyDescent="0.25"/>
    <row r="1005" s="108" customFormat="1" x14ac:dyDescent="0.25"/>
    <row r="1006" s="108" customFormat="1" x14ac:dyDescent="0.25"/>
    <row r="1007" s="108" customFormat="1" x14ac:dyDescent="0.25"/>
    <row r="1008" s="108" customFormat="1" x14ac:dyDescent="0.25"/>
    <row r="1009" s="108" customFormat="1" x14ac:dyDescent="0.25"/>
    <row r="1010" s="108" customFormat="1" x14ac:dyDescent="0.25"/>
    <row r="1011" s="108" customFormat="1" x14ac:dyDescent="0.25"/>
    <row r="1012" s="108" customFormat="1" x14ac:dyDescent="0.25"/>
    <row r="1013" s="108" customFormat="1" x14ac:dyDescent="0.25"/>
    <row r="1014" s="108" customFormat="1" x14ac:dyDescent="0.25"/>
    <row r="1015" s="108" customFormat="1" x14ac:dyDescent="0.25"/>
    <row r="1016" s="108" customFormat="1" x14ac:dyDescent="0.25"/>
    <row r="1017" s="108" customFormat="1" x14ac:dyDescent="0.25"/>
    <row r="1018" s="108" customFormat="1" x14ac:dyDescent="0.25"/>
    <row r="1019" s="108" customFormat="1" x14ac:dyDescent="0.25"/>
    <row r="1020" s="108" customFormat="1" x14ac:dyDescent="0.25"/>
    <row r="1021" s="108" customFormat="1" x14ac:dyDescent="0.25"/>
    <row r="1022" s="108" customFormat="1" x14ac:dyDescent="0.25"/>
    <row r="1023" s="108" customFormat="1" x14ac:dyDescent="0.25"/>
    <row r="1024" s="108" customFormat="1" x14ac:dyDescent="0.25"/>
    <row r="1025" s="108" customFormat="1" x14ac:dyDescent="0.25"/>
    <row r="1026" s="108" customFormat="1" x14ac:dyDescent="0.25"/>
    <row r="1027" s="108" customFormat="1" x14ac:dyDescent="0.25"/>
    <row r="1028" s="108" customFormat="1" x14ac:dyDescent="0.25"/>
    <row r="1029" s="108" customFormat="1" x14ac:dyDescent="0.25"/>
    <row r="1030" s="108" customFormat="1" x14ac:dyDescent="0.25"/>
    <row r="1031" s="108" customFormat="1" x14ac:dyDescent="0.25"/>
    <row r="1032" s="108" customFormat="1" x14ac:dyDescent="0.25"/>
    <row r="1033" s="108" customFormat="1" x14ac:dyDescent="0.25"/>
    <row r="1034" s="108" customFormat="1" x14ac:dyDescent="0.25"/>
    <row r="1035" s="108" customFormat="1" x14ac:dyDescent="0.25"/>
    <row r="1036" s="108" customFormat="1" x14ac:dyDescent="0.25"/>
    <row r="1037" s="108" customFormat="1" x14ac:dyDescent="0.25"/>
    <row r="1038" s="108" customFormat="1" x14ac:dyDescent="0.25"/>
    <row r="1039" s="108" customFormat="1" x14ac:dyDescent="0.25"/>
    <row r="1040" s="108" customFormat="1" x14ac:dyDescent="0.25"/>
    <row r="1041" s="108" customFormat="1" x14ac:dyDescent="0.25"/>
    <row r="1042" s="108" customFormat="1" x14ac:dyDescent="0.25"/>
    <row r="1043" s="108" customFormat="1" x14ac:dyDescent="0.25"/>
    <row r="1044" s="108" customFormat="1" x14ac:dyDescent="0.25"/>
    <row r="1045" s="108" customFormat="1" x14ac:dyDescent="0.25"/>
    <row r="1046" s="108" customFormat="1" x14ac:dyDescent="0.25"/>
    <row r="1047" s="108" customFormat="1" x14ac:dyDescent="0.25"/>
    <row r="1048" s="108" customFormat="1" x14ac:dyDescent="0.25"/>
    <row r="1049" s="108" customFormat="1" x14ac:dyDescent="0.25"/>
    <row r="1050" s="108" customFormat="1" x14ac:dyDescent="0.25"/>
    <row r="1051" s="108" customFormat="1" x14ac:dyDescent="0.25"/>
    <row r="1052" s="108" customFormat="1" x14ac:dyDescent="0.25"/>
    <row r="1053" s="108" customFormat="1" x14ac:dyDescent="0.25"/>
    <row r="1054" s="108" customFormat="1" x14ac:dyDescent="0.25"/>
    <row r="1055" s="108" customFormat="1" x14ac:dyDescent="0.25"/>
    <row r="1056" s="108" customFormat="1" x14ac:dyDescent="0.25"/>
    <row r="1057" s="108" customFormat="1" x14ac:dyDescent="0.25"/>
    <row r="1058" s="108" customFormat="1" x14ac:dyDescent="0.25"/>
    <row r="1059" s="108" customFormat="1" x14ac:dyDescent="0.25"/>
    <row r="1060" s="108" customFormat="1" x14ac:dyDescent="0.25"/>
    <row r="1061" s="108" customFormat="1" x14ac:dyDescent="0.25"/>
    <row r="1062" s="108" customFormat="1" x14ac:dyDescent="0.25"/>
    <row r="1063" s="108" customFormat="1" x14ac:dyDescent="0.25"/>
    <row r="1064" s="108" customFormat="1" x14ac:dyDescent="0.25"/>
    <row r="1065" s="108" customFormat="1" x14ac:dyDescent="0.25"/>
    <row r="1066" s="108" customFormat="1" x14ac:dyDescent="0.25"/>
    <row r="1067" s="108" customFormat="1" x14ac:dyDescent="0.25"/>
    <row r="1068" s="108" customFormat="1" x14ac:dyDescent="0.25"/>
    <row r="1069" s="108" customFormat="1" x14ac:dyDescent="0.25"/>
    <row r="1070" s="108" customFormat="1" x14ac:dyDescent="0.25"/>
    <row r="1071" s="108" customFormat="1" x14ac:dyDescent="0.25"/>
    <row r="1072" s="108" customFormat="1" x14ac:dyDescent="0.25"/>
    <row r="1073" s="108" customFormat="1" x14ac:dyDescent="0.25"/>
    <row r="1074" s="108" customFormat="1" x14ac:dyDescent="0.25"/>
    <row r="1075" s="108" customFormat="1" x14ac:dyDescent="0.25"/>
    <row r="1076" s="108" customFormat="1" x14ac:dyDescent="0.25"/>
    <row r="1077" s="108" customFormat="1" x14ac:dyDescent="0.25"/>
    <row r="1078" s="108" customFormat="1" x14ac:dyDescent="0.25"/>
    <row r="1079" s="108" customFormat="1" x14ac:dyDescent="0.25"/>
    <row r="1080" s="108" customFormat="1" x14ac:dyDescent="0.25"/>
    <row r="1081" s="108" customFormat="1" x14ac:dyDescent="0.25"/>
    <row r="1082" s="108" customFormat="1" x14ac:dyDescent="0.25"/>
    <row r="1083" s="108" customFormat="1" x14ac:dyDescent="0.25"/>
    <row r="1084" s="108" customFormat="1" x14ac:dyDescent="0.25"/>
    <row r="1085" s="108" customFormat="1" x14ac:dyDescent="0.25"/>
    <row r="1086" s="108" customFormat="1" x14ac:dyDescent="0.25"/>
    <row r="1087" s="108" customFormat="1" x14ac:dyDescent="0.25"/>
    <row r="1088" s="108" customFormat="1" x14ac:dyDescent="0.25"/>
    <row r="1089" s="108" customFormat="1" x14ac:dyDescent="0.25"/>
    <row r="1090" s="108" customFormat="1" x14ac:dyDescent="0.25"/>
    <row r="1091" s="108" customFormat="1" x14ac:dyDescent="0.25"/>
    <row r="1092" s="108" customFormat="1" x14ac:dyDescent="0.25"/>
    <row r="1093" s="108" customFormat="1" x14ac:dyDescent="0.25"/>
    <row r="1094" s="108" customFormat="1" x14ac:dyDescent="0.25"/>
    <row r="1095" s="108" customFormat="1" x14ac:dyDescent="0.25"/>
    <row r="1096" s="108" customFormat="1" x14ac:dyDescent="0.25"/>
    <row r="1097" s="108" customFormat="1" x14ac:dyDescent="0.25"/>
    <row r="1098" s="108" customFormat="1" x14ac:dyDescent="0.25"/>
    <row r="1099" s="108" customFormat="1" x14ac:dyDescent="0.25"/>
    <row r="1100" s="108" customFormat="1" x14ac:dyDescent="0.25"/>
    <row r="1101" s="108" customFormat="1" x14ac:dyDescent="0.25"/>
    <row r="1102" s="108" customFormat="1" x14ac:dyDescent="0.25"/>
    <row r="1103" s="108" customFormat="1" x14ac:dyDescent="0.25"/>
    <row r="1104" s="108" customFormat="1" x14ac:dyDescent="0.25"/>
    <row r="1105" s="108" customFormat="1" x14ac:dyDescent="0.25"/>
    <row r="1106" s="108" customFormat="1" x14ac:dyDescent="0.25"/>
    <row r="1107" s="108" customFormat="1" x14ac:dyDescent="0.25"/>
    <row r="1108" s="108" customFormat="1" x14ac:dyDescent="0.25"/>
    <row r="1109" s="108" customFormat="1" x14ac:dyDescent="0.25"/>
    <row r="1110" s="108" customFormat="1" x14ac:dyDescent="0.25"/>
    <row r="1111" s="108" customFormat="1" x14ac:dyDescent="0.25"/>
    <row r="1112" s="108" customFormat="1" x14ac:dyDescent="0.25"/>
    <row r="1113" s="108" customFormat="1" x14ac:dyDescent="0.25"/>
    <row r="1114" s="108" customFormat="1" x14ac:dyDescent="0.25"/>
    <row r="1115" s="108" customFormat="1" x14ac:dyDescent="0.25"/>
    <row r="1116" s="108" customFormat="1" x14ac:dyDescent="0.25"/>
    <row r="1117" s="108" customFormat="1" x14ac:dyDescent="0.25"/>
    <row r="1118" s="108" customFormat="1" x14ac:dyDescent="0.25"/>
    <row r="1119" s="108" customFormat="1" x14ac:dyDescent="0.25"/>
    <row r="1120" s="108" customFormat="1" x14ac:dyDescent="0.25"/>
    <row r="1121" s="108" customFormat="1" x14ac:dyDescent="0.25"/>
    <row r="1122" s="108" customFormat="1" x14ac:dyDescent="0.25"/>
    <row r="1123" s="108" customFormat="1" x14ac:dyDescent="0.25"/>
    <row r="1124" s="108" customFormat="1" x14ac:dyDescent="0.25"/>
    <row r="1125" s="108" customFormat="1" x14ac:dyDescent="0.25"/>
    <row r="1126" s="108" customFormat="1" x14ac:dyDescent="0.25"/>
    <row r="1127" s="108" customFormat="1" x14ac:dyDescent="0.25"/>
    <row r="1128" s="108" customFormat="1" x14ac:dyDescent="0.25"/>
    <row r="1129" s="108" customFormat="1" x14ac:dyDescent="0.25"/>
    <row r="1130" s="108" customFormat="1" x14ac:dyDescent="0.25"/>
    <row r="1131" s="108" customFormat="1" x14ac:dyDescent="0.25"/>
    <row r="1132" s="108" customFormat="1" x14ac:dyDescent="0.25"/>
    <row r="1133" s="108" customFormat="1" x14ac:dyDescent="0.25"/>
    <row r="1134" s="108" customFormat="1" x14ac:dyDescent="0.25"/>
    <row r="1135" s="108" customFormat="1" x14ac:dyDescent="0.25"/>
    <row r="1136" s="108" customFormat="1" x14ac:dyDescent="0.25"/>
    <row r="1137" s="108" customFormat="1" x14ac:dyDescent="0.25"/>
    <row r="1138" s="108" customFormat="1" x14ac:dyDescent="0.25"/>
    <row r="1139" s="108" customFormat="1" x14ac:dyDescent="0.25"/>
    <row r="1140" s="108" customFormat="1" x14ac:dyDescent="0.25"/>
    <row r="1141" s="108" customFormat="1" x14ac:dyDescent="0.25"/>
    <row r="1142" s="108" customFormat="1" x14ac:dyDescent="0.25"/>
    <row r="1143" s="108" customFormat="1" x14ac:dyDescent="0.25"/>
    <row r="1144" s="108" customFormat="1" x14ac:dyDescent="0.25"/>
    <row r="1145" s="108" customFormat="1" x14ac:dyDescent="0.25"/>
    <row r="1146" s="108" customFormat="1" x14ac:dyDescent="0.25"/>
    <row r="1147" s="108" customFormat="1" x14ac:dyDescent="0.25"/>
    <row r="1148" s="108" customFormat="1" x14ac:dyDescent="0.25"/>
    <row r="1149" s="108" customFormat="1" x14ac:dyDescent="0.25"/>
    <row r="1150" s="108" customFormat="1" x14ac:dyDescent="0.25"/>
    <row r="1151" s="108" customFormat="1" x14ac:dyDescent="0.25"/>
    <row r="1152" s="108" customFormat="1" x14ac:dyDescent="0.25"/>
    <row r="1153" s="108" customFormat="1" x14ac:dyDescent="0.25"/>
    <row r="1154" s="108" customFormat="1" x14ac:dyDescent="0.25"/>
    <row r="1155" s="108" customFormat="1" x14ac:dyDescent="0.25"/>
    <row r="1156" s="108" customFormat="1" x14ac:dyDescent="0.25"/>
    <row r="1157" s="108" customFormat="1" x14ac:dyDescent="0.25"/>
    <row r="1158" s="108" customFormat="1" x14ac:dyDescent="0.25"/>
    <row r="1159" s="108" customFormat="1" x14ac:dyDescent="0.25"/>
    <row r="1160" s="108" customFormat="1" x14ac:dyDescent="0.25"/>
    <row r="1161" s="108" customFormat="1" x14ac:dyDescent="0.25"/>
    <row r="1162" s="108" customFormat="1" x14ac:dyDescent="0.25"/>
    <row r="1163" s="108" customFormat="1" x14ac:dyDescent="0.25"/>
    <row r="1164" s="108" customFormat="1" x14ac:dyDescent="0.25"/>
    <row r="1165" s="108" customFormat="1" x14ac:dyDescent="0.25"/>
    <row r="1166" s="108" customFormat="1" x14ac:dyDescent="0.25"/>
    <row r="1167" s="108" customFormat="1" x14ac:dyDescent="0.25"/>
    <row r="1168" s="108" customFormat="1" x14ac:dyDescent="0.25"/>
    <row r="1169" s="108" customFormat="1" x14ac:dyDescent="0.25"/>
    <row r="1170" s="108" customFormat="1" x14ac:dyDescent="0.25"/>
    <row r="1171" s="108" customFormat="1" x14ac:dyDescent="0.25"/>
    <row r="1172" s="108" customFormat="1" x14ac:dyDescent="0.25"/>
    <row r="1173" s="108" customFormat="1" x14ac:dyDescent="0.25"/>
    <row r="1174" s="108" customFormat="1" x14ac:dyDescent="0.25"/>
    <row r="1175" s="108" customFormat="1" x14ac:dyDescent="0.25"/>
    <row r="1176" s="108" customFormat="1" x14ac:dyDescent="0.25"/>
    <row r="1177" s="108" customFormat="1" x14ac:dyDescent="0.25"/>
    <row r="1178" s="108" customFormat="1" x14ac:dyDescent="0.25"/>
    <row r="1179" s="108" customFormat="1" x14ac:dyDescent="0.25"/>
    <row r="1180" s="108" customFormat="1" x14ac:dyDescent="0.25"/>
    <row r="1181" s="108" customFormat="1" x14ac:dyDescent="0.25"/>
    <row r="1182" s="108" customFormat="1" x14ac:dyDescent="0.25"/>
    <row r="1183" s="108" customFormat="1" x14ac:dyDescent="0.25"/>
    <row r="1184" s="108" customFormat="1" x14ac:dyDescent="0.25"/>
    <row r="1185" s="108" customFormat="1" x14ac:dyDescent="0.25"/>
    <row r="1186" s="108" customFormat="1" x14ac:dyDescent="0.25"/>
    <row r="1187" s="108" customFormat="1" x14ac:dyDescent="0.25"/>
    <row r="1188" s="108" customFormat="1" x14ac:dyDescent="0.25"/>
    <row r="1189" s="108" customFormat="1" x14ac:dyDescent="0.25"/>
    <row r="1190" s="108" customFormat="1" x14ac:dyDescent="0.25"/>
    <row r="1191" s="108" customFormat="1" x14ac:dyDescent="0.25"/>
    <row r="1192" s="108" customFormat="1" x14ac:dyDescent="0.25"/>
    <row r="1193" s="108" customFormat="1" x14ac:dyDescent="0.25"/>
    <row r="1194" s="108" customFormat="1" x14ac:dyDescent="0.25"/>
    <row r="1195" s="108" customFormat="1" x14ac:dyDescent="0.25"/>
    <row r="1196" s="108" customFormat="1" x14ac:dyDescent="0.25"/>
    <row r="1197" s="108" customFormat="1" x14ac:dyDescent="0.25"/>
    <row r="1198" s="108" customFormat="1" x14ac:dyDescent="0.25"/>
    <row r="1199" s="108" customFormat="1" x14ac:dyDescent="0.25"/>
    <row r="1200" s="108" customFormat="1" x14ac:dyDescent="0.25"/>
    <row r="1201" s="108" customFormat="1" x14ac:dyDescent="0.25"/>
    <row r="1202" s="108" customFormat="1" x14ac:dyDescent="0.25"/>
    <row r="1203" s="108" customFormat="1" x14ac:dyDescent="0.25"/>
    <row r="1204" s="108" customFormat="1" x14ac:dyDescent="0.25"/>
    <row r="1205" s="108" customFormat="1" x14ac:dyDescent="0.25"/>
    <row r="1206" s="108" customFormat="1" x14ac:dyDescent="0.25"/>
    <row r="1207" s="108" customFormat="1" x14ac:dyDescent="0.25"/>
    <row r="1208" s="108" customFormat="1" x14ac:dyDescent="0.25"/>
    <row r="1209" s="108" customFormat="1" x14ac:dyDescent="0.25"/>
    <row r="1210" s="108" customFormat="1" x14ac:dyDescent="0.25"/>
    <row r="1211" s="108" customFormat="1" x14ac:dyDescent="0.25"/>
    <row r="1212" s="108" customFormat="1" x14ac:dyDescent="0.25"/>
    <row r="1213" s="108" customFormat="1" x14ac:dyDescent="0.25"/>
    <row r="1214" s="108" customFormat="1" x14ac:dyDescent="0.25"/>
    <row r="1215" s="108" customFormat="1" x14ac:dyDescent="0.25"/>
    <row r="1216" s="108" customFormat="1" x14ac:dyDescent="0.25"/>
    <row r="1217" s="108" customFormat="1" x14ac:dyDescent="0.25"/>
    <row r="1218" s="108" customFormat="1" x14ac:dyDescent="0.25"/>
    <row r="1219" s="108" customFormat="1" x14ac:dyDescent="0.25"/>
    <row r="1220" s="108" customFormat="1" x14ac:dyDescent="0.25"/>
    <row r="1221" s="108" customFormat="1" x14ac:dyDescent="0.25"/>
    <row r="1222" s="108" customFormat="1" x14ac:dyDescent="0.25"/>
    <row r="1223" s="108" customFormat="1" x14ac:dyDescent="0.25"/>
    <row r="1224" s="108" customFormat="1" x14ac:dyDescent="0.25"/>
    <row r="1225" s="108" customFormat="1" x14ac:dyDescent="0.25"/>
    <row r="1226" s="108" customFormat="1" x14ac:dyDescent="0.25"/>
    <row r="1227" s="108" customFormat="1" x14ac:dyDescent="0.25"/>
    <row r="1228" s="108" customFormat="1" x14ac:dyDescent="0.25"/>
    <row r="1229" s="108" customFormat="1" x14ac:dyDescent="0.25"/>
    <row r="1230" s="108" customFormat="1" x14ac:dyDescent="0.25"/>
    <row r="1231" s="108" customFormat="1" x14ac:dyDescent="0.25"/>
    <row r="1232" s="108" customFormat="1" x14ac:dyDescent="0.25"/>
    <row r="1233" s="108" customFormat="1" x14ac:dyDescent="0.25"/>
    <row r="1234" s="108" customFormat="1" x14ac:dyDescent="0.25"/>
    <row r="1235" s="108" customFormat="1" x14ac:dyDescent="0.25"/>
    <row r="1236" s="108" customFormat="1" x14ac:dyDescent="0.25"/>
    <row r="1237" s="108" customFormat="1" x14ac:dyDescent="0.25"/>
    <row r="1238" s="108" customFormat="1" x14ac:dyDescent="0.25"/>
    <row r="1239" s="108" customFormat="1" x14ac:dyDescent="0.25"/>
    <row r="1240" s="108" customFormat="1" x14ac:dyDescent="0.25"/>
    <row r="1241" s="108" customFormat="1" x14ac:dyDescent="0.25"/>
    <row r="1242" s="108" customFormat="1" x14ac:dyDescent="0.25"/>
    <row r="1243" s="108" customFormat="1" x14ac:dyDescent="0.25"/>
    <row r="1244" s="108" customFormat="1" x14ac:dyDescent="0.25"/>
    <row r="1245" s="108" customFormat="1" x14ac:dyDescent="0.25"/>
    <row r="1246" s="108" customFormat="1" x14ac:dyDescent="0.25"/>
    <row r="1247" s="108" customFormat="1" x14ac:dyDescent="0.25"/>
    <row r="1248" s="108" customFormat="1" x14ac:dyDescent="0.25"/>
    <row r="1249" s="108" customFormat="1" x14ac:dyDescent="0.25"/>
    <row r="1250" s="108" customFormat="1" x14ac:dyDescent="0.25"/>
    <row r="1251" s="108" customFormat="1" x14ac:dyDescent="0.25"/>
    <row r="1252" s="108" customFormat="1" x14ac:dyDescent="0.25"/>
    <row r="1253" s="108" customFormat="1" x14ac:dyDescent="0.25"/>
    <row r="1254" s="108" customFormat="1" x14ac:dyDescent="0.25"/>
    <row r="1255" s="108" customFormat="1" x14ac:dyDescent="0.25"/>
    <row r="1256" s="108" customFormat="1" x14ac:dyDescent="0.25"/>
    <row r="1257" s="108" customFormat="1" x14ac:dyDescent="0.25"/>
    <row r="1258" s="108" customFormat="1" x14ac:dyDescent="0.25"/>
    <row r="1259" s="108" customFormat="1" x14ac:dyDescent="0.25"/>
    <row r="1260" s="108" customFormat="1" x14ac:dyDescent="0.25"/>
    <row r="1261" s="108" customFormat="1" x14ac:dyDescent="0.25"/>
    <row r="1262" s="108" customFormat="1" x14ac:dyDescent="0.25"/>
    <row r="1263" s="108" customFormat="1" x14ac:dyDescent="0.25"/>
    <row r="1264" s="108" customFormat="1" x14ac:dyDescent="0.25"/>
    <row r="1265" s="108" customFormat="1" x14ac:dyDescent="0.25"/>
    <row r="1266" s="108" customFormat="1" x14ac:dyDescent="0.25"/>
    <row r="1267" s="108" customFormat="1" x14ac:dyDescent="0.25"/>
    <row r="1268" s="108" customFormat="1" x14ac:dyDescent="0.25"/>
    <row r="1269" s="108" customFormat="1" x14ac:dyDescent="0.25"/>
    <row r="1270" s="108" customFormat="1" x14ac:dyDescent="0.25"/>
    <row r="1271" s="108" customFormat="1" x14ac:dyDescent="0.25"/>
    <row r="1272" s="108" customFormat="1" x14ac:dyDescent="0.25"/>
    <row r="1273" s="108" customFormat="1" x14ac:dyDescent="0.25"/>
    <row r="1274" s="108" customFormat="1" x14ac:dyDescent="0.25"/>
    <row r="1275" s="108" customFormat="1" x14ac:dyDescent="0.25"/>
    <row r="1276" s="108" customFormat="1" x14ac:dyDescent="0.25"/>
    <row r="1277" s="108" customFormat="1" x14ac:dyDescent="0.25"/>
    <row r="1278" s="108" customFormat="1" x14ac:dyDescent="0.25"/>
    <row r="1279" s="108" customFormat="1" x14ac:dyDescent="0.25"/>
    <row r="1280" s="108" customFormat="1" x14ac:dyDescent="0.25"/>
    <row r="1281" s="108" customFormat="1" x14ac:dyDescent="0.25"/>
    <row r="1282" s="108" customFormat="1" x14ac:dyDescent="0.25"/>
    <row r="1283" s="108" customFormat="1" x14ac:dyDescent="0.25"/>
    <row r="1284" s="108" customFormat="1" x14ac:dyDescent="0.25"/>
    <row r="1285" s="108" customFormat="1" x14ac:dyDescent="0.25"/>
    <row r="1286" s="108" customFormat="1" x14ac:dyDescent="0.25"/>
    <row r="1287" s="108" customFormat="1" x14ac:dyDescent="0.25"/>
    <row r="1288" s="108" customFormat="1" x14ac:dyDescent="0.25"/>
    <row r="1289" s="108" customFormat="1" x14ac:dyDescent="0.25"/>
    <row r="1290" s="108" customFormat="1" x14ac:dyDescent="0.25"/>
    <row r="1291" s="108" customFormat="1" x14ac:dyDescent="0.25"/>
    <row r="1292" s="108" customFormat="1" x14ac:dyDescent="0.25"/>
    <row r="1293" s="108" customFormat="1" x14ac:dyDescent="0.25"/>
    <row r="1294" s="108" customFormat="1" x14ac:dyDescent="0.25"/>
    <row r="1295" s="108" customFormat="1" x14ac:dyDescent="0.25"/>
    <row r="1296" s="108" customFormat="1" x14ac:dyDescent="0.25"/>
    <row r="1297" s="108" customFormat="1" x14ac:dyDescent="0.25"/>
    <row r="1298" s="108" customFormat="1" x14ac:dyDescent="0.25"/>
    <row r="1299" s="108" customFormat="1" x14ac:dyDescent="0.25"/>
    <row r="1300" s="108" customFormat="1" x14ac:dyDescent="0.25"/>
    <row r="1301" s="108" customFormat="1" x14ac:dyDescent="0.25"/>
    <row r="1302" s="108" customFormat="1" x14ac:dyDescent="0.25"/>
    <row r="1303" s="108" customFormat="1" x14ac:dyDescent="0.25"/>
    <row r="1304" s="108" customFormat="1" x14ac:dyDescent="0.25"/>
    <row r="1305" s="108" customFormat="1" x14ac:dyDescent="0.25"/>
    <row r="1306" s="108" customFormat="1" x14ac:dyDescent="0.25"/>
    <row r="1307" s="108" customFormat="1" x14ac:dyDescent="0.25"/>
    <row r="1308" s="108" customFormat="1" x14ac:dyDescent="0.25"/>
    <row r="1309" s="108" customFormat="1" x14ac:dyDescent="0.25"/>
    <row r="1310" s="108" customFormat="1" x14ac:dyDescent="0.25"/>
    <row r="1311" s="108" customFormat="1" x14ac:dyDescent="0.25"/>
    <row r="1312" s="108" customFormat="1" x14ac:dyDescent="0.25"/>
    <row r="1313" s="108" customFormat="1" x14ac:dyDescent="0.25"/>
    <row r="1314" s="108" customFormat="1" x14ac:dyDescent="0.25"/>
    <row r="1315" s="108" customFormat="1" x14ac:dyDescent="0.25"/>
    <row r="1316" s="108" customFormat="1" x14ac:dyDescent="0.25"/>
    <row r="1317" s="108" customFormat="1" x14ac:dyDescent="0.25"/>
    <row r="1318" s="108" customFormat="1" x14ac:dyDescent="0.25"/>
    <row r="1319" s="108" customFormat="1" x14ac:dyDescent="0.25"/>
    <row r="1320" s="108" customFormat="1" x14ac:dyDescent="0.25"/>
    <row r="1321" s="108" customFormat="1" x14ac:dyDescent="0.25"/>
    <row r="1322" s="108" customFormat="1" x14ac:dyDescent="0.25"/>
    <row r="1323" s="108" customFormat="1" x14ac:dyDescent="0.25"/>
    <row r="1324" s="108" customFormat="1" x14ac:dyDescent="0.25"/>
    <row r="1325" s="108" customFormat="1" x14ac:dyDescent="0.25"/>
    <row r="1326" s="108" customFormat="1" x14ac:dyDescent="0.25"/>
    <row r="1327" s="108" customFormat="1" x14ac:dyDescent="0.25"/>
    <row r="1328" s="108" customFormat="1" x14ac:dyDescent="0.25"/>
    <row r="1329" s="108" customFormat="1" x14ac:dyDescent="0.25"/>
    <row r="1330" s="108" customFormat="1" x14ac:dyDescent="0.25"/>
    <row r="1331" s="108" customFormat="1" x14ac:dyDescent="0.25"/>
    <row r="1332" s="108" customFormat="1" x14ac:dyDescent="0.25"/>
    <row r="1333" s="108" customFormat="1" x14ac:dyDescent="0.25"/>
    <row r="1334" s="108" customFormat="1" x14ac:dyDescent="0.25"/>
    <row r="1335" s="108" customFormat="1" x14ac:dyDescent="0.25"/>
    <row r="1336" s="108" customFormat="1" x14ac:dyDescent="0.25"/>
    <row r="1337" s="108" customFormat="1" x14ac:dyDescent="0.25"/>
    <row r="1338" s="108" customFormat="1" x14ac:dyDescent="0.25"/>
    <row r="1339" s="108" customFormat="1" x14ac:dyDescent="0.25"/>
    <row r="1340" s="108" customFormat="1" x14ac:dyDescent="0.25"/>
    <row r="1341" s="108" customFormat="1" x14ac:dyDescent="0.25"/>
    <row r="1342" s="108" customFormat="1" x14ac:dyDescent="0.25"/>
    <row r="1343" s="108" customFormat="1" x14ac:dyDescent="0.25"/>
    <row r="1344" s="108" customFormat="1" x14ac:dyDescent="0.25"/>
    <row r="1345" s="108" customFormat="1" x14ac:dyDescent="0.25"/>
    <row r="1346" s="108" customFormat="1" x14ac:dyDescent="0.25"/>
    <row r="1347" s="108" customFormat="1" x14ac:dyDescent="0.25"/>
    <row r="1348" s="108" customFormat="1" x14ac:dyDescent="0.25"/>
    <row r="1349" s="108" customFormat="1" x14ac:dyDescent="0.25"/>
    <row r="1350" s="108" customFormat="1" x14ac:dyDescent="0.25"/>
    <row r="1351" s="108" customFormat="1" x14ac:dyDescent="0.25"/>
    <row r="1352" s="108" customFormat="1" x14ac:dyDescent="0.25"/>
    <row r="1353" s="108" customFormat="1" x14ac:dyDescent="0.25"/>
    <row r="1354" s="108" customFormat="1" x14ac:dyDescent="0.25"/>
    <row r="1355" s="108" customFormat="1" x14ac:dyDescent="0.25"/>
    <row r="1356" s="108" customFormat="1" x14ac:dyDescent="0.25"/>
    <row r="1357" s="108" customFormat="1" x14ac:dyDescent="0.25"/>
    <row r="1358" s="108" customFormat="1" x14ac:dyDescent="0.25"/>
    <row r="1359" s="108" customFormat="1" x14ac:dyDescent="0.25"/>
    <row r="1360" s="108" customFormat="1" x14ac:dyDescent="0.25"/>
    <row r="1361" s="108" customFormat="1" x14ac:dyDescent="0.25"/>
    <row r="1362" s="108" customFormat="1" x14ac:dyDescent="0.25"/>
    <row r="1363" s="108" customFormat="1" x14ac:dyDescent="0.25"/>
    <row r="1364" s="108" customFormat="1" x14ac:dyDescent="0.25"/>
    <row r="1365" s="108" customFormat="1" x14ac:dyDescent="0.25"/>
    <row r="1366" s="108" customFormat="1" x14ac:dyDescent="0.25"/>
    <row r="1367" s="108" customFormat="1" x14ac:dyDescent="0.25"/>
    <row r="1368" s="108" customFormat="1" x14ac:dyDescent="0.25"/>
    <row r="1369" s="108" customFormat="1" x14ac:dyDescent="0.25"/>
    <row r="1370" s="108" customFormat="1" x14ac:dyDescent="0.25"/>
    <row r="1371" s="108" customFormat="1" x14ac:dyDescent="0.25"/>
    <row r="1372" s="108" customFormat="1" x14ac:dyDescent="0.25"/>
    <row r="1373" s="108" customFormat="1" x14ac:dyDescent="0.25"/>
    <row r="1374" s="108" customFormat="1" x14ac:dyDescent="0.25"/>
    <row r="1375" s="108" customFormat="1" x14ac:dyDescent="0.25"/>
    <row r="1376" s="108" customFormat="1" x14ac:dyDescent="0.25"/>
    <row r="1377" s="108" customFormat="1" x14ac:dyDescent="0.25"/>
    <row r="1378" s="108" customFormat="1" x14ac:dyDescent="0.25"/>
    <row r="1379" s="108" customFormat="1" x14ac:dyDescent="0.25"/>
    <row r="1380" s="108" customFormat="1" x14ac:dyDescent="0.25"/>
    <row r="1381" s="108" customFormat="1" x14ac:dyDescent="0.25"/>
    <row r="1382" s="108" customFormat="1" x14ac:dyDescent="0.25"/>
    <row r="1383" s="108" customFormat="1" x14ac:dyDescent="0.25"/>
    <row r="1384" s="108" customFormat="1" x14ac:dyDescent="0.25"/>
    <row r="1385" s="108" customFormat="1" x14ac:dyDescent="0.25"/>
    <row r="1386" s="108" customFormat="1" x14ac:dyDescent="0.25"/>
    <row r="1387" s="108" customFormat="1" x14ac:dyDescent="0.25"/>
    <row r="1388" s="108" customFormat="1" x14ac:dyDescent="0.25"/>
    <row r="1389" s="108" customFormat="1" x14ac:dyDescent="0.25"/>
    <row r="1390" s="108" customFormat="1" x14ac:dyDescent="0.25"/>
    <row r="1391" s="108" customFormat="1" x14ac:dyDescent="0.25"/>
    <row r="1392" s="108" customFormat="1" x14ac:dyDescent="0.25"/>
    <row r="1393" s="108" customFormat="1" x14ac:dyDescent="0.25"/>
    <row r="1394" s="108" customFormat="1" x14ac:dyDescent="0.25"/>
    <row r="1395" s="108" customFormat="1" x14ac:dyDescent="0.25"/>
    <row r="1396" s="108" customFormat="1" x14ac:dyDescent="0.25"/>
    <row r="1397" s="108" customFormat="1" x14ac:dyDescent="0.25"/>
    <row r="1398" s="108" customFormat="1" x14ac:dyDescent="0.25"/>
    <row r="1399" s="108" customFormat="1" x14ac:dyDescent="0.25"/>
    <row r="1400" s="108" customFormat="1" x14ac:dyDescent="0.25"/>
    <row r="1401" s="108" customFormat="1" x14ac:dyDescent="0.25"/>
    <row r="1402" s="108" customFormat="1" x14ac:dyDescent="0.25"/>
    <row r="1403" s="108" customFormat="1" x14ac:dyDescent="0.25"/>
    <row r="1404" s="108" customFormat="1" x14ac:dyDescent="0.25"/>
    <row r="1405" s="108" customFormat="1" x14ac:dyDescent="0.25"/>
    <row r="1406" s="108" customFormat="1" x14ac:dyDescent="0.25"/>
    <row r="1407" s="108" customFormat="1" x14ac:dyDescent="0.25"/>
    <row r="1408" s="108" customFormat="1" x14ac:dyDescent="0.25"/>
    <row r="1409" s="108" customFormat="1" x14ac:dyDescent="0.25"/>
    <row r="1410" s="108" customFormat="1" x14ac:dyDescent="0.25"/>
    <row r="1411" s="108" customFormat="1" x14ac:dyDescent="0.25"/>
    <row r="1412" s="108" customFormat="1" x14ac:dyDescent="0.25"/>
    <row r="1413" s="108" customFormat="1" x14ac:dyDescent="0.25"/>
    <row r="1414" s="108" customFormat="1" x14ac:dyDescent="0.25"/>
    <row r="1415" s="108" customFormat="1" x14ac:dyDescent="0.25"/>
    <row r="1416" s="108" customFormat="1" x14ac:dyDescent="0.25"/>
    <row r="1417" s="108" customFormat="1" x14ac:dyDescent="0.25"/>
    <row r="1418" s="108" customFormat="1" x14ac:dyDescent="0.25"/>
    <row r="1419" s="108" customFormat="1" x14ac:dyDescent="0.25"/>
    <row r="1420" s="108" customFormat="1" x14ac:dyDescent="0.25"/>
    <row r="1421" s="108" customFormat="1" x14ac:dyDescent="0.25"/>
    <row r="1422" s="108" customFormat="1" x14ac:dyDescent="0.25"/>
    <row r="1423" s="108" customFormat="1" x14ac:dyDescent="0.25"/>
    <row r="1424" s="108" customFormat="1" x14ac:dyDescent="0.25"/>
    <row r="1425" s="108" customFormat="1" x14ac:dyDescent="0.25"/>
    <row r="1426" s="108" customFormat="1" x14ac:dyDescent="0.25"/>
    <row r="1427" s="108" customFormat="1" x14ac:dyDescent="0.25"/>
    <row r="1428" s="108" customFormat="1" x14ac:dyDescent="0.25"/>
    <row r="1429" s="108" customFormat="1" x14ac:dyDescent="0.25"/>
    <row r="1430" s="108" customFormat="1" x14ac:dyDescent="0.25"/>
    <row r="1431" s="108" customFormat="1" x14ac:dyDescent="0.25"/>
    <row r="1432" s="108" customFormat="1" x14ac:dyDescent="0.25"/>
    <row r="1433" s="108" customFormat="1" x14ac:dyDescent="0.25"/>
    <row r="1434" s="108" customFormat="1" x14ac:dyDescent="0.25"/>
    <row r="1435" s="108" customFormat="1" x14ac:dyDescent="0.25"/>
    <row r="1436" s="108" customFormat="1" x14ac:dyDescent="0.25"/>
    <row r="1437" s="108" customFormat="1" x14ac:dyDescent="0.25"/>
    <row r="1438" s="108" customFormat="1" x14ac:dyDescent="0.25"/>
    <row r="1439" s="108" customFormat="1" x14ac:dyDescent="0.25"/>
    <row r="1440" s="108" customFormat="1" x14ac:dyDescent="0.25"/>
    <row r="1441" s="108" customFormat="1" x14ac:dyDescent="0.25"/>
    <row r="1442" s="108" customFormat="1" x14ac:dyDescent="0.25"/>
    <row r="1443" s="108" customFormat="1" x14ac:dyDescent="0.25"/>
    <row r="1444" s="108" customFormat="1" x14ac:dyDescent="0.25"/>
    <row r="1445" s="108" customFormat="1" x14ac:dyDescent="0.25"/>
    <row r="1446" s="108" customFormat="1" x14ac:dyDescent="0.25"/>
    <row r="1447" s="108" customFormat="1" x14ac:dyDescent="0.25"/>
    <row r="1448" s="108" customFormat="1" x14ac:dyDescent="0.25"/>
    <row r="1449" s="108" customFormat="1" x14ac:dyDescent="0.25"/>
    <row r="1450" s="108" customFormat="1" x14ac:dyDescent="0.25"/>
    <row r="1451" s="108" customFormat="1" x14ac:dyDescent="0.25"/>
    <row r="1452" s="108" customFormat="1" x14ac:dyDescent="0.25"/>
    <row r="1453" s="108" customFormat="1" x14ac:dyDescent="0.25"/>
    <row r="1454" s="108" customFormat="1" x14ac:dyDescent="0.25"/>
    <row r="1455" s="108" customFormat="1" x14ac:dyDescent="0.25"/>
    <row r="1456" s="108" customFormat="1" x14ac:dyDescent="0.25"/>
    <row r="1457" s="108" customFormat="1" x14ac:dyDescent="0.25"/>
    <row r="1458" s="108" customFormat="1" x14ac:dyDescent="0.25"/>
    <row r="1459" s="108" customFormat="1" x14ac:dyDescent="0.25"/>
    <row r="1460" s="108" customFormat="1" x14ac:dyDescent="0.25"/>
    <row r="1461" s="108" customFormat="1" x14ac:dyDescent="0.25"/>
    <row r="1462" s="108" customFormat="1" x14ac:dyDescent="0.25"/>
    <row r="1463" s="108" customFormat="1" x14ac:dyDescent="0.25"/>
    <row r="1464" s="108" customFormat="1" x14ac:dyDescent="0.25"/>
    <row r="1465" s="108" customFormat="1" x14ac:dyDescent="0.25"/>
    <row r="1466" s="108" customFormat="1" x14ac:dyDescent="0.25"/>
    <row r="1467" s="108" customFormat="1" x14ac:dyDescent="0.25"/>
    <row r="1468" s="108" customFormat="1" x14ac:dyDescent="0.25"/>
    <row r="1469" s="108" customFormat="1" x14ac:dyDescent="0.25"/>
    <row r="1470" s="108" customFormat="1" x14ac:dyDescent="0.25"/>
    <row r="1471" s="108" customFormat="1" x14ac:dyDescent="0.25"/>
    <row r="1472" s="108" customFormat="1" x14ac:dyDescent="0.25"/>
    <row r="1473" s="108" customFormat="1" x14ac:dyDescent="0.25"/>
    <row r="1474" s="108" customFormat="1" x14ac:dyDescent="0.25"/>
    <row r="1475" s="108" customFormat="1" x14ac:dyDescent="0.25"/>
    <row r="1476" s="108" customFormat="1" x14ac:dyDescent="0.25"/>
    <row r="1477" s="108" customFormat="1" x14ac:dyDescent="0.25"/>
    <row r="1478" s="108" customFormat="1" x14ac:dyDescent="0.25"/>
    <row r="1479" s="108" customFormat="1" x14ac:dyDescent="0.25"/>
    <row r="1480" s="108" customFormat="1" x14ac:dyDescent="0.25"/>
    <row r="1481" s="108" customFormat="1" x14ac:dyDescent="0.25"/>
    <row r="1482" s="108" customFormat="1" x14ac:dyDescent="0.25"/>
    <row r="1483" s="108" customFormat="1" x14ac:dyDescent="0.25"/>
    <row r="1484" s="108" customFormat="1" x14ac:dyDescent="0.25"/>
    <row r="1485" s="108" customFormat="1" x14ac:dyDescent="0.25"/>
    <row r="1486" s="108" customFormat="1" x14ac:dyDescent="0.25"/>
    <row r="1487" s="108" customFormat="1" x14ac:dyDescent="0.25"/>
    <row r="1488" s="108" customFormat="1" x14ac:dyDescent="0.25"/>
    <row r="1489" s="108" customFormat="1" x14ac:dyDescent="0.25"/>
    <row r="1490" s="108" customFormat="1" x14ac:dyDescent="0.25"/>
    <row r="1491" s="108" customFormat="1" x14ac:dyDescent="0.25"/>
    <row r="1492" s="108" customFormat="1" x14ac:dyDescent="0.25"/>
    <row r="1493" s="108" customFormat="1" x14ac:dyDescent="0.25"/>
    <row r="1494" s="108" customFormat="1" x14ac:dyDescent="0.25"/>
    <row r="1495" s="108" customFormat="1" x14ac:dyDescent="0.25"/>
    <row r="1496" s="108" customFormat="1" x14ac:dyDescent="0.25"/>
    <row r="1497" s="108" customFormat="1" x14ac:dyDescent="0.25"/>
    <row r="1498" s="108" customFormat="1" x14ac:dyDescent="0.25"/>
    <row r="1499" s="108" customFormat="1" x14ac:dyDescent="0.25"/>
    <row r="1500" s="108" customFormat="1" x14ac:dyDescent="0.25"/>
    <row r="1501" s="108" customFormat="1" x14ac:dyDescent="0.25"/>
    <row r="1502" s="108" customFormat="1" x14ac:dyDescent="0.25"/>
    <row r="1503" s="108" customFormat="1" x14ac:dyDescent="0.25"/>
    <row r="1504" s="108" customFormat="1" x14ac:dyDescent="0.25"/>
    <row r="1505" s="108" customFormat="1" x14ac:dyDescent="0.25"/>
    <row r="1506" s="108" customFormat="1" x14ac:dyDescent="0.25"/>
    <row r="1507" s="108" customFormat="1" x14ac:dyDescent="0.25"/>
    <row r="1508" s="108" customFormat="1" x14ac:dyDescent="0.25"/>
    <row r="1509" s="108" customFormat="1" x14ac:dyDescent="0.25"/>
    <row r="1510" s="108" customFormat="1" x14ac:dyDescent="0.25"/>
    <row r="1511" s="108" customFormat="1" x14ac:dyDescent="0.25"/>
    <row r="1512" s="108" customFormat="1" x14ac:dyDescent="0.25"/>
    <row r="1513" s="108" customFormat="1" x14ac:dyDescent="0.25"/>
    <row r="1514" s="108" customFormat="1" x14ac:dyDescent="0.25"/>
    <row r="1515" s="108" customFormat="1" x14ac:dyDescent="0.25"/>
    <row r="1516" s="108" customFormat="1" x14ac:dyDescent="0.25"/>
    <row r="1517" s="108" customFormat="1" x14ac:dyDescent="0.25"/>
    <row r="1518" s="108" customFormat="1" x14ac:dyDescent="0.25"/>
    <row r="1519" s="108" customFormat="1" x14ac:dyDescent="0.25"/>
    <row r="1520" s="108" customFormat="1" x14ac:dyDescent="0.25"/>
    <row r="1521" s="108" customFormat="1" x14ac:dyDescent="0.25"/>
    <row r="1522" s="108" customFormat="1" x14ac:dyDescent="0.25"/>
    <row r="1523" s="108" customFormat="1" x14ac:dyDescent="0.25"/>
    <row r="1524" s="108" customFormat="1" x14ac:dyDescent="0.25"/>
    <row r="1525" s="108" customFormat="1" x14ac:dyDescent="0.25"/>
    <row r="1526" s="108" customFormat="1" x14ac:dyDescent="0.25"/>
    <row r="1527" s="108" customFormat="1" x14ac:dyDescent="0.25"/>
    <row r="1528" s="108" customFormat="1" x14ac:dyDescent="0.25"/>
    <row r="1529" s="108" customFormat="1" x14ac:dyDescent="0.25"/>
    <row r="1530" s="108" customFormat="1" x14ac:dyDescent="0.25"/>
    <row r="1531" s="108" customFormat="1" x14ac:dyDescent="0.25"/>
    <row r="1532" s="108" customFormat="1" x14ac:dyDescent="0.25"/>
    <row r="1533" s="108" customFormat="1" x14ac:dyDescent="0.25"/>
    <row r="1534" s="108" customFormat="1" x14ac:dyDescent="0.25"/>
    <row r="1535" s="108" customFormat="1" x14ac:dyDescent="0.25"/>
    <row r="1536" s="108" customFormat="1" x14ac:dyDescent="0.25"/>
    <row r="1537" s="108" customFormat="1" x14ac:dyDescent="0.25"/>
    <row r="1538" s="108" customFormat="1" x14ac:dyDescent="0.25"/>
    <row r="1539" s="108" customFormat="1" x14ac:dyDescent="0.25"/>
    <row r="1540" s="108" customFormat="1" x14ac:dyDescent="0.25"/>
    <row r="1541" s="108" customFormat="1" x14ac:dyDescent="0.25"/>
    <row r="1542" s="108" customFormat="1" x14ac:dyDescent="0.25"/>
    <row r="1543" s="108" customFormat="1" x14ac:dyDescent="0.25"/>
    <row r="1544" s="108" customFormat="1" x14ac:dyDescent="0.25"/>
    <row r="1545" s="108" customFormat="1" x14ac:dyDescent="0.25"/>
    <row r="1546" s="108" customFormat="1" x14ac:dyDescent="0.25"/>
    <row r="1547" s="108" customFormat="1" x14ac:dyDescent="0.25"/>
    <row r="1548" s="108" customFormat="1" x14ac:dyDescent="0.25"/>
    <row r="1549" s="108" customFormat="1" x14ac:dyDescent="0.25"/>
    <row r="1550" s="108" customFormat="1" x14ac:dyDescent="0.25"/>
    <row r="1551" s="108" customFormat="1" x14ac:dyDescent="0.25"/>
    <row r="1552" s="108" customFormat="1" x14ac:dyDescent="0.25"/>
    <row r="1553" s="108" customFormat="1" x14ac:dyDescent="0.25"/>
    <row r="1554" s="108" customFormat="1" x14ac:dyDescent="0.25"/>
    <row r="1555" s="108" customFormat="1" x14ac:dyDescent="0.25"/>
    <row r="1556" s="108" customFormat="1" x14ac:dyDescent="0.25"/>
    <row r="1557" s="108" customFormat="1" x14ac:dyDescent="0.25"/>
    <row r="1558" s="108" customFormat="1" x14ac:dyDescent="0.25"/>
    <row r="1559" s="108" customFormat="1" x14ac:dyDescent="0.25"/>
    <row r="1560" s="108" customFormat="1" x14ac:dyDescent="0.25"/>
    <row r="1561" s="108" customFormat="1" x14ac:dyDescent="0.25"/>
    <row r="1562" s="108" customFormat="1" x14ac:dyDescent="0.25"/>
    <row r="1563" s="108" customFormat="1" x14ac:dyDescent="0.25"/>
    <row r="1564" s="108" customFormat="1" x14ac:dyDescent="0.25"/>
    <row r="1565" s="108" customFormat="1" x14ac:dyDescent="0.25"/>
    <row r="1566" s="108" customFormat="1" x14ac:dyDescent="0.25"/>
    <row r="1567" s="108" customFormat="1" x14ac:dyDescent="0.25"/>
    <row r="1568" s="108" customFormat="1" x14ac:dyDescent="0.25"/>
    <row r="1569" s="108" customFormat="1" x14ac:dyDescent="0.25"/>
    <row r="1570" s="108" customFormat="1" x14ac:dyDescent="0.25"/>
    <row r="1571" s="108" customFormat="1" x14ac:dyDescent="0.25"/>
    <row r="1572" s="108" customFormat="1" x14ac:dyDescent="0.25"/>
    <row r="1573" s="108" customFormat="1" x14ac:dyDescent="0.25"/>
    <row r="1574" s="108" customFormat="1" x14ac:dyDescent="0.25"/>
    <row r="1575" s="108" customFormat="1" x14ac:dyDescent="0.25"/>
    <row r="1576" s="108" customFormat="1" x14ac:dyDescent="0.25"/>
    <row r="1577" s="108" customFormat="1" x14ac:dyDescent="0.25"/>
    <row r="1578" s="108" customFormat="1" x14ac:dyDescent="0.25"/>
    <row r="1579" s="108" customFormat="1" x14ac:dyDescent="0.25"/>
    <row r="1580" s="108" customFormat="1" x14ac:dyDescent="0.25"/>
    <row r="1581" s="108" customFormat="1" x14ac:dyDescent="0.25"/>
    <row r="1582" s="108" customFormat="1" x14ac:dyDescent="0.25"/>
    <row r="1583" s="108" customFormat="1" x14ac:dyDescent="0.25"/>
    <row r="1584" s="108" customFormat="1" x14ac:dyDescent="0.25"/>
    <row r="1585" s="108" customFormat="1" x14ac:dyDescent="0.25"/>
    <row r="1586" s="108" customFormat="1" x14ac:dyDescent="0.25"/>
    <row r="1587" s="108" customFormat="1" x14ac:dyDescent="0.25"/>
    <row r="1588" s="108" customFormat="1" x14ac:dyDescent="0.25"/>
    <row r="1589" s="108" customFormat="1" x14ac:dyDescent="0.25"/>
    <row r="1590" s="108" customFormat="1" x14ac:dyDescent="0.25"/>
    <row r="1591" s="108" customFormat="1" x14ac:dyDescent="0.25"/>
    <row r="1592" s="108" customFormat="1" x14ac:dyDescent="0.25"/>
    <row r="1593" s="108" customFormat="1" x14ac:dyDescent="0.25"/>
    <row r="1594" s="108" customFormat="1" x14ac:dyDescent="0.25"/>
    <row r="1595" s="108" customFormat="1" x14ac:dyDescent="0.25"/>
    <row r="1596" s="108" customFormat="1" x14ac:dyDescent="0.25"/>
    <row r="1597" s="108" customFormat="1" x14ac:dyDescent="0.25"/>
    <row r="1598" s="108" customFormat="1" x14ac:dyDescent="0.25"/>
    <row r="1599" s="108" customFormat="1" x14ac:dyDescent="0.25"/>
    <row r="1600" s="108" customFormat="1" x14ac:dyDescent="0.25"/>
    <row r="1601" s="108" customFormat="1" x14ac:dyDescent="0.25"/>
    <row r="1602" s="108" customFormat="1" x14ac:dyDescent="0.25"/>
    <row r="1603" s="108" customFormat="1" x14ac:dyDescent="0.25"/>
    <row r="1604" s="108" customFormat="1" x14ac:dyDescent="0.25"/>
    <row r="1605" s="108" customFormat="1" x14ac:dyDescent="0.25"/>
    <row r="1606" s="108" customFormat="1" x14ac:dyDescent="0.25"/>
    <row r="1607" s="108" customFormat="1" x14ac:dyDescent="0.25"/>
    <row r="1608" s="108" customFormat="1" x14ac:dyDescent="0.25"/>
    <row r="1609" s="108" customFormat="1" x14ac:dyDescent="0.25"/>
    <row r="1610" s="108" customFormat="1" x14ac:dyDescent="0.25"/>
    <row r="1611" s="108" customFormat="1" x14ac:dyDescent="0.25"/>
    <row r="1612" s="108" customFormat="1" x14ac:dyDescent="0.25"/>
    <row r="1613" s="108" customFormat="1" x14ac:dyDescent="0.25"/>
    <row r="1614" s="108" customFormat="1" x14ac:dyDescent="0.25"/>
    <row r="1615" s="108" customFormat="1" x14ac:dyDescent="0.25"/>
    <row r="1616" s="108" customFormat="1" x14ac:dyDescent="0.25"/>
    <row r="1617" s="108" customFormat="1" x14ac:dyDescent="0.25"/>
    <row r="1618" s="108" customFormat="1" x14ac:dyDescent="0.25"/>
    <row r="1619" s="108" customFormat="1" x14ac:dyDescent="0.25"/>
    <row r="1620" s="108" customFormat="1" x14ac:dyDescent="0.25"/>
    <row r="1621" s="108" customFormat="1" x14ac:dyDescent="0.25"/>
    <row r="1622" s="108" customFormat="1" x14ac:dyDescent="0.25"/>
    <row r="1623" s="108" customFormat="1" x14ac:dyDescent="0.25"/>
    <row r="1624" s="108" customFormat="1" x14ac:dyDescent="0.25"/>
    <row r="1625" s="108" customFormat="1" x14ac:dyDescent="0.25"/>
    <row r="1626" s="108" customFormat="1" x14ac:dyDescent="0.25"/>
    <row r="1627" s="108" customFormat="1" x14ac:dyDescent="0.25"/>
    <row r="1628" s="108" customFormat="1" x14ac:dyDescent="0.25"/>
    <row r="1629" s="108" customFormat="1" x14ac:dyDescent="0.25"/>
    <row r="1630" s="108" customFormat="1" x14ac:dyDescent="0.25"/>
    <row r="1631" s="108" customFormat="1" x14ac:dyDescent="0.25"/>
    <row r="1632" s="108" customFormat="1" x14ac:dyDescent="0.25"/>
    <row r="1633" s="108" customFormat="1" x14ac:dyDescent="0.25"/>
    <row r="1634" s="108" customFormat="1" x14ac:dyDescent="0.25"/>
    <row r="1635" s="108" customFormat="1" x14ac:dyDescent="0.25"/>
    <row r="1636" s="108" customFormat="1" x14ac:dyDescent="0.25"/>
    <row r="1637" s="108" customFormat="1" x14ac:dyDescent="0.25"/>
    <row r="1638" s="108" customFormat="1" x14ac:dyDescent="0.25"/>
    <row r="1639" s="108" customFormat="1" x14ac:dyDescent="0.25"/>
    <row r="1640" s="108" customFormat="1" x14ac:dyDescent="0.25"/>
    <row r="1641" s="108" customFormat="1" x14ac:dyDescent="0.25"/>
    <row r="1642" s="108" customFormat="1" x14ac:dyDescent="0.25"/>
    <row r="1643" s="108" customFormat="1" x14ac:dyDescent="0.25"/>
    <row r="1644" s="108" customFormat="1" x14ac:dyDescent="0.25"/>
    <row r="1645" s="108" customFormat="1" x14ac:dyDescent="0.25"/>
    <row r="1646" s="108" customFormat="1" x14ac:dyDescent="0.25"/>
    <row r="1647" s="108" customFormat="1" x14ac:dyDescent="0.25"/>
    <row r="1648" s="108" customFormat="1" x14ac:dyDescent="0.25"/>
    <row r="1649" s="108" customFormat="1" x14ac:dyDescent="0.25"/>
    <row r="1650" s="108" customFormat="1" x14ac:dyDescent="0.25"/>
    <row r="1651" s="108" customFormat="1" x14ac:dyDescent="0.25"/>
    <row r="1652" s="108" customFormat="1" x14ac:dyDescent="0.25"/>
    <row r="1653" s="108" customFormat="1" x14ac:dyDescent="0.25"/>
    <row r="1654" s="108" customFormat="1" x14ac:dyDescent="0.25"/>
    <row r="1655" s="108" customFormat="1" x14ac:dyDescent="0.25"/>
    <row r="1656" s="108" customFormat="1" x14ac:dyDescent="0.25"/>
    <row r="1657" s="108" customFormat="1" x14ac:dyDescent="0.25"/>
    <row r="1658" s="108" customFormat="1" x14ac:dyDescent="0.25"/>
    <row r="1659" s="108" customFormat="1" x14ac:dyDescent="0.25"/>
    <row r="1660" s="108" customFormat="1" x14ac:dyDescent="0.25"/>
    <row r="1661" s="108" customFormat="1" x14ac:dyDescent="0.25"/>
    <row r="1662" s="108" customFormat="1" x14ac:dyDescent="0.25"/>
    <row r="1663" s="108" customFormat="1" x14ac:dyDescent="0.25"/>
    <row r="1664" s="108" customFormat="1" x14ac:dyDescent="0.25"/>
    <row r="1665" s="108" customFormat="1" x14ac:dyDescent="0.25"/>
    <row r="1666" s="108" customFormat="1" x14ac:dyDescent="0.25"/>
    <row r="1667" s="108" customFormat="1" x14ac:dyDescent="0.25"/>
    <row r="1668" s="108" customFormat="1" x14ac:dyDescent="0.25"/>
    <row r="1669" s="108" customFormat="1" x14ac:dyDescent="0.25"/>
    <row r="1670" s="108" customFormat="1" x14ac:dyDescent="0.25"/>
    <row r="1671" s="108" customFormat="1" x14ac:dyDescent="0.25"/>
    <row r="1672" s="108" customFormat="1" x14ac:dyDescent="0.25"/>
    <row r="1673" s="108" customFormat="1" x14ac:dyDescent="0.25"/>
    <row r="1674" s="108" customFormat="1" x14ac:dyDescent="0.25"/>
    <row r="1675" s="108" customFormat="1" x14ac:dyDescent="0.25"/>
    <row r="1676" s="108" customFormat="1" x14ac:dyDescent="0.25"/>
    <row r="1677" s="108" customFormat="1" x14ac:dyDescent="0.25"/>
    <row r="1678" s="108" customFormat="1" x14ac:dyDescent="0.25"/>
    <row r="1679" s="108" customFormat="1" x14ac:dyDescent="0.25"/>
    <row r="1680" s="108" customFormat="1" x14ac:dyDescent="0.25"/>
    <row r="1681" s="108" customFormat="1" x14ac:dyDescent="0.25"/>
    <row r="1682" s="108" customFormat="1" x14ac:dyDescent="0.25"/>
    <row r="1683" s="108" customFormat="1" x14ac:dyDescent="0.25"/>
    <row r="1684" s="108" customFormat="1" x14ac:dyDescent="0.25"/>
    <row r="1685" s="108" customFormat="1" x14ac:dyDescent="0.25"/>
    <row r="1686" s="108" customFormat="1" x14ac:dyDescent="0.25"/>
    <row r="1687" s="108" customFormat="1" x14ac:dyDescent="0.25"/>
    <row r="1688" s="108" customFormat="1" x14ac:dyDescent="0.25"/>
    <row r="1689" s="108" customFormat="1" x14ac:dyDescent="0.25"/>
    <row r="1690" s="108" customFormat="1" x14ac:dyDescent="0.25"/>
    <row r="1691" s="108" customFormat="1" x14ac:dyDescent="0.25"/>
    <row r="1692" s="108" customFormat="1" x14ac:dyDescent="0.25"/>
    <row r="1693" s="108" customFormat="1" x14ac:dyDescent="0.25"/>
    <row r="1694" s="108" customFormat="1" x14ac:dyDescent="0.25"/>
    <row r="1695" s="108" customFormat="1" x14ac:dyDescent="0.25"/>
    <row r="1696" s="108" customFormat="1" x14ac:dyDescent="0.25"/>
    <row r="1697" s="108" customFormat="1" x14ac:dyDescent="0.25"/>
    <row r="1698" s="108" customFormat="1" x14ac:dyDescent="0.25"/>
    <row r="1699" s="108" customFormat="1" x14ac:dyDescent="0.25"/>
    <row r="1700" s="108" customFormat="1" x14ac:dyDescent="0.25"/>
    <row r="1701" s="108" customFormat="1" x14ac:dyDescent="0.25"/>
    <row r="1702" s="108" customFormat="1" x14ac:dyDescent="0.25"/>
    <row r="1703" s="108" customFormat="1" x14ac:dyDescent="0.25"/>
    <row r="1704" s="108" customFormat="1" x14ac:dyDescent="0.25"/>
    <row r="1705" s="108" customFormat="1" x14ac:dyDescent="0.25"/>
    <row r="1706" s="108" customFormat="1" x14ac:dyDescent="0.25"/>
    <row r="1707" s="108" customFormat="1" x14ac:dyDescent="0.25"/>
    <row r="1708" s="108" customFormat="1" x14ac:dyDescent="0.25"/>
    <row r="1709" s="108" customFormat="1" x14ac:dyDescent="0.25"/>
    <row r="1710" s="108" customFormat="1" x14ac:dyDescent="0.25"/>
    <row r="1711" s="108" customFormat="1" x14ac:dyDescent="0.25"/>
    <row r="1712" s="108" customFormat="1" x14ac:dyDescent="0.25"/>
    <row r="1713" s="108" customFormat="1" x14ac:dyDescent="0.25"/>
    <row r="1714" s="108" customFormat="1" x14ac:dyDescent="0.25"/>
    <row r="1715" s="108" customFormat="1" x14ac:dyDescent="0.25"/>
    <row r="1716" s="108" customFormat="1" x14ac:dyDescent="0.25"/>
    <row r="1717" s="108" customFormat="1" x14ac:dyDescent="0.25"/>
    <row r="1718" s="108" customFormat="1" x14ac:dyDescent="0.25"/>
    <row r="1719" s="108" customFormat="1" x14ac:dyDescent="0.25"/>
    <row r="1720" s="108" customFormat="1" x14ac:dyDescent="0.25"/>
    <row r="1721" s="108" customFormat="1" x14ac:dyDescent="0.25"/>
    <row r="1722" s="108" customFormat="1" x14ac:dyDescent="0.25"/>
    <row r="1723" s="108" customFormat="1" x14ac:dyDescent="0.25"/>
    <row r="1724" s="108" customFormat="1" x14ac:dyDescent="0.25"/>
    <row r="1725" s="108" customFormat="1" x14ac:dyDescent="0.25"/>
    <row r="1726" s="108" customFormat="1" x14ac:dyDescent="0.25"/>
    <row r="1727" s="108" customFormat="1" x14ac:dyDescent="0.25"/>
    <row r="1728" s="108" customFormat="1" x14ac:dyDescent="0.25"/>
    <row r="1729" s="108" customFormat="1" x14ac:dyDescent="0.25"/>
    <row r="1730" s="108" customFormat="1" x14ac:dyDescent="0.25"/>
    <row r="1731" s="108" customFormat="1" x14ac:dyDescent="0.25"/>
    <row r="1732" s="108" customFormat="1" x14ac:dyDescent="0.25"/>
    <row r="1733" s="108" customFormat="1" x14ac:dyDescent="0.25"/>
    <row r="1734" s="108" customFormat="1" x14ac:dyDescent="0.25"/>
    <row r="1735" s="108" customFormat="1" x14ac:dyDescent="0.25"/>
    <row r="1736" s="108" customFormat="1" x14ac:dyDescent="0.25"/>
    <row r="1737" s="108" customFormat="1" x14ac:dyDescent="0.25"/>
    <row r="1738" s="108" customFormat="1" x14ac:dyDescent="0.25"/>
    <row r="1739" s="108" customFormat="1" x14ac:dyDescent="0.25"/>
    <row r="1740" s="108" customFormat="1" x14ac:dyDescent="0.25"/>
    <row r="1741" s="108" customFormat="1" x14ac:dyDescent="0.25"/>
    <row r="1742" s="108" customFormat="1" x14ac:dyDescent="0.25"/>
    <row r="1743" s="108" customFormat="1" x14ac:dyDescent="0.25"/>
    <row r="1744" s="108" customFormat="1" x14ac:dyDescent="0.25"/>
    <row r="1745" s="108" customFormat="1" x14ac:dyDescent="0.25"/>
    <row r="1746" s="108" customFormat="1" x14ac:dyDescent="0.25"/>
    <row r="1747" s="108" customFormat="1" x14ac:dyDescent="0.25"/>
    <row r="1748" s="108" customFormat="1" x14ac:dyDescent="0.25"/>
    <row r="1749" s="108" customFormat="1" x14ac:dyDescent="0.25"/>
    <row r="1750" s="108" customFormat="1" x14ac:dyDescent="0.25"/>
    <row r="1751" s="108" customFormat="1" x14ac:dyDescent="0.25"/>
    <row r="1752" s="108" customFormat="1" x14ac:dyDescent="0.25"/>
    <row r="1753" s="108" customFormat="1" x14ac:dyDescent="0.25"/>
    <row r="1754" s="108" customFormat="1" x14ac:dyDescent="0.25"/>
    <row r="1755" s="108" customFormat="1" x14ac:dyDescent="0.25"/>
    <row r="1756" s="108" customFormat="1" x14ac:dyDescent="0.25"/>
    <row r="1757" s="108" customFormat="1" x14ac:dyDescent="0.25"/>
    <row r="1758" s="108" customFormat="1" x14ac:dyDescent="0.25"/>
    <row r="1759" s="108" customFormat="1" x14ac:dyDescent="0.25"/>
    <row r="1760" s="108" customFormat="1" x14ac:dyDescent="0.25"/>
    <row r="1761" s="108" customFormat="1" x14ac:dyDescent="0.25"/>
    <row r="1762" s="108" customFormat="1" x14ac:dyDescent="0.25"/>
    <row r="1763" s="108" customFormat="1" x14ac:dyDescent="0.25"/>
    <row r="1764" s="108" customFormat="1" x14ac:dyDescent="0.25"/>
    <row r="1765" s="108" customFormat="1" x14ac:dyDescent="0.25"/>
    <row r="1766" s="108" customFormat="1" x14ac:dyDescent="0.25"/>
    <row r="1767" s="108" customFormat="1" x14ac:dyDescent="0.25"/>
    <row r="1768" s="108" customFormat="1" x14ac:dyDescent="0.25"/>
    <row r="1769" s="108" customFormat="1" x14ac:dyDescent="0.25"/>
    <row r="1770" s="108" customFormat="1" x14ac:dyDescent="0.25"/>
    <row r="1771" s="108" customFormat="1" x14ac:dyDescent="0.25"/>
    <row r="1772" s="108" customFormat="1" x14ac:dyDescent="0.25"/>
    <row r="1773" s="108" customFormat="1" x14ac:dyDescent="0.25"/>
    <row r="1774" s="108" customFormat="1" x14ac:dyDescent="0.25"/>
    <row r="1775" s="108" customFormat="1" x14ac:dyDescent="0.25"/>
    <row r="1776" s="108" customFormat="1" x14ac:dyDescent="0.25"/>
    <row r="1777" s="108" customFormat="1" x14ac:dyDescent="0.25"/>
    <row r="1778" s="108" customFormat="1" x14ac:dyDescent="0.25"/>
    <row r="1779" s="108" customFormat="1" x14ac:dyDescent="0.25"/>
    <row r="1780" s="108" customFormat="1" x14ac:dyDescent="0.25"/>
    <row r="1781" s="108" customFormat="1" x14ac:dyDescent="0.25"/>
    <row r="1782" s="108" customFormat="1" x14ac:dyDescent="0.25"/>
    <row r="1783" s="108" customFormat="1" x14ac:dyDescent="0.25"/>
    <row r="1784" s="108" customFormat="1" x14ac:dyDescent="0.25"/>
    <row r="1785" s="108" customFormat="1" x14ac:dyDescent="0.25"/>
    <row r="1786" s="108" customFormat="1" x14ac:dyDescent="0.25"/>
    <row r="1787" s="108" customFormat="1" x14ac:dyDescent="0.25"/>
    <row r="1788" s="108" customFormat="1" x14ac:dyDescent="0.25"/>
    <row r="1789" s="108" customFormat="1" x14ac:dyDescent="0.25"/>
    <row r="1790" s="108" customFormat="1" x14ac:dyDescent="0.25"/>
    <row r="1791" s="108" customFormat="1" x14ac:dyDescent="0.25"/>
    <row r="1792" s="108" customFormat="1" x14ac:dyDescent="0.25"/>
    <row r="1793" s="108" customFormat="1" x14ac:dyDescent="0.25"/>
    <row r="1794" s="108" customFormat="1" x14ac:dyDescent="0.25"/>
    <row r="1795" s="108" customFormat="1" x14ac:dyDescent="0.25"/>
    <row r="1796" s="108" customFormat="1" x14ac:dyDescent="0.25"/>
    <row r="1797" s="108" customFormat="1" x14ac:dyDescent="0.25"/>
    <row r="1798" s="108" customFormat="1" x14ac:dyDescent="0.25"/>
    <row r="1799" s="108" customFormat="1" x14ac:dyDescent="0.25"/>
    <row r="1800" s="108" customFormat="1" x14ac:dyDescent="0.25"/>
    <row r="1801" s="108" customFormat="1" x14ac:dyDescent="0.25"/>
    <row r="1802" s="108" customFormat="1" x14ac:dyDescent="0.25"/>
    <row r="1803" s="108" customFormat="1" x14ac:dyDescent="0.25"/>
    <row r="1804" s="108" customFormat="1" x14ac:dyDescent="0.25"/>
    <row r="1805" s="108" customFormat="1" x14ac:dyDescent="0.25"/>
    <row r="1806" s="108" customFormat="1" x14ac:dyDescent="0.25"/>
    <row r="1807" s="108" customFormat="1" x14ac:dyDescent="0.25"/>
    <row r="1808" s="108" customFormat="1" x14ac:dyDescent="0.25"/>
    <row r="1809" s="108" customFormat="1" x14ac:dyDescent="0.25"/>
    <row r="1810" s="108" customFormat="1" x14ac:dyDescent="0.25"/>
    <row r="1811" s="108" customFormat="1" x14ac:dyDescent="0.25"/>
    <row r="1812" s="108" customFormat="1" x14ac:dyDescent="0.25"/>
    <row r="1813" s="108" customFormat="1" x14ac:dyDescent="0.25"/>
    <row r="1814" s="108" customFormat="1" x14ac:dyDescent="0.25"/>
    <row r="1815" s="108" customFormat="1" x14ac:dyDescent="0.25"/>
    <row r="1816" s="108" customFormat="1" x14ac:dyDescent="0.25"/>
    <row r="1817" s="108" customFormat="1" x14ac:dyDescent="0.25"/>
    <row r="1818" s="108" customFormat="1" x14ac:dyDescent="0.25"/>
    <row r="1819" s="108" customFormat="1" x14ac:dyDescent="0.25"/>
    <row r="1820" s="108" customFormat="1" x14ac:dyDescent="0.25"/>
    <row r="1821" s="108" customFormat="1" x14ac:dyDescent="0.25"/>
    <row r="1822" s="108" customFormat="1" x14ac:dyDescent="0.25"/>
    <row r="1823" s="108" customFormat="1" x14ac:dyDescent="0.25"/>
    <row r="1824" s="108" customFormat="1" x14ac:dyDescent="0.25"/>
    <row r="1825" s="108" customFormat="1" x14ac:dyDescent="0.25"/>
    <row r="1826" s="108" customFormat="1" x14ac:dyDescent="0.25"/>
    <row r="1827" s="108" customFormat="1" x14ac:dyDescent="0.25"/>
    <row r="1828" s="108" customFormat="1" x14ac:dyDescent="0.25"/>
    <row r="1829" s="108" customFormat="1" x14ac:dyDescent="0.25"/>
    <row r="1830" s="108" customFormat="1" x14ac:dyDescent="0.25"/>
    <row r="1831" s="108" customFormat="1" x14ac:dyDescent="0.25"/>
    <row r="1832" s="108" customFormat="1" x14ac:dyDescent="0.25"/>
    <row r="1833" s="108" customFormat="1" x14ac:dyDescent="0.25"/>
    <row r="1834" s="108" customFormat="1" x14ac:dyDescent="0.25"/>
    <row r="1835" s="108" customFormat="1" x14ac:dyDescent="0.25"/>
    <row r="1836" s="108" customFormat="1" x14ac:dyDescent="0.25"/>
    <row r="1837" s="108" customFormat="1" x14ac:dyDescent="0.25"/>
    <row r="1838" s="108" customFormat="1" x14ac:dyDescent="0.25"/>
    <row r="1839" s="108" customFormat="1" x14ac:dyDescent="0.25"/>
    <row r="1840" s="108" customFormat="1" x14ac:dyDescent="0.25"/>
    <row r="1841" s="108" customFormat="1" x14ac:dyDescent="0.25"/>
    <row r="1842" s="108" customFormat="1" x14ac:dyDescent="0.25"/>
    <row r="1843" s="108" customFormat="1" x14ac:dyDescent="0.25"/>
    <row r="1844" s="108" customFormat="1" x14ac:dyDescent="0.25"/>
    <row r="1845" s="108" customFormat="1" x14ac:dyDescent="0.25"/>
    <row r="1846" s="108" customFormat="1" x14ac:dyDescent="0.25"/>
    <row r="1847" s="108" customFormat="1" x14ac:dyDescent="0.25"/>
    <row r="1848" s="108" customFormat="1" x14ac:dyDescent="0.25"/>
    <row r="1849" s="108" customFormat="1" x14ac:dyDescent="0.25"/>
    <row r="1850" s="108" customFormat="1" x14ac:dyDescent="0.25"/>
    <row r="1851" s="108" customFormat="1" x14ac:dyDescent="0.25"/>
    <row r="1852" s="108" customFormat="1" x14ac:dyDescent="0.25"/>
    <row r="1853" s="108" customFormat="1" x14ac:dyDescent="0.25"/>
    <row r="1854" s="108" customFormat="1" x14ac:dyDescent="0.25"/>
    <row r="1855" s="108" customFormat="1" x14ac:dyDescent="0.25"/>
    <row r="1856" s="108" customFormat="1" x14ac:dyDescent="0.25"/>
    <row r="1857" s="108" customFormat="1" x14ac:dyDescent="0.25"/>
    <row r="1858" s="108" customFormat="1" x14ac:dyDescent="0.25"/>
    <row r="1859" s="108" customFormat="1" x14ac:dyDescent="0.25"/>
    <row r="1860" s="108" customFormat="1" x14ac:dyDescent="0.25"/>
    <row r="1861" s="108" customFormat="1" x14ac:dyDescent="0.25"/>
    <row r="1862" s="108" customFormat="1" x14ac:dyDescent="0.25"/>
    <row r="1863" s="108" customFormat="1" x14ac:dyDescent="0.25"/>
    <row r="1864" s="108" customFormat="1" x14ac:dyDescent="0.25"/>
    <row r="1865" s="108" customFormat="1" x14ac:dyDescent="0.25"/>
    <row r="1866" s="108" customFormat="1" x14ac:dyDescent="0.25"/>
    <row r="1867" s="108" customFormat="1" x14ac:dyDescent="0.25"/>
    <row r="1868" s="108" customFormat="1" x14ac:dyDescent="0.25"/>
    <row r="1869" s="108" customFormat="1" x14ac:dyDescent="0.25"/>
    <row r="1870" s="108" customFormat="1" x14ac:dyDescent="0.25"/>
    <row r="1871" s="108" customFormat="1" x14ac:dyDescent="0.25"/>
    <row r="1872" s="108" customFormat="1" x14ac:dyDescent="0.25"/>
    <row r="1873" s="108" customFormat="1" x14ac:dyDescent="0.25"/>
    <row r="1874" s="108" customFormat="1" x14ac:dyDescent="0.25"/>
    <row r="1875" s="108" customFormat="1" x14ac:dyDescent="0.25"/>
    <row r="1876" s="108" customFormat="1" x14ac:dyDescent="0.25"/>
    <row r="1877" s="108" customFormat="1" x14ac:dyDescent="0.25"/>
    <row r="1878" s="108" customFormat="1" x14ac:dyDescent="0.25"/>
    <row r="1879" s="108" customFormat="1" x14ac:dyDescent="0.25"/>
    <row r="1880" s="108" customFormat="1" x14ac:dyDescent="0.25"/>
    <row r="1881" s="108" customFormat="1" x14ac:dyDescent="0.25"/>
    <row r="1882" s="108" customFormat="1" x14ac:dyDescent="0.25"/>
    <row r="1883" s="108" customFormat="1" x14ac:dyDescent="0.25"/>
    <row r="1884" s="108" customFormat="1" x14ac:dyDescent="0.25"/>
    <row r="1885" s="108" customFormat="1" x14ac:dyDescent="0.25"/>
    <row r="1886" s="108" customFormat="1" x14ac:dyDescent="0.25"/>
    <row r="1887" s="108" customFormat="1" x14ac:dyDescent="0.25"/>
    <row r="1888" s="108" customFormat="1" x14ac:dyDescent="0.25"/>
    <row r="1889" s="108" customFormat="1" x14ac:dyDescent="0.25"/>
    <row r="1890" s="108" customFormat="1" x14ac:dyDescent="0.25"/>
    <row r="1891" s="108" customFormat="1" x14ac:dyDescent="0.25"/>
    <row r="1892" s="108" customFormat="1" x14ac:dyDescent="0.25"/>
    <row r="1893" s="108" customFormat="1" x14ac:dyDescent="0.25"/>
    <row r="1894" s="108" customFormat="1" x14ac:dyDescent="0.25"/>
    <row r="1895" s="108" customFormat="1" x14ac:dyDescent="0.25"/>
    <row r="1896" s="108" customFormat="1" x14ac:dyDescent="0.25"/>
    <row r="1897" s="108" customFormat="1" x14ac:dyDescent="0.25"/>
    <row r="1898" s="108" customFormat="1" x14ac:dyDescent="0.25"/>
    <row r="1899" s="108" customFormat="1" x14ac:dyDescent="0.25"/>
    <row r="1900" s="108" customFormat="1" x14ac:dyDescent="0.25"/>
    <row r="1901" s="108" customFormat="1" x14ac:dyDescent="0.25"/>
    <row r="1902" s="108" customFormat="1" x14ac:dyDescent="0.25"/>
    <row r="1903" s="108" customFormat="1" x14ac:dyDescent="0.25"/>
    <row r="1904" s="108" customFormat="1" x14ac:dyDescent="0.25"/>
    <row r="1905" s="108" customFormat="1" x14ac:dyDescent="0.25"/>
    <row r="1906" s="108" customFormat="1" x14ac:dyDescent="0.25"/>
    <row r="1907" s="108" customFormat="1" x14ac:dyDescent="0.25"/>
    <row r="1908" s="108" customFormat="1" x14ac:dyDescent="0.25"/>
    <row r="1909" s="108" customFormat="1" x14ac:dyDescent="0.25"/>
    <row r="1910" s="108" customFormat="1" x14ac:dyDescent="0.25"/>
    <row r="1911" s="108" customFormat="1" x14ac:dyDescent="0.25"/>
    <row r="1912" s="108" customFormat="1" x14ac:dyDescent="0.25"/>
    <row r="1913" s="108" customFormat="1" x14ac:dyDescent="0.25"/>
    <row r="1914" s="108" customFormat="1" x14ac:dyDescent="0.25"/>
    <row r="1915" s="108" customFormat="1" x14ac:dyDescent="0.25"/>
    <row r="1916" s="108" customFormat="1" x14ac:dyDescent="0.25"/>
    <row r="1917" s="108" customFormat="1" x14ac:dyDescent="0.25"/>
    <row r="1918" s="108" customFormat="1" x14ac:dyDescent="0.25"/>
    <row r="1919" s="108" customFormat="1" x14ac:dyDescent="0.25"/>
    <row r="1920" s="108" customFormat="1" x14ac:dyDescent="0.25"/>
    <row r="1921" s="108" customFormat="1" x14ac:dyDescent="0.25"/>
    <row r="1922" s="108" customFormat="1" x14ac:dyDescent="0.25"/>
    <row r="1923" s="108" customFormat="1" x14ac:dyDescent="0.25"/>
    <row r="1924" s="108" customFormat="1" x14ac:dyDescent="0.25"/>
    <row r="1925" s="108" customFormat="1" x14ac:dyDescent="0.25"/>
    <row r="1926" s="108" customFormat="1" x14ac:dyDescent="0.25"/>
    <row r="1927" s="108" customFormat="1" x14ac:dyDescent="0.25"/>
    <row r="1928" s="108" customFormat="1" x14ac:dyDescent="0.25"/>
    <row r="1929" s="108" customFormat="1" x14ac:dyDescent="0.25"/>
    <row r="1930" s="108" customFormat="1" x14ac:dyDescent="0.25"/>
    <row r="1931" s="108" customFormat="1" x14ac:dyDescent="0.25"/>
    <row r="1932" s="108" customFormat="1" x14ac:dyDescent="0.25"/>
    <row r="1933" s="108" customFormat="1" x14ac:dyDescent="0.25"/>
    <row r="1934" s="108" customFormat="1" x14ac:dyDescent="0.25"/>
    <row r="1935" s="108" customFormat="1" x14ac:dyDescent="0.25"/>
    <row r="1936" s="108" customFormat="1" x14ac:dyDescent="0.25"/>
    <row r="1937" s="108" customFormat="1" x14ac:dyDescent="0.25"/>
    <row r="1938" s="108" customFormat="1" x14ac:dyDescent="0.25"/>
    <row r="1939" s="108" customFormat="1" x14ac:dyDescent="0.25"/>
    <row r="1940" s="108" customFormat="1" x14ac:dyDescent="0.25"/>
    <row r="1941" s="108" customFormat="1" x14ac:dyDescent="0.25"/>
    <row r="1942" s="108" customFormat="1" x14ac:dyDescent="0.25"/>
    <row r="1943" s="108" customFormat="1" x14ac:dyDescent="0.25"/>
    <row r="1944" s="108" customFormat="1" x14ac:dyDescent="0.25"/>
    <row r="1945" s="108" customFormat="1" x14ac:dyDescent="0.25"/>
    <row r="1946" s="108" customFormat="1" x14ac:dyDescent="0.25"/>
    <row r="1947" s="108" customFormat="1" x14ac:dyDescent="0.25"/>
    <row r="1948" s="108" customFormat="1" x14ac:dyDescent="0.25"/>
    <row r="1949" s="108" customFormat="1" x14ac:dyDescent="0.25"/>
    <row r="1950" s="108" customFormat="1" x14ac:dyDescent="0.25"/>
    <row r="1951" s="108" customFormat="1" x14ac:dyDescent="0.25"/>
    <row r="1952" s="108" customFormat="1" x14ac:dyDescent="0.25"/>
    <row r="1953" s="108" customFormat="1" x14ac:dyDescent="0.25"/>
    <row r="1954" s="108" customFormat="1" x14ac:dyDescent="0.25"/>
    <row r="1955" s="108" customFormat="1" x14ac:dyDescent="0.25"/>
    <row r="1956" s="108" customFormat="1" x14ac:dyDescent="0.25"/>
    <row r="1957" s="108" customFormat="1" x14ac:dyDescent="0.25"/>
    <row r="1958" s="108" customFormat="1" x14ac:dyDescent="0.25"/>
    <row r="1959" s="108" customFormat="1" x14ac:dyDescent="0.25"/>
    <row r="1960" s="108" customFormat="1" x14ac:dyDescent="0.25"/>
    <row r="1961" s="108" customFormat="1" x14ac:dyDescent="0.25"/>
    <row r="1962" s="108" customFormat="1" x14ac:dyDescent="0.25"/>
    <row r="1963" s="108" customFormat="1" x14ac:dyDescent="0.25"/>
    <row r="1964" s="108" customFormat="1" x14ac:dyDescent="0.25"/>
    <row r="1965" s="108" customFormat="1" x14ac:dyDescent="0.25"/>
    <row r="1966" s="108" customFormat="1" x14ac:dyDescent="0.25"/>
    <row r="1967" s="108" customFormat="1" x14ac:dyDescent="0.25"/>
    <row r="1968" s="108" customFormat="1" x14ac:dyDescent="0.25"/>
    <row r="1969" s="108" customFormat="1" x14ac:dyDescent="0.25"/>
    <row r="1970" s="108" customFormat="1" x14ac:dyDescent="0.25"/>
    <row r="1971" s="108" customFormat="1" x14ac:dyDescent="0.25"/>
    <row r="1972" s="108" customFormat="1" x14ac:dyDescent="0.25"/>
    <row r="1973" s="108" customFormat="1" x14ac:dyDescent="0.25"/>
    <row r="1974" s="108" customFormat="1" x14ac:dyDescent="0.25"/>
    <row r="1975" s="108" customFormat="1" x14ac:dyDescent="0.25"/>
    <row r="1976" s="108" customFormat="1" x14ac:dyDescent="0.25"/>
    <row r="1977" s="108" customFormat="1" x14ac:dyDescent="0.25"/>
    <row r="1978" s="108" customFormat="1" x14ac:dyDescent="0.25"/>
    <row r="1979" s="108" customFormat="1" x14ac:dyDescent="0.25"/>
    <row r="1980" s="108" customFormat="1" x14ac:dyDescent="0.25"/>
    <row r="1981" s="108" customFormat="1" x14ac:dyDescent="0.25"/>
    <row r="1982" s="108" customFormat="1" x14ac:dyDescent="0.25"/>
    <row r="1983" s="108" customFormat="1" x14ac:dyDescent="0.25"/>
    <row r="1984" s="108" customFormat="1" x14ac:dyDescent="0.25"/>
    <row r="1985" s="108" customFormat="1" x14ac:dyDescent="0.25"/>
    <row r="1986" s="108" customFormat="1" x14ac:dyDescent="0.25"/>
    <row r="1987" s="108" customFormat="1" x14ac:dyDescent="0.25"/>
    <row r="1988" s="108" customFormat="1" x14ac:dyDescent="0.25"/>
    <row r="1989" s="108" customFormat="1" x14ac:dyDescent="0.25"/>
    <row r="1990" s="108" customFormat="1" x14ac:dyDescent="0.25"/>
    <row r="1991" s="108" customFormat="1" x14ac:dyDescent="0.25"/>
    <row r="1992" s="108" customFormat="1" x14ac:dyDescent="0.25"/>
    <row r="1993" s="108" customFormat="1" x14ac:dyDescent="0.25"/>
    <row r="1994" s="108" customFormat="1" x14ac:dyDescent="0.25"/>
    <row r="1995" s="108" customFormat="1" x14ac:dyDescent="0.25"/>
    <row r="1996" s="108" customFormat="1" x14ac:dyDescent="0.25"/>
    <row r="1997" s="108" customFormat="1" x14ac:dyDescent="0.25"/>
    <row r="1998" s="108" customFormat="1" x14ac:dyDescent="0.25"/>
    <row r="1999" s="108" customFormat="1" x14ac:dyDescent="0.25"/>
    <row r="2000" s="108" customFormat="1" x14ac:dyDescent="0.25"/>
    <row r="2001" s="108" customFormat="1" x14ac:dyDescent="0.25"/>
    <row r="2002" s="108" customFormat="1" x14ac:dyDescent="0.25"/>
    <row r="2003" s="108" customFormat="1" x14ac:dyDescent="0.25"/>
    <row r="2004" s="108" customFormat="1" x14ac:dyDescent="0.25"/>
    <row r="2005" s="108" customFormat="1" x14ac:dyDescent="0.25"/>
    <row r="2006" s="108" customFormat="1" x14ac:dyDescent="0.25"/>
    <row r="2007" s="108" customFormat="1" x14ac:dyDescent="0.25"/>
    <row r="2008" s="108" customFormat="1" x14ac:dyDescent="0.25"/>
    <row r="2009" s="108" customFormat="1" x14ac:dyDescent="0.25"/>
    <row r="2010" s="108" customFormat="1" x14ac:dyDescent="0.25"/>
    <row r="2011" s="108" customFormat="1" x14ac:dyDescent="0.25"/>
    <row r="2012" s="108" customFormat="1" x14ac:dyDescent="0.25"/>
    <row r="2013" s="108" customFormat="1" x14ac:dyDescent="0.25"/>
    <row r="2014" s="108" customFormat="1" x14ac:dyDescent="0.25"/>
    <row r="2015" s="108" customFormat="1" x14ac:dyDescent="0.25"/>
    <row r="2016" s="108" customFormat="1" x14ac:dyDescent="0.25"/>
    <row r="2017" s="108" customFormat="1" x14ac:dyDescent="0.25"/>
    <row r="2018" s="108" customFormat="1" x14ac:dyDescent="0.25"/>
    <row r="2019" s="108" customFormat="1" x14ac:dyDescent="0.25"/>
    <row r="2020" s="108" customFormat="1" x14ac:dyDescent="0.25"/>
    <row r="2021" s="108" customFormat="1" x14ac:dyDescent="0.25"/>
    <row r="2022" s="108" customFormat="1" x14ac:dyDescent="0.25"/>
    <row r="2023" s="108" customFormat="1" x14ac:dyDescent="0.25"/>
    <row r="2024" s="108" customFormat="1" x14ac:dyDescent="0.25"/>
    <row r="2025" s="108" customFormat="1" x14ac:dyDescent="0.25"/>
    <row r="2026" s="108" customFormat="1" x14ac:dyDescent="0.25"/>
    <row r="2027" s="108" customFormat="1" x14ac:dyDescent="0.25"/>
    <row r="2028" s="108" customFormat="1" x14ac:dyDescent="0.25"/>
    <row r="2029" s="108" customFormat="1" x14ac:dyDescent="0.25"/>
    <row r="2030" s="108" customFormat="1" x14ac:dyDescent="0.25"/>
    <row r="2031" s="108" customFormat="1" x14ac:dyDescent="0.25"/>
    <row r="2032" s="108" customFormat="1" x14ac:dyDescent="0.25"/>
    <row r="2033" s="108" customFormat="1" x14ac:dyDescent="0.25"/>
    <row r="2034" s="108" customFormat="1" x14ac:dyDescent="0.25"/>
    <row r="2035" s="108" customFormat="1" x14ac:dyDescent="0.25"/>
    <row r="2036" s="108" customFormat="1" x14ac:dyDescent="0.25"/>
    <row r="2037" s="108" customFormat="1" x14ac:dyDescent="0.25"/>
    <row r="2038" s="108" customFormat="1" x14ac:dyDescent="0.25"/>
    <row r="2039" s="108" customFormat="1" x14ac:dyDescent="0.25"/>
    <row r="2040" s="108" customFormat="1" x14ac:dyDescent="0.25"/>
    <row r="2041" s="108" customFormat="1" x14ac:dyDescent="0.25"/>
    <row r="2042" s="108" customFormat="1" x14ac:dyDescent="0.25"/>
    <row r="2043" s="108" customFormat="1" x14ac:dyDescent="0.25"/>
    <row r="2044" s="108" customFormat="1" x14ac:dyDescent="0.25"/>
    <row r="2045" s="108" customFormat="1" x14ac:dyDescent="0.25"/>
    <row r="2046" s="108" customFormat="1" x14ac:dyDescent="0.25"/>
    <row r="2047" s="108" customFormat="1" x14ac:dyDescent="0.25"/>
    <row r="2048" s="108" customFormat="1" x14ac:dyDescent="0.25"/>
    <row r="2049" s="108" customFormat="1" x14ac:dyDescent="0.25"/>
    <row r="2050" s="108" customFormat="1" x14ac:dyDescent="0.25"/>
    <row r="2051" s="108" customFormat="1" x14ac:dyDescent="0.25"/>
    <row r="2052" s="108" customFormat="1" x14ac:dyDescent="0.25"/>
    <row r="2053" s="108" customFormat="1" x14ac:dyDescent="0.25"/>
    <row r="2054" s="108" customFormat="1" x14ac:dyDescent="0.25"/>
    <row r="2055" s="108" customFormat="1" x14ac:dyDescent="0.25"/>
    <row r="2056" s="108" customFormat="1" x14ac:dyDescent="0.25"/>
    <row r="2057" s="108" customFormat="1" x14ac:dyDescent="0.25"/>
    <row r="2058" s="108" customFormat="1" x14ac:dyDescent="0.25"/>
    <row r="2059" s="108" customFormat="1" x14ac:dyDescent="0.25"/>
    <row r="2060" s="108" customFormat="1" x14ac:dyDescent="0.25"/>
    <row r="2061" s="108" customFormat="1" x14ac:dyDescent="0.25"/>
    <row r="2062" s="108" customFormat="1" x14ac:dyDescent="0.25"/>
    <row r="2063" s="108" customFormat="1" x14ac:dyDescent="0.25"/>
    <row r="2064" s="108" customFormat="1" x14ac:dyDescent="0.25"/>
    <row r="2065" s="108" customFormat="1" x14ac:dyDescent="0.25"/>
    <row r="2066" s="108" customFormat="1" x14ac:dyDescent="0.25"/>
    <row r="2067" s="108" customFormat="1" x14ac:dyDescent="0.25"/>
    <row r="2068" s="108" customFormat="1" x14ac:dyDescent="0.25"/>
    <row r="2069" s="108" customFormat="1" x14ac:dyDescent="0.25"/>
    <row r="2070" s="108" customFormat="1" x14ac:dyDescent="0.25"/>
    <row r="2071" s="108" customFormat="1" x14ac:dyDescent="0.25"/>
    <row r="2072" s="108" customFormat="1" x14ac:dyDescent="0.25"/>
    <row r="2073" s="108" customFormat="1" x14ac:dyDescent="0.25"/>
    <row r="2074" s="108" customFormat="1" x14ac:dyDescent="0.25"/>
    <row r="2075" s="108" customFormat="1" x14ac:dyDescent="0.25"/>
    <row r="2076" s="108" customFormat="1" x14ac:dyDescent="0.25"/>
    <row r="2077" s="108" customFormat="1" x14ac:dyDescent="0.25"/>
    <row r="2078" s="108" customFormat="1" x14ac:dyDescent="0.25"/>
    <row r="2079" s="108" customFormat="1" x14ac:dyDescent="0.25"/>
    <row r="2080" s="108" customFormat="1" x14ac:dyDescent="0.25"/>
    <row r="2081" s="108" customFormat="1" x14ac:dyDescent="0.25"/>
    <row r="2082" s="108" customFormat="1" x14ac:dyDescent="0.25"/>
    <row r="2083" s="108" customFormat="1" x14ac:dyDescent="0.25"/>
    <row r="2084" s="108" customFormat="1" x14ac:dyDescent="0.25"/>
    <row r="2085" s="108" customFormat="1" x14ac:dyDescent="0.25"/>
    <row r="2086" s="108" customFormat="1" x14ac:dyDescent="0.25"/>
    <row r="2087" s="108" customFormat="1" x14ac:dyDescent="0.25"/>
    <row r="2088" s="108" customFormat="1" x14ac:dyDescent="0.25"/>
    <row r="2089" s="108" customFormat="1" x14ac:dyDescent="0.25"/>
    <row r="2090" s="108" customFormat="1" x14ac:dyDescent="0.25"/>
    <row r="2091" s="108" customFormat="1" x14ac:dyDescent="0.25"/>
    <row r="2092" s="108" customFormat="1" x14ac:dyDescent="0.25"/>
    <row r="2093" s="108" customFormat="1" x14ac:dyDescent="0.25"/>
    <row r="2094" s="108" customFormat="1" x14ac:dyDescent="0.25"/>
    <row r="2095" s="108" customFormat="1" x14ac:dyDescent="0.25"/>
    <row r="2096" s="108" customFormat="1" x14ac:dyDescent="0.25"/>
    <row r="2097" s="108" customFormat="1" x14ac:dyDescent="0.25"/>
    <row r="2098" s="108" customFormat="1" x14ac:dyDescent="0.25"/>
    <row r="2099" s="108" customFormat="1" x14ac:dyDescent="0.25"/>
    <row r="2100" s="108" customFormat="1" x14ac:dyDescent="0.25"/>
    <row r="2101" s="108" customFormat="1" x14ac:dyDescent="0.25"/>
    <row r="2102" s="108" customFormat="1" x14ac:dyDescent="0.25"/>
    <row r="2103" s="108" customFormat="1" x14ac:dyDescent="0.25"/>
    <row r="2104" s="108" customFormat="1" x14ac:dyDescent="0.25"/>
    <row r="2105" s="108" customFormat="1" x14ac:dyDescent="0.25"/>
    <row r="2106" s="108" customFormat="1" x14ac:dyDescent="0.25"/>
    <row r="2107" s="108" customFormat="1" x14ac:dyDescent="0.25"/>
    <row r="2108" s="108" customFormat="1" x14ac:dyDescent="0.25"/>
    <row r="2109" s="108" customFormat="1" x14ac:dyDescent="0.25"/>
    <row r="2110" s="108" customFormat="1" x14ac:dyDescent="0.25"/>
    <row r="2111" s="108" customFormat="1" x14ac:dyDescent="0.25"/>
    <row r="2112" s="108" customFormat="1" x14ac:dyDescent="0.25"/>
    <row r="2113" s="108" customFormat="1" x14ac:dyDescent="0.25"/>
    <row r="2114" s="108" customFormat="1" x14ac:dyDescent="0.25"/>
    <row r="2115" s="108" customFormat="1" x14ac:dyDescent="0.25"/>
    <row r="2116" s="108" customFormat="1" x14ac:dyDescent="0.25"/>
    <row r="2117" s="108" customFormat="1" x14ac:dyDescent="0.25"/>
    <row r="2118" s="108" customFormat="1" x14ac:dyDescent="0.25"/>
    <row r="2119" s="108" customFormat="1" x14ac:dyDescent="0.25"/>
    <row r="2120" s="108" customFormat="1" x14ac:dyDescent="0.25"/>
    <row r="2121" s="108" customFormat="1" x14ac:dyDescent="0.25"/>
    <row r="2122" s="108" customFormat="1" x14ac:dyDescent="0.25"/>
    <row r="2123" s="108" customFormat="1" x14ac:dyDescent="0.25"/>
    <row r="2124" s="108" customFormat="1" x14ac:dyDescent="0.25"/>
    <row r="2125" s="108" customFormat="1" x14ac:dyDescent="0.25"/>
    <row r="2126" s="108" customFormat="1" x14ac:dyDescent="0.25"/>
    <row r="2127" s="108" customFormat="1" x14ac:dyDescent="0.25"/>
    <row r="2128" s="108" customFormat="1" x14ac:dyDescent="0.25"/>
    <row r="2129" s="108" customFormat="1" x14ac:dyDescent="0.25"/>
    <row r="2130" s="108" customFormat="1" x14ac:dyDescent="0.25"/>
    <row r="2131" s="108" customFormat="1" x14ac:dyDescent="0.25"/>
    <row r="2132" s="108" customFormat="1" x14ac:dyDescent="0.25"/>
    <row r="2133" s="108" customFormat="1" x14ac:dyDescent="0.25"/>
    <row r="2134" s="108" customFormat="1" x14ac:dyDescent="0.25"/>
    <row r="2135" s="108" customFormat="1" x14ac:dyDescent="0.25"/>
    <row r="2136" s="108" customFormat="1" x14ac:dyDescent="0.25"/>
    <row r="2137" s="108" customFormat="1" x14ac:dyDescent="0.25"/>
    <row r="2138" s="108" customFormat="1" x14ac:dyDescent="0.25"/>
    <row r="2139" s="108" customFormat="1" x14ac:dyDescent="0.25"/>
    <row r="2140" s="108" customFormat="1" x14ac:dyDescent="0.25"/>
    <row r="2141" s="108" customFormat="1" x14ac:dyDescent="0.25"/>
    <row r="2142" s="108" customFormat="1" x14ac:dyDescent="0.25"/>
    <row r="2143" s="108" customFormat="1" x14ac:dyDescent="0.25"/>
    <row r="2144" s="108" customFormat="1" x14ac:dyDescent="0.25"/>
    <row r="2145" s="108" customFormat="1" x14ac:dyDescent="0.25"/>
    <row r="2146" s="108" customFormat="1" x14ac:dyDescent="0.25"/>
    <row r="2147" s="108" customFormat="1" x14ac:dyDescent="0.25"/>
    <row r="2148" s="108" customFormat="1" x14ac:dyDescent="0.25"/>
    <row r="2149" s="108" customFormat="1" x14ac:dyDescent="0.25"/>
    <row r="2150" s="108" customFormat="1" x14ac:dyDescent="0.25"/>
    <row r="2151" s="108" customFormat="1" x14ac:dyDescent="0.25"/>
    <row r="2152" s="108" customFormat="1" x14ac:dyDescent="0.25"/>
    <row r="2153" s="108" customFormat="1" x14ac:dyDescent="0.25"/>
    <row r="2154" s="108" customFormat="1" x14ac:dyDescent="0.25"/>
    <row r="2155" s="108" customFormat="1" x14ac:dyDescent="0.25"/>
    <row r="2156" s="108" customFormat="1" x14ac:dyDescent="0.25"/>
    <row r="2157" s="108" customFormat="1" x14ac:dyDescent="0.25"/>
    <row r="2158" s="108" customFormat="1" x14ac:dyDescent="0.25"/>
    <row r="2159" s="108" customFormat="1" x14ac:dyDescent="0.25"/>
    <row r="2160" s="108" customFormat="1" x14ac:dyDescent="0.25"/>
    <row r="2161" s="108" customFormat="1" x14ac:dyDescent="0.25"/>
    <row r="2162" s="108" customFormat="1" x14ac:dyDescent="0.25"/>
    <row r="2163" s="108" customFormat="1" x14ac:dyDescent="0.25"/>
    <row r="2164" s="108" customFormat="1" x14ac:dyDescent="0.25"/>
    <row r="2165" s="108" customFormat="1" x14ac:dyDescent="0.25"/>
    <row r="2166" s="108" customFormat="1" x14ac:dyDescent="0.25"/>
    <row r="2167" s="108" customFormat="1" x14ac:dyDescent="0.25"/>
    <row r="2168" s="108" customFormat="1" x14ac:dyDescent="0.25"/>
    <row r="2169" s="108" customFormat="1" x14ac:dyDescent="0.25"/>
    <row r="2170" s="108" customFormat="1" x14ac:dyDescent="0.25"/>
    <row r="2171" s="108" customFormat="1" x14ac:dyDescent="0.25"/>
    <row r="2172" s="108" customFormat="1" x14ac:dyDescent="0.25"/>
    <row r="2173" s="108" customFormat="1" x14ac:dyDescent="0.25"/>
    <row r="2174" s="108" customFormat="1" x14ac:dyDescent="0.25"/>
    <row r="2175" s="108" customFormat="1" x14ac:dyDescent="0.25"/>
    <row r="2176" s="108" customFormat="1" x14ac:dyDescent="0.25"/>
    <row r="2177" s="108" customFormat="1" x14ac:dyDescent="0.25"/>
    <row r="2178" s="108" customFormat="1" x14ac:dyDescent="0.25"/>
    <row r="2179" s="108" customFormat="1" x14ac:dyDescent="0.25"/>
    <row r="2180" s="108" customFormat="1" x14ac:dyDescent="0.25"/>
    <row r="2181" s="108" customFormat="1" x14ac:dyDescent="0.25"/>
    <row r="2182" s="108" customFormat="1" x14ac:dyDescent="0.25"/>
    <row r="2183" s="108" customFormat="1" x14ac:dyDescent="0.25"/>
    <row r="2184" s="108" customFormat="1" x14ac:dyDescent="0.25"/>
    <row r="2185" s="108" customFormat="1" x14ac:dyDescent="0.25"/>
    <row r="2186" s="108" customFormat="1" x14ac:dyDescent="0.25"/>
    <row r="2187" s="108" customFormat="1" x14ac:dyDescent="0.25"/>
    <row r="2188" s="108" customFormat="1" x14ac:dyDescent="0.25"/>
    <row r="2189" s="108" customFormat="1" x14ac:dyDescent="0.25"/>
    <row r="2190" s="108" customFormat="1" x14ac:dyDescent="0.25"/>
    <row r="2191" s="108" customFormat="1" x14ac:dyDescent="0.25"/>
    <row r="2192" s="108" customFormat="1" x14ac:dyDescent="0.25"/>
    <row r="2193" s="108" customFormat="1" x14ac:dyDescent="0.25"/>
    <row r="2194" s="108" customFormat="1" x14ac:dyDescent="0.25"/>
    <row r="2195" s="108" customFormat="1" x14ac:dyDescent="0.25"/>
    <row r="2196" s="108" customFormat="1" x14ac:dyDescent="0.25"/>
    <row r="2197" s="108" customFormat="1" x14ac:dyDescent="0.25"/>
    <row r="2198" s="108" customFormat="1" x14ac:dyDescent="0.25"/>
    <row r="2199" s="108" customFormat="1" x14ac:dyDescent="0.25"/>
    <row r="2200" s="108" customFormat="1" x14ac:dyDescent="0.25"/>
    <row r="2201" s="108" customFormat="1" x14ac:dyDescent="0.25"/>
    <row r="2202" s="108" customFormat="1" x14ac:dyDescent="0.25"/>
    <row r="2203" s="108" customFormat="1" x14ac:dyDescent="0.25"/>
    <row r="2204" s="108" customFormat="1" x14ac:dyDescent="0.25"/>
    <row r="2205" s="108" customFormat="1" x14ac:dyDescent="0.25"/>
    <row r="2206" s="108" customFormat="1" x14ac:dyDescent="0.25"/>
    <row r="2207" s="108" customFormat="1" x14ac:dyDescent="0.25"/>
    <row r="2208" s="108" customFormat="1" x14ac:dyDescent="0.25"/>
    <row r="2209" s="108" customFormat="1" x14ac:dyDescent="0.25"/>
    <row r="2210" s="108" customFormat="1" x14ac:dyDescent="0.25"/>
    <row r="2211" s="108" customFormat="1" x14ac:dyDescent="0.25"/>
    <row r="2212" s="108" customFormat="1" x14ac:dyDescent="0.25"/>
    <row r="2213" s="108" customFormat="1" x14ac:dyDescent="0.25"/>
    <row r="2214" s="108" customFormat="1" x14ac:dyDescent="0.25"/>
    <row r="2215" s="108" customFormat="1" x14ac:dyDescent="0.25"/>
    <row r="2216" s="108" customFormat="1" x14ac:dyDescent="0.25"/>
    <row r="2217" s="108" customFormat="1" x14ac:dyDescent="0.25"/>
    <row r="2218" s="108" customFormat="1" x14ac:dyDescent="0.25"/>
    <row r="2219" s="108" customFormat="1" x14ac:dyDescent="0.25"/>
    <row r="2220" s="108" customFormat="1" x14ac:dyDescent="0.25"/>
    <row r="2221" s="108" customFormat="1" x14ac:dyDescent="0.25"/>
    <row r="2222" s="108" customFormat="1" x14ac:dyDescent="0.25"/>
    <row r="2223" s="108" customFormat="1" x14ac:dyDescent="0.25"/>
    <row r="2224" s="108" customFormat="1" x14ac:dyDescent="0.25"/>
    <row r="2225" s="108" customFormat="1" x14ac:dyDescent="0.25"/>
    <row r="2226" s="108" customFormat="1" x14ac:dyDescent="0.25"/>
    <row r="2227" s="108" customFormat="1" x14ac:dyDescent="0.25"/>
    <row r="2228" s="108" customFormat="1" x14ac:dyDescent="0.25"/>
    <row r="2229" s="108" customFormat="1" x14ac:dyDescent="0.25"/>
    <row r="2230" s="108" customFormat="1" x14ac:dyDescent="0.25"/>
    <row r="2231" s="108" customFormat="1" x14ac:dyDescent="0.25"/>
    <row r="2232" s="108" customFormat="1" x14ac:dyDescent="0.25"/>
    <row r="2233" s="108" customFormat="1" x14ac:dyDescent="0.25"/>
    <row r="2234" s="108" customFormat="1" x14ac:dyDescent="0.25"/>
    <row r="2235" s="108" customFormat="1" x14ac:dyDescent="0.25"/>
    <row r="2236" s="108" customFormat="1" x14ac:dyDescent="0.25"/>
    <row r="2237" s="108" customFormat="1" x14ac:dyDescent="0.25"/>
    <row r="2238" s="108" customFormat="1" x14ac:dyDescent="0.25"/>
    <row r="2239" s="108" customFormat="1" x14ac:dyDescent="0.25"/>
    <row r="2240" s="108" customFormat="1" x14ac:dyDescent="0.25"/>
    <row r="2241" s="108" customFormat="1" x14ac:dyDescent="0.25"/>
    <row r="2242" s="108" customFormat="1" x14ac:dyDescent="0.25"/>
    <row r="2243" s="108" customFormat="1" x14ac:dyDescent="0.25"/>
    <row r="2244" s="108" customFormat="1" x14ac:dyDescent="0.25"/>
    <row r="2245" s="108" customFormat="1" x14ac:dyDescent="0.25"/>
    <row r="2246" s="108" customFormat="1" x14ac:dyDescent="0.25"/>
    <row r="2247" s="108" customFormat="1" x14ac:dyDescent="0.25"/>
    <row r="2248" s="108" customFormat="1" x14ac:dyDescent="0.25"/>
    <row r="2249" s="108" customFormat="1" x14ac:dyDescent="0.25"/>
    <row r="2250" s="108" customFormat="1" x14ac:dyDescent="0.25"/>
    <row r="2251" s="108" customFormat="1" x14ac:dyDescent="0.25"/>
    <row r="2252" s="108" customFormat="1" x14ac:dyDescent="0.25"/>
    <row r="2253" s="108" customFormat="1" x14ac:dyDescent="0.25"/>
    <row r="2254" s="108" customFormat="1" x14ac:dyDescent="0.25"/>
    <row r="2255" s="108" customFormat="1" x14ac:dyDescent="0.25"/>
    <row r="2256" s="108" customFormat="1" x14ac:dyDescent="0.25"/>
    <row r="2257" s="108" customFormat="1" x14ac:dyDescent="0.25"/>
    <row r="2258" s="108" customFormat="1" x14ac:dyDescent="0.25"/>
    <row r="2259" s="108" customFormat="1" x14ac:dyDescent="0.25"/>
    <row r="2260" s="108" customFormat="1" x14ac:dyDescent="0.25"/>
    <row r="2261" s="108" customFormat="1" x14ac:dyDescent="0.25"/>
    <row r="2262" s="108" customFormat="1" x14ac:dyDescent="0.25"/>
    <row r="2263" s="108" customFormat="1" x14ac:dyDescent="0.25"/>
    <row r="2264" s="108" customFormat="1" x14ac:dyDescent="0.25"/>
    <row r="2265" s="108" customFormat="1" x14ac:dyDescent="0.25"/>
    <row r="2266" s="108" customFormat="1" x14ac:dyDescent="0.25"/>
    <row r="2267" s="108" customFormat="1" x14ac:dyDescent="0.25"/>
    <row r="2268" s="108" customFormat="1" x14ac:dyDescent="0.25"/>
    <row r="2269" s="108" customFormat="1" x14ac:dyDescent="0.25"/>
    <row r="2270" s="108" customFormat="1" x14ac:dyDescent="0.25"/>
    <row r="2271" s="108" customFormat="1" x14ac:dyDescent="0.25"/>
    <row r="2272" s="108" customFormat="1" x14ac:dyDescent="0.25"/>
    <row r="2273" s="108" customFormat="1" x14ac:dyDescent="0.25"/>
    <row r="2274" s="108" customFormat="1" x14ac:dyDescent="0.25"/>
    <row r="2275" s="108" customFormat="1" x14ac:dyDescent="0.25"/>
    <row r="2276" s="108" customFormat="1" x14ac:dyDescent="0.25"/>
    <row r="2277" s="108" customFormat="1" x14ac:dyDescent="0.25"/>
    <row r="2278" s="108" customFormat="1" x14ac:dyDescent="0.25"/>
    <row r="2279" s="108" customFormat="1" x14ac:dyDescent="0.25"/>
    <row r="2280" s="108" customFormat="1" x14ac:dyDescent="0.25"/>
    <row r="2281" s="108" customFormat="1" x14ac:dyDescent="0.25"/>
    <row r="2282" s="108" customFormat="1" x14ac:dyDescent="0.25"/>
    <row r="2283" s="108" customFormat="1" x14ac:dyDescent="0.25"/>
    <row r="2284" s="108" customFormat="1" x14ac:dyDescent="0.25"/>
    <row r="2285" s="108" customFormat="1" x14ac:dyDescent="0.25"/>
    <row r="2286" s="108" customFormat="1" x14ac:dyDescent="0.25"/>
    <row r="2287" s="108" customFormat="1" x14ac:dyDescent="0.25"/>
    <row r="2288" s="108" customFormat="1" x14ac:dyDescent="0.25"/>
    <row r="2289" s="108" customFormat="1" x14ac:dyDescent="0.25"/>
    <row r="2290" s="108" customFormat="1" x14ac:dyDescent="0.25"/>
    <row r="2291" s="108" customFormat="1" x14ac:dyDescent="0.25"/>
    <row r="2292" s="108" customFormat="1" x14ac:dyDescent="0.25"/>
    <row r="2293" s="108" customFormat="1" x14ac:dyDescent="0.25"/>
    <row r="2294" s="108" customFormat="1" x14ac:dyDescent="0.25"/>
    <row r="2295" s="108" customFormat="1" x14ac:dyDescent="0.25"/>
    <row r="2296" s="108" customFormat="1" x14ac:dyDescent="0.25"/>
    <row r="2297" s="108" customFormat="1" x14ac:dyDescent="0.25"/>
    <row r="2298" s="108" customFormat="1" x14ac:dyDescent="0.25"/>
    <row r="2299" s="108" customFormat="1" x14ac:dyDescent="0.25"/>
    <row r="2300" s="108" customFormat="1" x14ac:dyDescent="0.25"/>
    <row r="2301" s="108" customFormat="1" x14ac:dyDescent="0.25"/>
    <row r="2302" s="108" customFormat="1" x14ac:dyDescent="0.25"/>
    <row r="2303" s="108" customFormat="1" x14ac:dyDescent="0.25"/>
    <row r="2304" s="108" customFormat="1" x14ac:dyDescent="0.25"/>
    <row r="2305" s="108" customFormat="1" x14ac:dyDescent="0.25"/>
    <row r="2306" s="108" customFormat="1" x14ac:dyDescent="0.25"/>
    <row r="2307" s="108" customFormat="1" x14ac:dyDescent="0.25"/>
    <row r="2308" s="108" customFormat="1" x14ac:dyDescent="0.25"/>
    <row r="2309" s="108" customFormat="1" x14ac:dyDescent="0.25"/>
    <row r="2310" s="108" customFormat="1" x14ac:dyDescent="0.25"/>
    <row r="2311" s="108" customFormat="1" x14ac:dyDescent="0.25"/>
    <row r="2312" s="108" customFormat="1" x14ac:dyDescent="0.25"/>
    <row r="2313" s="108" customFormat="1" x14ac:dyDescent="0.25"/>
    <row r="2314" s="108" customFormat="1" x14ac:dyDescent="0.25"/>
    <row r="2315" s="108" customFormat="1" x14ac:dyDescent="0.25"/>
    <row r="2316" s="108" customFormat="1" x14ac:dyDescent="0.25"/>
    <row r="2317" s="108" customFormat="1" x14ac:dyDescent="0.25"/>
    <row r="2318" s="108" customFormat="1" x14ac:dyDescent="0.25"/>
    <row r="2319" s="108" customFormat="1" x14ac:dyDescent="0.25"/>
    <row r="2320" s="108" customFormat="1" x14ac:dyDescent="0.25"/>
    <row r="2321" s="108" customFormat="1" x14ac:dyDescent="0.25"/>
    <row r="2322" s="108" customFormat="1" x14ac:dyDescent="0.25"/>
    <row r="2323" s="108" customFormat="1" x14ac:dyDescent="0.25"/>
    <row r="2324" s="108" customFormat="1" x14ac:dyDescent="0.25"/>
    <row r="2325" s="108" customFormat="1" x14ac:dyDescent="0.25"/>
    <row r="2326" s="108" customFormat="1" x14ac:dyDescent="0.25"/>
    <row r="2327" s="108" customFormat="1" x14ac:dyDescent="0.25"/>
    <row r="2328" s="108" customFormat="1" x14ac:dyDescent="0.25"/>
    <row r="2329" s="108" customFormat="1" x14ac:dyDescent="0.25"/>
    <row r="2330" s="108" customFormat="1" x14ac:dyDescent="0.25"/>
    <row r="2331" s="108" customFormat="1" x14ac:dyDescent="0.25"/>
    <row r="2332" s="108" customFormat="1" x14ac:dyDescent="0.25"/>
    <row r="2333" s="108" customFormat="1" x14ac:dyDescent="0.25"/>
    <row r="2334" s="108" customFormat="1" x14ac:dyDescent="0.25"/>
    <row r="2335" s="108" customFormat="1" x14ac:dyDescent="0.25"/>
    <row r="2336" s="108" customFormat="1" x14ac:dyDescent="0.25"/>
    <row r="2337" s="108" customFormat="1" x14ac:dyDescent="0.25"/>
    <row r="2338" s="108" customFormat="1" x14ac:dyDescent="0.25"/>
    <row r="2339" s="108" customFormat="1" x14ac:dyDescent="0.25"/>
    <row r="2340" s="108" customFormat="1" x14ac:dyDescent="0.25"/>
    <row r="2341" s="108" customFormat="1" x14ac:dyDescent="0.25"/>
    <row r="2342" s="108" customFormat="1" x14ac:dyDescent="0.25"/>
    <row r="2343" s="108" customFormat="1" x14ac:dyDescent="0.25"/>
    <row r="2344" s="108" customFormat="1" x14ac:dyDescent="0.25"/>
    <row r="2345" s="108" customFormat="1" x14ac:dyDescent="0.25"/>
    <row r="2346" s="108" customFormat="1" x14ac:dyDescent="0.25"/>
    <row r="2347" s="108" customFormat="1" x14ac:dyDescent="0.25"/>
    <row r="2348" s="108" customFormat="1" x14ac:dyDescent="0.25"/>
    <row r="2349" s="108" customFormat="1" x14ac:dyDescent="0.25"/>
    <row r="2350" s="108" customFormat="1" x14ac:dyDescent="0.25"/>
    <row r="2351" s="108" customFormat="1" x14ac:dyDescent="0.25"/>
    <row r="2352" s="108" customFormat="1" x14ac:dyDescent="0.25"/>
    <row r="2353" s="108" customFormat="1" x14ac:dyDescent="0.25"/>
    <row r="2354" s="108" customFormat="1" x14ac:dyDescent="0.25"/>
    <row r="2355" s="108" customFormat="1" x14ac:dyDescent="0.25"/>
    <row r="2356" s="108" customFormat="1" x14ac:dyDescent="0.25"/>
    <row r="2357" s="108" customFormat="1" x14ac:dyDescent="0.25"/>
    <row r="2358" s="108" customFormat="1" x14ac:dyDescent="0.25"/>
    <row r="2359" s="108" customFormat="1" x14ac:dyDescent="0.25"/>
    <row r="2360" s="108" customFormat="1" x14ac:dyDescent="0.25"/>
    <row r="2361" s="108" customFormat="1" x14ac:dyDescent="0.25"/>
    <row r="2362" s="108" customFormat="1" x14ac:dyDescent="0.25"/>
    <row r="2363" s="108" customFormat="1" x14ac:dyDescent="0.25"/>
    <row r="2364" s="108" customFormat="1" x14ac:dyDescent="0.25"/>
    <row r="2365" s="108" customFormat="1" x14ac:dyDescent="0.25"/>
    <row r="2366" s="108" customFormat="1" x14ac:dyDescent="0.25"/>
    <row r="2367" s="108" customFormat="1" x14ac:dyDescent="0.25"/>
    <row r="2368" s="108" customFormat="1" x14ac:dyDescent="0.25"/>
    <row r="2369" s="108" customFormat="1" x14ac:dyDescent="0.25"/>
    <row r="2370" s="108" customFormat="1" x14ac:dyDescent="0.25"/>
    <row r="2371" s="108" customFormat="1" x14ac:dyDescent="0.25"/>
    <row r="2372" s="108" customFormat="1" x14ac:dyDescent="0.25"/>
    <row r="2373" s="108" customFormat="1" x14ac:dyDescent="0.25"/>
    <row r="2374" s="108" customFormat="1" x14ac:dyDescent="0.25"/>
    <row r="2375" s="108" customFormat="1" x14ac:dyDescent="0.25"/>
    <row r="2376" s="108" customFormat="1" x14ac:dyDescent="0.25"/>
    <row r="2377" s="108" customFormat="1" x14ac:dyDescent="0.25"/>
    <row r="2378" s="108" customFormat="1" x14ac:dyDescent="0.25"/>
    <row r="2379" s="108" customFormat="1" x14ac:dyDescent="0.25"/>
    <row r="2380" s="108" customFormat="1" x14ac:dyDescent="0.25"/>
    <row r="2381" s="108" customFormat="1" x14ac:dyDescent="0.25"/>
    <row r="2382" s="108" customFormat="1" x14ac:dyDescent="0.25"/>
    <row r="2383" s="108" customFormat="1" x14ac:dyDescent="0.25"/>
    <row r="2384" s="108" customFormat="1" x14ac:dyDescent="0.25"/>
    <row r="2385" s="108" customFormat="1" x14ac:dyDescent="0.25"/>
    <row r="2386" s="108" customFormat="1" x14ac:dyDescent="0.25"/>
    <row r="2387" s="108" customFormat="1" x14ac:dyDescent="0.25"/>
    <row r="2388" s="108" customFormat="1" x14ac:dyDescent="0.25"/>
    <row r="2389" s="108" customFormat="1" x14ac:dyDescent="0.25"/>
    <row r="2390" s="108" customFormat="1" x14ac:dyDescent="0.25"/>
    <row r="2391" s="108" customFormat="1" x14ac:dyDescent="0.25"/>
    <row r="2392" s="108" customFormat="1" x14ac:dyDescent="0.25"/>
    <row r="2393" s="108" customFormat="1" x14ac:dyDescent="0.25"/>
    <row r="2394" s="108" customFormat="1" x14ac:dyDescent="0.25"/>
    <row r="2395" s="108" customFormat="1" x14ac:dyDescent="0.25"/>
    <row r="2396" s="108" customFormat="1" x14ac:dyDescent="0.25"/>
    <row r="2397" s="108" customFormat="1" x14ac:dyDescent="0.25"/>
    <row r="2398" s="108" customFormat="1" x14ac:dyDescent="0.25"/>
    <row r="2399" s="108" customFormat="1" x14ac:dyDescent="0.25"/>
    <row r="2400" s="108" customFormat="1" x14ac:dyDescent="0.25"/>
    <row r="2401" s="108" customFormat="1" x14ac:dyDescent="0.25"/>
    <row r="2402" s="108" customFormat="1" x14ac:dyDescent="0.25"/>
    <row r="2403" s="108" customFormat="1" x14ac:dyDescent="0.25"/>
    <row r="2404" s="108" customFormat="1" x14ac:dyDescent="0.25"/>
    <row r="2405" s="108" customFormat="1" x14ac:dyDescent="0.25"/>
    <row r="2406" s="108" customFormat="1" x14ac:dyDescent="0.25"/>
    <row r="2407" s="108" customFormat="1" x14ac:dyDescent="0.25"/>
    <row r="2408" s="108" customFormat="1" x14ac:dyDescent="0.25"/>
    <row r="2409" s="108" customFormat="1" x14ac:dyDescent="0.25"/>
    <row r="2410" s="108" customFormat="1" x14ac:dyDescent="0.25"/>
    <row r="2411" s="108" customFormat="1" x14ac:dyDescent="0.25"/>
    <row r="2412" s="108" customFormat="1" x14ac:dyDescent="0.25"/>
    <row r="2413" s="108" customFormat="1" x14ac:dyDescent="0.25"/>
    <row r="2414" s="108" customFormat="1" x14ac:dyDescent="0.25"/>
    <row r="2415" s="108" customFormat="1" x14ac:dyDescent="0.25"/>
    <row r="2416" s="108" customFormat="1" x14ac:dyDescent="0.25"/>
    <row r="2417" s="108" customFormat="1" x14ac:dyDescent="0.25"/>
    <row r="2418" s="108" customFormat="1" x14ac:dyDescent="0.25"/>
    <row r="2419" s="108" customFormat="1" x14ac:dyDescent="0.25"/>
    <row r="2420" s="108" customFormat="1" x14ac:dyDescent="0.25"/>
    <row r="2421" s="108" customFormat="1" x14ac:dyDescent="0.25"/>
    <row r="2422" s="108" customFormat="1" x14ac:dyDescent="0.25"/>
    <row r="2423" s="108" customFormat="1" x14ac:dyDescent="0.25"/>
    <row r="2424" s="108" customFormat="1" x14ac:dyDescent="0.25"/>
    <row r="2425" s="108" customFormat="1" x14ac:dyDescent="0.25"/>
    <row r="2426" s="108" customFormat="1" x14ac:dyDescent="0.25"/>
    <row r="2427" s="108" customFormat="1" x14ac:dyDescent="0.25"/>
    <row r="2428" s="108" customFormat="1" x14ac:dyDescent="0.25"/>
    <row r="2429" s="108" customFormat="1" x14ac:dyDescent="0.25"/>
    <row r="2430" s="108" customFormat="1" x14ac:dyDescent="0.25"/>
    <row r="2431" s="108" customFormat="1" x14ac:dyDescent="0.25"/>
    <row r="2432" s="108" customFormat="1" x14ac:dyDescent="0.25"/>
    <row r="2433" s="108" customFormat="1" x14ac:dyDescent="0.25"/>
    <row r="2434" s="108" customFormat="1" x14ac:dyDescent="0.25"/>
    <row r="2435" s="108" customFormat="1" x14ac:dyDescent="0.25"/>
    <row r="2436" s="108" customFormat="1" x14ac:dyDescent="0.25"/>
    <row r="2437" s="108" customFormat="1" x14ac:dyDescent="0.25"/>
    <row r="2438" s="108" customFormat="1" x14ac:dyDescent="0.25"/>
    <row r="2439" s="108" customFormat="1" x14ac:dyDescent="0.25"/>
    <row r="2440" s="108" customFormat="1" x14ac:dyDescent="0.25"/>
    <row r="2441" s="108" customFormat="1" x14ac:dyDescent="0.25"/>
    <row r="2442" s="108" customFormat="1" x14ac:dyDescent="0.25"/>
    <row r="2443" s="108" customFormat="1" x14ac:dyDescent="0.25"/>
    <row r="2444" s="108" customFormat="1" x14ac:dyDescent="0.25"/>
    <row r="2445" s="108" customFormat="1" x14ac:dyDescent="0.25"/>
    <row r="2446" s="108" customFormat="1" x14ac:dyDescent="0.25"/>
    <row r="2447" s="108" customFormat="1" x14ac:dyDescent="0.25"/>
    <row r="2448" s="108" customFormat="1" x14ac:dyDescent="0.25"/>
    <row r="2449" s="108" customFormat="1" x14ac:dyDescent="0.25"/>
    <row r="2450" s="108" customFormat="1" x14ac:dyDescent="0.25"/>
    <row r="2451" s="108" customFormat="1" x14ac:dyDescent="0.25"/>
    <row r="2452" s="108" customFormat="1" x14ac:dyDescent="0.25"/>
    <row r="2453" s="108" customFormat="1" x14ac:dyDescent="0.25"/>
    <row r="2454" s="108" customFormat="1" x14ac:dyDescent="0.25"/>
    <row r="2455" s="108" customFormat="1" x14ac:dyDescent="0.25"/>
    <row r="2456" s="108" customFormat="1" x14ac:dyDescent="0.25"/>
    <row r="2457" s="108" customFormat="1" x14ac:dyDescent="0.25"/>
    <row r="2458" s="108" customFormat="1" x14ac:dyDescent="0.25"/>
    <row r="2459" s="108" customFormat="1" x14ac:dyDescent="0.25"/>
    <row r="2460" s="108" customFormat="1" x14ac:dyDescent="0.25"/>
    <row r="2461" s="108" customFormat="1" x14ac:dyDescent="0.25"/>
    <row r="2462" s="108" customFormat="1" x14ac:dyDescent="0.25"/>
    <row r="2463" s="108" customFormat="1" x14ac:dyDescent="0.25"/>
    <row r="2464" s="108" customFormat="1" x14ac:dyDescent="0.25"/>
    <row r="2465" s="108" customFormat="1" x14ac:dyDescent="0.25"/>
    <row r="2466" s="108" customFormat="1" x14ac:dyDescent="0.25"/>
    <row r="2467" s="108" customFormat="1" x14ac:dyDescent="0.25"/>
    <row r="2468" s="108" customFormat="1" x14ac:dyDescent="0.25"/>
    <row r="2469" s="108" customFormat="1" x14ac:dyDescent="0.25"/>
    <row r="2470" s="108" customFormat="1" x14ac:dyDescent="0.25"/>
    <row r="2471" s="108" customFormat="1" x14ac:dyDescent="0.25"/>
    <row r="2472" s="108" customFormat="1" x14ac:dyDescent="0.25"/>
    <row r="2473" s="108" customFormat="1" x14ac:dyDescent="0.25"/>
    <row r="2474" s="108" customFormat="1" x14ac:dyDescent="0.25"/>
    <row r="2475" s="108" customFormat="1" x14ac:dyDescent="0.25"/>
    <row r="2476" s="108" customFormat="1" x14ac:dyDescent="0.25"/>
    <row r="2477" s="108" customFormat="1" x14ac:dyDescent="0.25"/>
    <row r="2478" s="108" customFormat="1" x14ac:dyDescent="0.25"/>
    <row r="2479" s="108" customFormat="1" x14ac:dyDescent="0.25"/>
    <row r="2480" s="108" customFormat="1" x14ac:dyDescent="0.25"/>
    <row r="2481" s="108" customFormat="1" x14ac:dyDescent="0.25"/>
    <row r="2482" s="108" customFormat="1" x14ac:dyDescent="0.25"/>
    <row r="2483" s="108" customFormat="1" x14ac:dyDescent="0.25"/>
    <row r="2484" s="108" customFormat="1" x14ac:dyDescent="0.25"/>
    <row r="2485" s="108" customFormat="1" x14ac:dyDescent="0.25"/>
    <row r="2486" s="108" customFormat="1" x14ac:dyDescent="0.25"/>
    <row r="2487" s="108" customFormat="1" x14ac:dyDescent="0.25"/>
    <row r="2488" s="108" customFormat="1" x14ac:dyDescent="0.25"/>
    <row r="2489" s="108" customFormat="1" x14ac:dyDescent="0.25"/>
    <row r="2490" s="108" customFormat="1" x14ac:dyDescent="0.25"/>
    <row r="2491" s="108" customFormat="1" x14ac:dyDescent="0.25"/>
    <row r="2492" s="108" customFormat="1" x14ac:dyDescent="0.25"/>
    <row r="2493" s="108" customFormat="1" x14ac:dyDescent="0.25"/>
    <row r="2494" s="108" customFormat="1" x14ac:dyDescent="0.25"/>
    <row r="2495" s="108" customFormat="1" x14ac:dyDescent="0.25"/>
    <row r="2496" s="108" customFormat="1" x14ac:dyDescent="0.25"/>
    <row r="2497" s="108" customFormat="1" x14ac:dyDescent="0.25"/>
    <row r="2498" s="108" customFormat="1" x14ac:dyDescent="0.25"/>
    <row r="2499" s="108" customFormat="1" x14ac:dyDescent="0.25"/>
    <row r="2500" s="108" customFormat="1" x14ac:dyDescent="0.25"/>
    <row r="2501" s="108" customFormat="1" x14ac:dyDescent="0.25"/>
    <row r="2502" s="108" customFormat="1" x14ac:dyDescent="0.25"/>
    <row r="2503" s="108" customFormat="1" x14ac:dyDescent="0.25"/>
    <row r="2504" s="108" customFormat="1" x14ac:dyDescent="0.25"/>
    <row r="2505" s="108" customFormat="1" x14ac:dyDescent="0.25"/>
    <row r="2506" s="108" customFormat="1" x14ac:dyDescent="0.25"/>
    <row r="2507" s="108" customFormat="1" x14ac:dyDescent="0.25"/>
    <row r="2508" s="108" customFormat="1" x14ac:dyDescent="0.25"/>
    <row r="2509" s="108" customFormat="1" x14ac:dyDescent="0.25"/>
    <row r="2510" s="108" customFormat="1" x14ac:dyDescent="0.25"/>
    <row r="2511" s="108" customFormat="1" x14ac:dyDescent="0.25"/>
    <row r="2512" s="108" customFormat="1" x14ac:dyDescent="0.25"/>
    <row r="2513" s="108" customFormat="1" x14ac:dyDescent="0.25"/>
    <row r="2514" s="108" customFormat="1" x14ac:dyDescent="0.25"/>
    <row r="2515" s="108" customFormat="1" x14ac:dyDescent="0.25"/>
    <row r="2516" s="108" customFormat="1" x14ac:dyDescent="0.25"/>
    <row r="2517" s="108" customFormat="1" x14ac:dyDescent="0.25"/>
    <row r="2518" s="108" customFormat="1" x14ac:dyDescent="0.25"/>
    <row r="2519" s="108" customFormat="1" x14ac:dyDescent="0.25"/>
    <row r="2520" s="108" customFormat="1" x14ac:dyDescent="0.25"/>
    <row r="2521" s="108" customFormat="1" x14ac:dyDescent="0.25"/>
    <row r="2522" s="108" customFormat="1" x14ac:dyDescent="0.25"/>
    <row r="2523" s="108" customFormat="1" x14ac:dyDescent="0.25"/>
    <row r="2524" s="108" customFormat="1" x14ac:dyDescent="0.25"/>
    <row r="2525" s="108" customFormat="1" x14ac:dyDescent="0.25"/>
    <row r="2526" s="108" customFormat="1" x14ac:dyDescent="0.25"/>
    <row r="2527" s="108" customFormat="1" x14ac:dyDescent="0.25"/>
    <row r="2528" s="108" customFormat="1" x14ac:dyDescent="0.25"/>
    <row r="2529" s="108" customFormat="1" x14ac:dyDescent="0.25"/>
    <row r="2530" s="108" customFormat="1" x14ac:dyDescent="0.25"/>
    <row r="2531" s="108" customFormat="1" x14ac:dyDescent="0.25"/>
    <row r="2532" s="108" customFormat="1" x14ac:dyDescent="0.25"/>
    <row r="2533" s="108" customFormat="1" x14ac:dyDescent="0.25"/>
    <row r="2534" s="108" customFormat="1" x14ac:dyDescent="0.25"/>
    <row r="2535" s="108" customFormat="1" x14ac:dyDescent="0.25"/>
    <row r="2536" s="108" customFormat="1" x14ac:dyDescent="0.25"/>
    <row r="2537" s="108" customFormat="1" x14ac:dyDescent="0.25"/>
    <row r="2538" s="108" customFormat="1" x14ac:dyDescent="0.25"/>
    <row r="2539" s="108" customFormat="1" x14ac:dyDescent="0.25"/>
    <row r="2540" s="108" customFormat="1" x14ac:dyDescent="0.25"/>
    <row r="2541" s="108" customFormat="1" x14ac:dyDescent="0.25"/>
    <row r="2542" s="108" customFormat="1" x14ac:dyDescent="0.25"/>
    <row r="2543" s="108" customFormat="1" x14ac:dyDescent="0.25"/>
    <row r="2544" s="108" customFormat="1" x14ac:dyDescent="0.25"/>
    <row r="2545" s="108" customFormat="1" x14ac:dyDescent="0.25"/>
    <row r="2546" s="108" customFormat="1" x14ac:dyDescent="0.25"/>
    <row r="2547" s="108" customFormat="1" x14ac:dyDescent="0.25"/>
    <row r="2548" s="108" customFormat="1" x14ac:dyDescent="0.25"/>
    <row r="2549" s="108" customFormat="1" x14ac:dyDescent="0.25"/>
    <row r="2550" s="108" customFormat="1" x14ac:dyDescent="0.25"/>
    <row r="2551" s="108" customFormat="1" x14ac:dyDescent="0.25"/>
    <row r="2552" s="108" customFormat="1" x14ac:dyDescent="0.25"/>
    <row r="2553" s="108" customFormat="1" x14ac:dyDescent="0.25"/>
    <row r="2554" s="108" customFormat="1" x14ac:dyDescent="0.25"/>
    <row r="2555" s="108" customFormat="1" x14ac:dyDescent="0.25"/>
    <row r="2556" s="108" customFormat="1" x14ac:dyDescent="0.25"/>
    <row r="2557" s="108" customFormat="1" x14ac:dyDescent="0.25"/>
    <row r="2558" s="108" customFormat="1" x14ac:dyDescent="0.25"/>
    <row r="2559" s="108" customFormat="1" x14ac:dyDescent="0.25"/>
    <row r="2560" s="108" customFormat="1" x14ac:dyDescent="0.25"/>
    <row r="2561" s="108" customFormat="1" x14ac:dyDescent="0.25"/>
    <row r="2562" s="108" customFormat="1" x14ac:dyDescent="0.25"/>
    <row r="2563" s="108" customFormat="1" x14ac:dyDescent="0.25"/>
    <row r="2564" s="108" customFormat="1" x14ac:dyDescent="0.25"/>
    <row r="2565" s="108" customFormat="1" x14ac:dyDescent="0.25"/>
    <row r="2566" s="108" customFormat="1" x14ac:dyDescent="0.25"/>
    <row r="2567" s="108" customFormat="1" x14ac:dyDescent="0.25"/>
    <row r="2568" s="108" customFormat="1" x14ac:dyDescent="0.25"/>
    <row r="2569" s="108" customFormat="1" x14ac:dyDescent="0.25"/>
    <row r="2570" s="108" customFormat="1" x14ac:dyDescent="0.25"/>
    <row r="2571" s="108" customFormat="1" x14ac:dyDescent="0.25"/>
    <row r="2572" s="108" customFormat="1" x14ac:dyDescent="0.25"/>
    <row r="2573" s="108" customFormat="1" x14ac:dyDescent="0.25"/>
    <row r="2574" s="108" customFormat="1" x14ac:dyDescent="0.25"/>
    <row r="2575" s="108" customFormat="1" x14ac:dyDescent="0.25"/>
    <row r="2576" s="108" customFormat="1" x14ac:dyDescent="0.25"/>
    <row r="2577" s="108" customFormat="1" x14ac:dyDescent="0.25"/>
    <row r="2578" s="108" customFormat="1" x14ac:dyDescent="0.25"/>
    <row r="2579" s="108" customFormat="1" x14ac:dyDescent="0.25"/>
    <row r="2580" s="108" customFormat="1" x14ac:dyDescent="0.25"/>
    <row r="2581" s="108" customFormat="1" x14ac:dyDescent="0.25"/>
    <row r="2582" s="108" customFormat="1" x14ac:dyDescent="0.25"/>
    <row r="2583" s="108" customFormat="1" x14ac:dyDescent="0.25"/>
    <row r="2584" s="108" customFormat="1" x14ac:dyDescent="0.25"/>
    <row r="2585" s="108" customFormat="1" x14ac:dyDescent="0.25"/>
    <row r="2586" s="108" customFormat="1" x14ac:dyDescent="0.25"/>
    <row r="2587" s="108" customFormat="1" x14ac:dyDescent="0.25"/>
    <row r="2588" s="108" customFormat="1" x14ac:dyDescent="0.25"/>
    <row r="2589" s="108" customFormat="1" x14ac:dyDescent="0.25"/>
    <row r="2590" s="108" customFormat="1" x14ac:dyDescent="0.25"/>
    <row r="2591" s="108" customFormat="1" x14ac:dyDescent="0.25"/>
    <row r="2592" s="108" customFormat="1" x14ac:dyDescent="0.25"/>
    <row r="2593" s="108" customFormat="1" x14ac:dyDescent="0.25"/>
    <row r="2594" s="108" customFormat="1" x14ac:dyDescent="0.25"/>
    <row r="2595" s="108" customFormat="1" x14ac:dyDescent="0.25"/>
    <row r="2596" s="108" customFormat="1" x14ac:dyDescent="0.25"/>
    <row r="2597" s="108" customFormat="1" x14ac:dyDescent="0.25"/>
    <row r="2598" s="108" customFormat="1" x14ac:dyDescent="0.25"/>
    <row r="2599" s="108" customFormat="1" x14ac:dyDescent="0.25"/>
    <row r="2600" s="108" customFormat="1" x14ac:dyDescent="0.25"/>
    <row r="2601" s="108" customFormat="1" x14ac:dyDescent="0.25"/>
    <row r="2602" s="108" customFormat="1" x14ac:dyDescent="0.25"/>
    <row r="2603" s="108" customFormat="1" x14ac:dyDescent="0.25"/>
    <row r="2604" s="108" customFormat="1" x14ac:dyDescent="0.25"/>
    <row r="2605" s="108" customFormat="1" x14ac:dyDescent="0.25"/>
    <row r="2606" s="108" customFormat="1" x14ac:dyDescent="0.25"/>
    <row r="2607" s="108" customFormat="1" x14ac:dyDescent="0.25"/>
    <row r="2608" s="108" customFormat="1" x14ac:dyDescent="0.25"/>
    <row r="2609" s="108" customFormat="1" x14ac:dyDescent="0.25"/>
    <row r="2610" s="108" customFormat="1" x14ac:dyDescent="0.25"/>
    <row r="2611" s="108" customFormat="1" x14ac:dyDescent="0.25"/>
    <row r="2612" s="108" customFormat="1" x14ac:dyDescent="0.25"/>
    <row r="2613" s="108" customFormat="1" x14ac:dyDescent="0.25"/>
    <row r="2614" s="108" customFormat="1" x14ac:dyDescent="0.25"/>
    <row r="2615" s="108" customFormat="1" x14ac:dyDescent="0.25"/>
    <row r="2616" s="108" customFormat="1" x14ac:dyDescent="0.25"/>
    <row r="2617" s="108" customFormat="1" x14ac:dyDescent="0.25"/>
    <row r="2618" s="108" customFormat="1" x14ac:dyDescent="0.25"/>
    <row r="2619" s="108" customFormat="1" x14ac:dyDescent="0.25"/>
    <row r="2620" s="108" customFormat="1" x14ac:dyDescent="0.25"/>
    <row r="2621" s="108" customFormat="1" x14ac:dyDescent="0.25"/>
    <row r="2622" s="108" customFormat="1" x14ac:dyDescent="0.25"/>
    <row r="2623" s="108" customFormat="1" x14ac:dyDescent="0.25"/>
    <row r="2624" s="108" customFormat="1" x14ac:dyDescent="0.25"/>
    <row r="2625" s="108" customFormat="1" x14ac:dyDescent="0.25"/>
    <row r="2626" s="108" customFormat="1" x14ac:dyDescent="0.25"/>
    <row r="2627" s="108" customFormat="1" x14ac:dyDescent="0.25"/>
    <row r="2628" s="108" customFormat="1" x14ac:dyDescent="0.25"/>
    <row r="2629" s="108" customFormat="1" x14ac:dyDescent="0.25"/>
    <row r="2630" s="108" customFormat="1" x14ac:dyDescent="0.25"/>
    <row r="2631" s="108" customFormat="1" x14ac:dyDescent="0.25"/>
    <row r="2632" s="108" customFormat="1" x14ac:dyDescent="0.25"/>
    <row r="2633" s="108" customFormat="1" x14ac:dyDescent="0.25"/>
    <row r="2634" s="108" customFormat="1" x14ac:dyDescent="0.25"/>
    <row r="2635" s="108" customFormat="1" x14ac:dyDescent="0.25"/>
    <row r="2636" s="108" customFormat="1" x14ac:dyDescent="0.25"/>
    <row r="2637" s="108" customFormat="1" x14ac:dyDescent="0.25"/>
    <row r="2638" s="108" customFormat="1" x14ac:dyDescent="0.25"/>
    <row r="2639" s="108" customFormat="1" x14ac:dyDescent="0.25"/>
    <row r="2640" s="108" customFormat="1" x14ac:dyDescent="0.25"/>
    <row r="2641" s="108" customFormat="1" x14ac:dyDescent="0.25"/>
    <row r="2642" s="108" customFormat="1" x14ac:dyDescent="0.25"/>
    <row r="2643" s="108" customFormat="1" x14ac:dyDescent="0.25"/>
    <row r="2644" s="108" customFormat="1" x14ac:dyDescent="0.25"/>
    <row r="2645" s="108" customFormat="1" x14ac:dyDescent="0.25"/>
    <row r="2646" s="108" customFormat="1" x14ac:dyDescent="0.25"/>
    <row r="2647" s="108" customFormat="1" x14ac:dyDescent="0.25"/>
    <row r="2648" s="108" customFormat="1" x14ac:dyDescent="0.25"/>
    <row r="2649" s="108" customFormat="1" x14ac:dyDescent="0.25"/>
    <row r="2650" s="108" customFormat="1" x14ac:dyDescent="0.25"/>
    <row r="2651" s="108" customFormat="1" x14ac:dyDescent="0.25"/>
    <row r="2652" s="108" customFormat="1" x14ac:dyDescent="0.25"/>
    <row r="2653" s="108" customFormat="1" x14ac:dyDescent="0.25"/>
    <row r="2654" s="108" customFormat="1" x14ac:dyDescent="0.25"/>
    <row r="2655" s="108" customFormat="1" x14ac:dyDescent="0.25"/>
    <row r="2656" s="108" customFormat="1" x14ac:dyDescent="0.25"/>
    <row r="2657" s="108" customFormat="1" x14ac:dyDescent="0.25"/>
    <row r="2658" s="108" customFormat="1" x14ac:dyDescent="0.25"/>
    <row r="2659" s="108" customFormat="1" x14ac:dyDescent="0.25"/>
    <row r="2660" s="108" customFormat="1" x14ac:dyDescent="0.25"/>
    <row r="2661" s="108" customFormat="1" x14ac:dyDescent="0.25"/>
    <row r="2662" s="108" customFormat="1" x14ac:dyDescent="0.25"/>
    <row r="2663" s="108" customFormat="1" x14ac:dyDescent="0.25"/>
    <row r="2664" s="108" customFormat="1" x14ac:dyDescent="0.25"/>
    <row r="2665" s="108" customFormat="1" x14ac:dyDescent="0.25"/>
    <row r="2666" s="108" customFormat="1" x14ac:dyDescent="0.25"/>
    <row r="2667" s="108" customFormat="1" x14ac:dyDescent="0.25"/>
    <row r="2668" s="108" customFormat="1" x14ac:dyDescent="0.25"/>
    <row r="2669" s="108" customFormat="1" x14ac:dyDescent="0.25"/>
    <row r="2670" s="108" customFormat="1" x14ac:dyDescent="0.25"/>
    <row r="2671" s="108" customFormat="1" x14ac:dyDescent="0.25"/>
    <row r="2672" s="108" customFormat="1" x14ac:dyDescent="0.25"/>
    <row r="2673" s="108" customFormat="1" x14ac:dyDescent="0.25"/>
    <row r="2674" s="108" customFormat="1" x14ac:dyDescent="0.25"/>
    <row r="2675" s="108" customFormat="1" x14ac:dyDescent="0.25"/>
    <row r="2676" s="108" customFormat="1" x14ac:dyDescent="0.25"/>
    <row r="2677" s="108" customFormat="1" x14ac:dyDescent="0.25"/>
    <row r="2678" s="108" customFormat="1" x14ac:dyDescent="0.25"/>
    <row r="2679" s="108" customFormat="1" x14ac:dyDescent="0.25"/>
    <row r="2680" s="108" customFormat="1" x14ac:dyDescent="0.25"/>
    <row r="2681" s="108" customFormat="1" x14ac:dyDescent="0.25"/>
    <row r="2682" s="108" customFormat="1" x14ac:dyDescent="0.25"/>
    <row r="2683" s="108" customFormat="1" x14ac:dyDescent="0.25"/>
    <row r="2684" s="108" customFormat="1" x14ac:dyDescent="0.25"/>
    <row r="2685" s="108" customFormat="1" x14ac:dyDescent="0.25"/>
    <row r="2686" s="108" customFormat="1" x14ac:dyDescent="0.25"/>
    <row r="2687" s="108" customFormat="1" x14ac:dyDescent="0.25"/>
    <row r="2688" s="108" customFormat="1" x14ac:dyDescent="0.25"/>
    <row r="2689" s="108" customFormat="1" x14ac:dyDescent="0.25"/>
    <row r="2690" s="108" customFormat="1" x14ac:dyDescent="0.25"/>
    <row r="2691" s="108" customFormat="1" x14ac:dyDescent="0.25"/>
    <row r="2692" s="108" customFormat="1" x14ac:dyDescent="0.25"/>
    <row r="2693" s="108" customFormat="1" x14ac:dyDescent="0.25"/>
    <row r="2694" s="108" customFormat="1" x14ac:dyDescent="0.25"/>
    <row r="2695" s="108" customFormat="1" x14ac:dyDescent="0.25"/>
    <row r="2696" s="108" customFormat="1" x14ac:dyDescent="0.25"/>
    <row r="2697" s="108" customFormat="1" x14ac:dyDescent="0.25"/>
    <row r="2698" s="108" customFormat="1" x14ac:dyDescent="0.25"/>
    <row r="2699" s="108" customFormat="1" x14ac:dyDescent="0.25"/>
    <row r="2700" s="108" customFormat="1" x14ac:dyDescent="0.25"/>
    <row r="2701" s="108" customFormat="1" x14ac:dyDescent="0.25"/>
    <row r="2702" s="108" customFormat="1" x14ac:dyDescent="0.25"/>
    <row r="2703" s="108" customFormat="1" x14ac:dyDescent="0.25"/>
    <row r="2704" s="108" customFormat="1" x14ac:dyDescent="0.25"/>
    <row r="2705" s="108" customFormat="1" x14ac:dyDescent="0.25"/>
    <row r="2706" s="108" customFormat="1" x14ac:dyDescent="0.25"/>
    <row r="2707" s="108" customFormat="1" x14ac:dyDescent="0.25"/>
    <row r="2708" s="108" customFormat="1" x14ac:dyDescent="0.25"/>
    <row r="2709" s="108" customFormat="1" x14ac:dyDescent="0.25"/>
    <row r="2710" s="108" customFormat="1" x14ac:dyDescent="0.25"/>
    <row r="2711" s="108" customFormat="1" x14ac:dyDescent="0.25"/>
    <row r="2712" s="108" customFormat="1" x14ac:dyDescent="0.25"/>
    <row r="2713" s="108" customFormat="1" x14ac:dyDescent="0.25"/>
    <row r="2714" s="108" customFormat="1" x14ac:dyDescent="0.25"/>
    <row r="2715" s="108" customFormat="1" x14ac:dyDescent="0.25"/>
    <row r="2716" s="108" customFormat="1" x14ac:dyDescent="0.25"/>
    <row r="2717" s="108" customFormat="1" x14ac:dyDescent="0.25"/>
    <row r="2718" s="108" customFormat="1" x14ac:dyDescent="0.25"/>
    <row r="2719" s="108" customFormat="1" x14ac:dyDescent="0.25"/>
    <row r="2720" s="108" customFormat="1" x14ac:dyDescent="0.25"/>
    <row r="2721" s="108" customFormat="1" x14ac:dyDescent="0.25"/>
    <row r="2722" s="108" customFormat="1" x14ac:dyDescent="0.25"/>
    <row r="2723" s="108" customFormat="1" x14ac:dyDescent="0.25"/>
    <row r="2724" s="108" customFormat="1" x14ac:dyDescent="0.25"/>
    <row r="2725" s="108" customFormat="1" x14ac:dyDescent="0.25"/>
    <row r="2726" s="108" customFormat="1" x14ac:dyDescent="0.25"/>
    <row r="2727" s="108" customFormat="1" x14ac:dyDescent="0.25"/>
    <row r="2728" s="108" customFormat="1" x14ac:dyDescent="0.25"/>
    <row r="2729" s="108" customFormat="1" x14ac:dyDescent="0.25"/>
    <row r="2730" s="108" customFormat="1" x14ac:dyDescent="0.25"/>
    <row r="2731" s="108" customFormat="1" x14ac:dyDescent="0.25"/>
    <row r="2732" s="108" customFormat="1" x14ac:dyDescent="0.25"/>
    <row r="2733" s="108" customFormat="1" x14ac:dyDescent="0.25"/>
    <row r="2734" s="108" customFormat="1" x14ac:dyDescent="0.25"/>
    <row r="2735" s="108" customFormat="1" x14ac:dyDescent="0.25"/>
    <row r="2736" s="108" customFormat="1" x14ac:dyDescent="0.25"/>
    <row r="2737" s="108" customFormat="1" x14ac:dyDescent="0.25"/>
    <row r="2738" s="108" customFormat="1" x14ac:dyDescent="0.25"/>
    <row r="2739" s="108" customFormat="1" x14ac:dyDescent="0.25"/>
    <row r="2740" s="108" customFormat="1" x14ac:dyDescent="0.25"/>
    <row r="2741" s="108" customFormat="1" x14ac:dyDescent="0.25"/>
    <row r="2742" s="108" customFormat="1" x14ac:dyDescent="0.25"/>
    <row r="2743" s="108" customFormat="1" x14ac:dyDescent="0.25"/>
    <row r="2744" s="108" customFormat="1" x14ac:dyDescent="0.25"/>
    <row r="2745" s="108" customFormat="1" x14ac:dyDescent="0.25"/>
    <row r="2746" s="108" customFormat="1" x14ac:dyDescent="0.25"/>
    <row r="2747" s="108" customFormat="1" x14ac:dyDescent="0.25"/>
    <row r="2748" s="108" customFormat="1" x14ac:dyDescent="0.25"/>
    <row r="2749" s="108" customFormat="1" x14ac:dyDescent="0.25"/>
    <row r="2750" s="108" customFormat="1" x14ac:dyDescent="0.25"/>
    <row r="2751" s="108" customFormat="1" x14ac:dyDescent="0.25"/>
    <row r="2752" s="108" customFormat="1" x14ac:dyDescent="0.25"/>
    <row r="2753" s="108" customFormat="1" x14ac:dyDescent="0.25"/>
    <row r="2754" s="108" customFormat="1" x14ac:dyDescent="0.25"/>
    <row r="2755" s="108" customFormat="1" x14ac:dyDescent="0.25"/>
    <row r="2756" s="108" customFormat="1" x14ac:dyDescent="0.25"/>
    <row r="2757" s="108" customFormat="1" x14ac:dyDescent="0.25"/>
    <row r="2758" s="108" customFormat="1" x14ac:dyDescent="0.25"/>
    <row r="2759" s="108" customFormat="1" x14ac:dyDescent="0.25"/>
    <row r="2760" s="108" customFormat="1" x14ac:dyDescent="0.25"/>
    <row r="2761" s="108" customFormat="1" x14ac:dyDescent="0.25"/>
    <row r="2762" s="108" customFormat="1" x14ac:dyDescent="0.25"/>
    <row r="2763" s="108" customFormat="1" x14ac:dyDescent="0.25"/>
    <row r="2764" s="108" customFormat="1" x14ac:dyDescent="0.25"/>
    <row r="2765" s="108" customFormat="1" x14ac:dyDescent="0.25"/>
    <row r="2766" s="108" customFormat="1" x14ac:dyDescent="0.25"/>
    <row r="2767" s="108" customFormat="1" x14ac:dyDescent="0.25"/>
    <row r="2768" s="108" customFormat="1" x14ac:dyDescent="0.25"/>
    <row r="2769" s="108" customFormat="1" x14ac:dyDescent="0.25"/>
    <row r="2770" s="108" customFormat="1" x14ac:dyDescent="0.25"/>
    <row r="2771" s="108" customFormat="1" x14ac:dyDescent="0.25"/>
    <row r="2772" s="108" customFormat="1" x14ac:dyDescent="0.25"/>
    <row r="2773" s="108" customFormat="1" x14ac:dyDescent="0.25"/>
    <row r="2774" s="108" customFormat="1" x14ac:dyDescent="0.25"/>
    <row r="2775" s="108" customFormat="1" x14ac:dyDescent="0.25"/>
    <row r="2776" s="108" customFormat="1" x14ac:dyDescent="0.25"/>
    <row r="2777" s="108" customFormat="1" x14ac:dyDescent="0.25"/>
    <row r="2778" s="108" customFormat="1" x14ac:dyDescent="0.25"/>
    <row r="2779" s="108" customFormat="1" x14ac:dyDescent="0.25"/>
    <row r="2780" s="108" customFormat="1" x14ac:dyDescent="0.25"/>
    <row r="2781" s="108" customFormat="1" x14ac:dyDescent="0.25"/>
    <row r="2782" s="108" customFormat="1" x14ac:dyDescent="0.25"/>
    <row r="2783" s="108" customFormat="1" x14ac:dyDescent="0.25"/>
    <row r="2784" s="108" customFormat="1" x14ac:dyDescent="0.25"/>
    <row r="2785" s="108" customFormat="1" x14ac:dyDescent="0.25"/>
    <row r="2786" s="108" customFormat="1" x14ac:dyDescent="0.25"/>
    <row r="2787" s="108" customFormat="1" x14ac:dyDescent="0.25"/>
    <row r="2788" s="108" customFormat="1" x14ac:dyDescent="0.25"/>
    <row r="2789" s="108" customFormat="1" x14ac:dyDescent="0.25"/>
    <row r="2790" s="108" customFormat="1" x14ac:dyDescent="0.25"/>
    <row r="2791" s="108" customFormat="1" x14ac:dyDescent="0.25"/>
    <row r="2792" s="108" customFormat="1" x14ac:dyDescent="0.25"/>
    <row r="2793" s="108" customFormat="1" x14ac:dyDescent="0.25"/>
    <row r="2794" s="108" customFormat="1" x14ac:dyDescent="0.25"/>
    <row r="2795" s="108" customFormat="1" x14ac:dyDescent="0.25"/>
    <row r="2796" s="108" customFormat="1" x14ac:dyDescent="0.25"/>
    <row r="2797" s="108" customFormat="1" x14ac:dyDescent="0.25"/>
    <row r="2798" s="108" customFormat="1" x14ac:dyDescent="0.25"/>
    <row r="2799" s="108" customFormat="1" x14ac:dyDescent="0.25"/>
    <row r="2800" s="108" customFormat="1" x14ac:dyDescent="0.25"/>
    <row r="2801" s="108" customFormat="1" x14ac:dyDescent="0.25"/>
    <row r="2802" s="108" customFormat="1" x14ac:dyDescent="0.25"/>
    <row r="2803" s="108" customFormat="1" x14ac:dyDescent="0.25"/>
    <row r="2804" s="108" customFormat="1" x14ac:dyDescent="0.25"/>
    <row r="2805" s="108" customFormat="1" x14ac:dyDescent="0.25"/>
    <row r="2806" s="108" customFormat="1" x14ac:dyDescent="0.25"/>
    <row r="2807" s="108" customFormat="1" x14ac:dyDescent="0.25"/>
    <row r="2808" s="108" customFormat="1" x14ac:dyDescent="0.25"/>
    <row r="2809" s="108" customFormat="1" x14ac:dyDescent="0.25"/>
    <row r="2810" s="108" customFormat="1" x14ac:dyDescent="0.25"/>
    <row r="2811" s="108" customFormat="1" x14ac:dyDescent="0.25"/>
    <row r="2812" s="108" customFormat="1" x14ac:dyDescent="0.25"/>
    <row r="2813" s="108" customFormat="1" x14ac:dyDescent="0.25"/>
    <row r="2814" s="108" customFormat="1" x14ac:dyDescent="0.25"/>
    <row r="2815" s="108" customFormat="1" x14ac:dyDescent="0.25"/>
    <row r="2816" s="108" customFormat="1" x14ac:dyDescent="0.25"/>
    <row r="2817" s="108" customFormat="1" x14ac:dyDescent="0.25"/>
    <row r="2818" s="108" customFormat="1" x14ac:dyDescent="0.25"/>
    <row r="2819" s="108" customFormat="1" x14ac:dyDescent="0.25"/>
    <row r="2820" s="108" customFormat="1" x14ac:dyDescent="0.25"/>
    <row r="2821" s="108" customFormat="1" x14ac:dyDescent="0.25"/>
    <row r="2822" s="108" customFormat="1" x14ac:dyDescent="0.25"/>
    <row r="2823" s="108" customFormat="1" x14ac:dyDescent="0.25"/>
    <row r="2824" s="108" customFormat="1" x14ac:dyDescent="0.25"/>
    <row r="2825" s="108" customFormat="1" x14ac:dyDescent="0.25"/>
    <row r="2826" s="108" customFormat="1" x14ac:dyDescent="0.25"/>
    <row r="2827" s="108" customFormat="1" x14ac:dyDescent="0.25"/>
    <row r="2828" s="108" customFormat="1" x14ac:dyDescent="0.25"/>
    <row r="2829" s="108" customFormat="1" x14ac:dyDescent="0.25"/>
    <row r="2830" s="108" customFormat="1" x14ac:dyDescent="0.25"/>
    <row r="2831" s="108" customFormat="1" x14ac:dyDescent="0.25"/>
    <row r="2832" s="108" customFormat="1" x14ac:dyDescent="0.25"/>
    <row r="2833" s="108" customFormat="1" x14ac:dyDescent="0.25"/>
    <row r="2834" s="108" customFormat="1" x14ac:dyDescent="0.25"/>
    <row r="2835" s="108" customFormat="1" x14ac:dyDescent="0.25"/>
    <row r="2836" s="108" customFormat="1" x14ac:dyDescent="0.25"/>
    <row r="2837" s="108" customFormat="1" x14ac:dyDescent="0.25"/>
    <row r="2838" s="108" customFormat="1" x14ac:dyDescent="0.25"/>
    <row r="2839" s="108" customFormat="1" x14ac:dyDescent="0.25"/>
    <row r="2840" s="108" customFormat="1" x14ac:dyDescent="0.25"/>
    <row r="2841" s="108" customFormat="1" x14ac:dyDescent="0.25"/>
    <row r="2842" s="108" customFormat="1" x14ac:dyDescent="0.25"/>
    <row r="2843" s="108" customFormat="1" x14ac:dyDescent="0.25"/>
    <row r="2844" s="108" customFormat="1" x14ac:dyDescent="0.25"/>
    <row r="2845" s="108" customFormat="1" x14ac:dyDescent="0.25"/>
    <row r="2846" s="108" customFormat="1" x14ac:dyDescent="0.25"/>
    <row r="2847" s="108" customFormat="1" x14ac:dyDescent="0.25"/>
    <row r="2848" s="108" customFormat="1" x14ac:dyDescent="0.25"/>
    <row r="2849" s="108" customFormat="1" x14ac:dyDescent="0.25"/>
    <row r="2850" s="108" customFormat="1" x14ac:dyDescent="0.25"/>
    <row r="2851" s="108" customFormat="1" x14ac:dyDescent="0.25"/>
    <row r="2852" s="108" customFormat="1" x14ac:dyDescent="0.25"/>
    <row r="2853" s="108" customFormat="1" x14ac:dyDescent="0.25"/>
    <row r="2854" s="108" customFormat="1" x14ac:dyDescent="0.25"/>
    <row r="2855" s="108" customFormat="1" x14ac:dyDescent="0.25"/>
    <row r="2856" s="108" customFormat="1" x14ac:dyDescent="0.25"/>
    <row r="2857" s="108" customFormat="1" x14ac:dyDescent="0.25"/>
    <row r="2858" s="108" customFormat="1" x14ac:dyDescent="0.25"/>
    <row r="2859" s="108" customFormat="1" x14ac:dyDescent="0.25"/>
    <row r="2860" s="108" customFormat="1" x14ac:dyDescent="0.25"/>
    <row r="2861" s="108" customFormat="1" x14ac:dyDescent="0.25"/>
    <row r="2862" s="108" customFormat="1" x14ac:dyDescent="0.25"/>
    <row r="2863" s="108" customFormat="1" x14ac:dyDescent="0.25"/>
    <row r="2864" s="108" customFormat="1" x14ac:dyDescent="0.25"/>
    <row r="2865" s="108" customFormat="1" x14ac:dyDescent="0.25"/>
    <row r="2866" s="108" customFormat="1" x14ac:dyDescent="0.25"/>
    <row r="2867" s="108" customFormat="1" x14ac:dyDescent="0.25"/>
    <row r="2868" s="108" customFormat="1" x14ac:dyDescent="0.25"/>
    <row r="2869" s="108" customFormat="1" x14ac:dyDescent="0.25"/>
    <row r="2870" s="108" customFormat="1" x14ac:dyDescent="0.25"/>
    <row r="2871" s="108" customFormat="1" x14ac:dyDescent="0.25"/>
    <row r="2872" s="108" customFormat="1" x14ac:dyDescent="0.25"/>
    <row r="2873" s="108" customFormat="1" x14ac:dyDescent="0.25"/>
    <row r="2874" s="108" customFormat="1" x14ac:dyDescent="0.25"/>
    <row r="2875" s="108" customFormat="1" x14ac:dyDescent="0.25"/>
    <row r="2876" s="108" customFormat="1" x14ac:dyDescent="0.25"/>
    <row r="2877" s="108" customFormat="1" x14ac:dyDescent="0.25"/>
    <row r="2878" s="108" customFormat="1" x14ac:dyDescent="0.25"/>
    <row r="2879" s="108" customFormat="1" x14ac:dyDescent="0.25"/>
    <row r="2880" s="108" customFormat="1" x14ac:dyDescent="0.25"/>
    <row r="2881" s="108" customFormat="1" x14ac:dyDescent="0.25"/>
    <row r="2882" s="108" customFormat="1" x14ac:dyDescent="0.25"/>
    <row r="2883" s="108" customFormat="1" x14ac:dyDescent="0.25"/>
    <row r="2884" s="108" customFormat="1" x14ac:dyDescent="0.25"/>
    <row r="2885" s="108" customFormat="1" x14ac:dyDescent="0.25"/>
    <row r="2886" s="108" customFormat="1" x14ac:dyDescent="0.25"/>
    <row r="2887" s="108" customFormat="1" x14ac:dyDescent="0.25"/>
    <row r="2888" s="108" customFormat="1" x14ac:dyDescent="0.25"/>
    <row r="2889" s="108" customFormat="1" x14ac:dyDescent="0.25"/>
    <row r="2890" s="108" customFormat="1" x14ac:dyDescent="0.25"/>
    <row r="2891" s="108" customFormat="1" x14ac:dyDescent="0.25"/>
    <row r="2892" s="108" customFormat="1" x14ac:dyDescent="0.25"/>
    <row r="2893" s="108" customFormat="1" x14ac:dyDescent="0.25"/>
    <row r="2894" s="108" customFormat="1" x14ac:dyDescent="0.25"/>
    <row r="2895" s="108" customFormat="1" x14ac:dyDescent="0.25"/>
    <row r="2896" s="108" customFormat="1" x14ac:dyDescent="0.25"/>
    <row r="2897" s="108" customFormat="1" x14ac:dyDescent="0.25"/>
    <row r="2898" s="108" customFormat="1" x14ac:dyDescent="0.25"/>
    <row r="2899" s="108" customFormat="1" x14ac:dyDescent="0.25"/>
    <row r="2900" s="108" customFormat="1" x14ac:dyDescent="0.25"/>
    <row r="2901" s="108" customFormat="1" x14ac:dyDescent="0.25"/>
    <row r="2902" s="108" customFormat="1" x14ac:dyDescent="0.25"/>
    <row r="2903" s="108" customFormat="1" x14ac:dyDescent="0.25"/>
    <row r="2904" s="108" customFormat="1" x14ac:dyDescent="0.25"/>
    <row r="2905" s="108" customFormat="1" x14ac:dyDescent="0.25"/>
    <row r="2906" s="108" customFormat="1" x14ac:dyDescent="0.25"/>
    <row r="2907" s="108" customFormat="1" x14ac:dyDescent="0.25"/>
    <row r="2908" s="108" customFormat="1" x14ac:dyDescent="0.25"/>
    <row r="2909" s="108" customFormat="1" x14ac:dyDescent="0.25"/>
    <row r="2910" s="108" customFormat="1" x14ac:dyDescent="0.25"/>
    <row r="2911" s="108" customFormat="1" x14ac:dyDescent="0.25"/>
    <row r="2912" s="108" customFormat="1" x14ac:dyDescent="0.25"/>
    <row r="2913" s="108" customFormat="1" x14ac:dyDescent="0.25"/>
    <row r="2914" s="108" customFormat="1" x14ac:dyDescent="0.25"/>
    <row r="2915" s="108" customFormat="1" x14ac:dyDescent="0.25"/>
    <row r="2916" s="108" customFormat="1" x14ac:dyDescent="0.25"/>
    <row r="2917" s="108" customFormat="1" x14ac:dyDescent="0.25"/>
    <row r="2918" s="108" customFormat="1" x14ac:dyDescent="0.25"/>
    <row r="2919" s="108" customFormat="1" x14ac:dyDescent="0.25"/>
    <row r="2920" s="108" customFormat="1" x14ac:dyDescent="0.25"/>
    <row r="2921" s="108" customFormat="1" x14ac:dyDescent="0.25"/>
    <row r="2922" s="108" customFormat="1" x14ac:dyDescent="0.25"/>
    <row r="2923" s="108" customFormat="1" x14ac:dyDescent="0.25"/>
    <row r="2924" s="108" customFormat="1" x14ac:dyDescent="0.25"/>
    <row r="2925" s="108" customFormat="1" x14ac:dyDescent="0.25"/>
    <row r="2926" s="108" customFormat="1" x14ac:dyDescent="0.25"/>
    <row r="2927" s="108" customFormat="1" x14ac:dyDescent="0.25"/>
    <row r="2928" s="108" customFormat="1" x14ac:dyDescent="0.25"/>
    <row r="2929" s="108" customFormat="1" x14ac:dyDescent="0.25"/>
    <row r="2930" s="108" customFormat="1" x14ac:dyDescent="0.25"/>
    <row r="2931" s="108" customFormat="1" x14ac:dyDescent="0.25"/>
    <row r="2932" s="108" customFormat="1" x14ac:dyDescent="0.25"/>
    <row r="2933" s="108" customFormat="1" x14ac:dyDescent="0.25"/>
    <row r="2934" s="108" customFormat="1" x14ac:dyDescent="0.25"/>
    <row r="2935" s="108" customFormat="1" x14ac:dyDescent="0.25"/>
    <row r="2936" s="108" customFormat="1" x14ac:dyDescent="0.25"/>
    <row r="2937" s="108" customFormat="1" x14ac:dyDescent="0.25"/>
    <row r="2938" s="108" customFormat="1" x14ac:dyDescent="0.25"/>
    <row r="2939" s="108" customFormat="1" x14ac:dyDescent="0.25"/>
    <row r="2940" s="108" customFormat="1" x14ac:dyDescent="0.25"/>
    <row r="2941" s="108" customFormat="1" x14ac:dyDescent="0.25"/>
    <row r="2942" s="108" customFormat="1" x14ac:dyDescent="0.25"/>
    <row r="2943" s="108" customFormat="1" x14ac:dyDescent="0.25"/>
    <row r="2944" s="108" customFormat="1" x14ac:dyDescent="0.25"/>
    <row r="2945" s="108" customFormat="1" x14ac:dyDescent="0.25"/>
    <row r="2946" s="108" customFormat="1" x14ac:dyDescent="0.25"/>
    <row r="2947" s="108" customFormat="1" x14ac:dyDescent="0.25"/>
    <row r="2948" s="108" customFormat="1" x14ac:dyDescent="0.25"/>
    <row r="2949" s="108" customFormat="1" x14ac:dyDescent="0.25"/>
    <row r="2950" s="108" customFormat="1" x14ac:dyDescent="0.25"/>
    <row r="2951" s="108" customFormat="1" x14ac:dyDescent="0.25"/>
    <row r="2952" s="108" customFormat="1" x14ac:dyDescent="0.25"/>
    <row r="2953" s="108" customFormat="1" x14ac:dyDescent="0.25"/>
    <row r="2954" s="108" customFormat="1" x14ac:dyDescent="0.25"/>
    <row r="2955" s="108" customFormat="1" x14ac:dyDescent="0.25"/>
    <row r="2956" s="108" customFormat="1" x14ac:dyDescent="0.25"/>
    <row r="2957" s="108" customFormat="1" x14ac:dyDescent="0.25"/>
    <row r="2958" s="108" customFormat="1" x14ac:dyDescent="0.25"/>
    <row r="2959" s="108" customFormat="1" x14ac:dyDescent="0.25"/>
    <row r="2960" s="108" customFormat="1" x14ac:dyDescent="0.25"/>
    <row r="2961" s="108" customFormat="1" x14ac:dyDescent="0.25"/>
    <row r="2962" s="108" customFormat="1" x14ac:dyDescent="0.25"/>
    <row r="2963" s="108" customFormat="1" x14ac:dyDescent="0.25"/>
    <row r="2964" s="108" customFormat="1" x14ac:dyDescent="0.25"/>
    <row r="2965" s="108" customFormat="1" x14ac:dyDescent="0.25"/>
    <row r="2966" s="108" customFormat="1" x14ac:dyDescent="0.25"/>
    <row r="2967" s="108" customFormat="1" x14ac:dyDescent="0.25"/>
    <row r="2968" s="108" customFormat="1" x14ac:dyDescent="0.25"/>
    <row r="2969" s="108" customFormat="1" x14ac:dyDescent="0.25"/>
    <row r="2970" s="108" customFormat="1" x14ac:dyDescent="0.25"/>
    <row r="2971" s="108" customFormat="1" x14ac:dyDescent="0.25"/>
    <row r="2972" s="108" customFormat="1" x14ac:dyDescent="0.25"/>
    <row r="2973" s="108" customFormat="1" x14ac:dyDescent="0.25"/>
    <row r="2974" s="108" customFormat="1" x14ac:dyDescent="0.25"/>
    <row r="2975" s="108" customFormat="1" x14ac:dyDescent="0.25"/>
    <row r="2976" s="108" customFormat="1" x14ac:dyDescent="0.25"/>
    <row r="2977" s="108" customFormat="1" x14ac:dyDescent="0.25"/>
    <row r="2978" s="108" customFormat="1" x14ac:dyDescent="0.25"/>
    <row r="2979" s="108" customFormat="1" x14ac:dyDescent="0.25"/>
    <row r="2980" s="108" customFormat="1" x14ac:dyDescent="0.25"/>
    <row r="2981" s="108" customFormat="1" x14ac:dyDescent="0.25"/>
    <row r="2982" s="108" customFormat="1" x14ac:dyDescent="0.25"/>
    <row r="2983" s="108" customFormat="1" x14ac:dyDescent="0.25"/>
    <row r="2984" s="108" customFormat="1" x14ac:dyDescent="0.25"/>
    <row r="2985" s="108" customFormat="1" x14ac:dyDescent="0.25"/>
    <row r="2986" s="108" customFormat="1" x14ac:dyDescent="0.25"/>
    <row r="2987" s="108" customFormat="1" x14ac:dyDescent="0.25"/>
    <row r="2988" s="108" customFormat="1" x14ac:dyDescent="0.25"/>
    <row r="2989" s="108" customFormat="1" x14ac:dyDescent="0.25"/>
    <row r="2990" s="108" customFormat="1" x14ac:dyDescent="0.25"/>
    <row r="2991" s="108" customFormat="1" x14ac:dyDescent="0.25"/>
    <row r="2992" s="108" customFormat="1" x14ac:dyDescent="0.25"/>
    <row r="2993" s="108" customFormat="1" x14ac:dyDescent="0.25"/>
    <row r="2994" s="108" customFormat="1" x14ac:dyDescent="0.25"/>
    <row r="2995" s="108" customFormat="1" x14ac:dyDescent="0.25"/>
    <row r="2996" s="108" customFormat="1" x14ac:dyDescent="0.25"/>
    <row r="2997" s="108" customFormat="1" x14ac:dyDescent="0.25"/>
    <row r="2998" s="108" customFormat="1" x14ac:dyDescent="0.25"/>
    <row r="2999" s="108" customFormat="1" x14ac:dyDescent="0.25"/>
    <row r="3000" s="108" customFormat="1" x14ac:dyDescent="0.25"/>
    <row r="3001" s="108" customFormat="1" x14ac:dyDescent="0.25"/>
    <row r="3002" s="108" customFormat="1" x14ac:dyDescent="0.25"/>
    <row r="3003" s="108" customFormat="1" x14ac:dyDescent="0.25"/>
    <row r="3004" s="108" customFormat="1" x14ac:dyDescent="0.25"/>
    <row r="3005" s="108" customFormat="1" x14ac:dyDescent="0.25"/>
    <row r="3006" s="108" customFormat="1" x14ac:dyDescent="0.25"/>
    <row r="3007" s="108" customFormat="1" x14ac:dyDescent="0.25"/>
    <row r="3008" s="108" customFormat="1" x14ac:dyDescent="0.25"/>
    <row r="3009" s="108" customFormat="1" x14ac:dyDescent="0.25"/>
    <row r="3010" s="108" customFormat="1" x14ac:dyDescent="0.25"/>
    <row r="3011" s="108" customFormat="1" x14ac:dyDescent="0.25"/>
    <row r="3012" s="108" customFormat="1" x14ac:dyDescent="0.25"/>
    <row r="3013" s="108" customFormat="1" x14ac:dyDescent="0.25"/>
    <row r="3014" s="108" customFormat="1" x14ac:dyDescent="0.25"/>
    <row r="3015" s="108" customFormat="1" x14ac:dyDescent="0.25"/>
    <row r="3016" s="108" customFormat="1" x14ac:dyDescent="0.25"/>
    <row r="3017" s="108" customFormat="1" x14ac:dyDescent="0.25"/>
    <row r="3018" s="108" customFormat="1" x14ac:dyDescent="0.25"/>
    <row r="3019" s="108" customFormat="1" x14ac:dyDescent="0.25"/>
    <row r="3020" s="108" customFormat="1" x14ac:dyDescent="0.25"/>
    <row r="3021" s="108" customFormat="1" x14ac:dyDescent="0.25"/>
    <row r="3022" s="108" customFormat="1" x14ac:dyDescent="0.25"/>
    <row r="3023" s="108" customFormat="1" x14ac:dyDescent="0.25"/>
    <row r="3024" s="108" customFormat="1" x14ac:dyDescent="0.25"/>
    <row r="3025" s="108" customFormat="1" x14ac:dyDescent="0.25"/>
    <row r="3026" s="108" customFormat="1" x14ac:dyDescent="0.25"/>
    <row r="3027" s="108" customFormat="1" x14ac:dyDescent="0.25"/>
    <row r="3028" s="108" customFormat="1" x14ac:dyDescent="0.25"/>
    <row r="3029" s="108" customFormat="1" x14ac:dyDescent="0.25"/>
    <row r="3030" s="108" customFormat="1" x14ac:dyDescent="0.25"/>
    <row r="3031" s="108" customFormat="1" x14ac:dyDescent="0.25"/>
    <row r="3032" s="108" customFormat="1" x14ac:dyDescent="0.25"/>
    <row r="3033" s="108" customFormat="1" x14ac:dyDescent="0.25"/>
    <row r="3034" s="108" customFormat="1" x14ac:dyDescent="0.25"/>
    <row r="3035" s="108" customFormat="1" x14ac:dyDescent="0.25"/>
    <row r="3036" s="108" customFormat="1" x14ac:dyDescent="0.25"/>
    <row r="3037" s="108" customFormat="1" x14ac:dyDescent="0.25"/>
    <row r="3038" s="108" customFormat="1" x14ac:dyDescent="0.25"/>
    <row r="3039" s="108" customFormat="1" x14ac:dyDescent="0.25"/>
    <row r="3040" s="108" customFormat="1" x14ac:dyDescent="0.25"/>
    <row r="3041" s="108" customFormat="1" x14ac:dyDescent="0.25"/>
    <row r="3042" s="108" customFormat="1" x14ac:dyDescent="0.25"/>
    <row r="3043" s="108" customFormat="1" x14ac:dyDescent="0.25"/>
    <row r="3044" s="108" customFormat="1" x14ac:dyDescent="0.25"/>
    <row r="3045" s="108" customFormat="1" x14ac:dyDescent="0.25"/>
    <row r="3046" s="108" customFormat="1" x14ac:dyDescent="0.25"/>
    <row r="3047" s="108" customFormat="1" x14ac:dyDescent="0.25"/>
    <row r="3048" s="108" customFormat="1" x14ac:dyDescent="0.25"/>
    <row r="3049" s="108" customFormat="1" x14ac:dyDescent="0.25"/>
    <row r="3050" s="108" customFormat="1" x14ac:dyDescent="0.25"/>
    <row r="3051" s="108" customFormat="1" x14ac:dyDescent="0.25"/>
    <row r="3052" s="108" customFormat="1" x14ac:dyDescent="0.25"/>
    <row r="3053" s="108" customFormat="1" x14ac:dyDescent="0.25"/>
    <row r="3054" s="108" customFormat="1" x14ac:dyDescent="0.25"/>
    <row r="3055" s="108" customFormat="1" x14ac:dyDescent="0.25"/>
    <row r="3056" s="108" customFormat="1" x14ac:dyDescent="0.25"/>
    <row r="3057" s="108" customFormat="1" x14ac:dyDescent="0.25"/>
    <row r="3058" s="108" customFormat="1" x14ac:dyDescent="0.25"/>
    <row r="3059" s="108" customFormat="1" x14ac:dyDescent="0.25"/>
    <row r="3060" s="108" customFormat="1" x14ac:dyDescent="0.25"/>
    <row r="3061" s="108" customFormat="1" x14ac:dyDescent="0.25"/>
    <row r="3062" s="108" customFormat="1" x14ac:dyDescent="0.25"/>
    <row r="3063" s="108" customFormat="1" x14ac:dyDescent="0.25"/>
    <row r="3064" s="108" customFormat="1" x14ac:dyDescent="0.25"/>
    <row r="3065" s="108" customFormat="1" x14ac:dyDescent="0.25"/>
    <row r="3066" s="108" customFormat="1" x14ac:dyDescent="0.25"/>
    <row r="3067" s="108" customFormat="1" x14ac:dyDescent="0.25"/>
    <row r="3068" s="108" customFormat="1" x14ac:dyDescent="0.25"/>
    <row r="3069" s="108" customFormat="1" x14ac:dyDescent="0.25"/>
    <row r="3070" s="108" customFormat="1" x14ac:dyDescent="0.25"/>
    <row r="3071" s="108" customFormat="1" x14ac:dyDescent="0.25"/>
    <row r="3072" s="108" customFormat="1" x14ac:dyDescent="0.25"/>
    <row r="3073" s="108" customFormat="1" x14ac:dyDescent="0.25"/>
    <row r="3074" s="108" customFormat="1" x14ac:dyDescent="0.25"/>
    <row r="3075" s="108" customFormat="1" x14ac:dyDescent="0.25"/>
    <row r="3076" s="108" customFormat="1" x14ac:dyDescent="0.25"/>
    <row r="3077" s="108" customFormat="1" x14ac:dyDescent="0.25"/>
    <row r="3078" s="108" customFormat="1" x14ac:dyDescent="0.25"/>
    <row r="3079" s="108" customFormat="1" x14ac:dyDescent="0.25"/>
    <row r="3080" s="108" customFormat="1" x14ac:dyDescent="0.25"/>
    <row r="3081" s="108" customFormat="1" x14ac:dyDescent="0.25"/>
    <row r="3082" s="108" customFormat="1" x14ac:dyDescent="0.25"/>
    <row r="3083" s="108" customFormat="1" x14ac:dyDescent="0.25"/>
    <row r="3084" s="108" customFormat="1" x14ac:dyDescent="0.25"/>
    <row r="3085" s="108" customFormat="1" x14ac:dyDescent="0.25"/>
    <row r="3086" s="108" customFormat="1" x14ac:dyDescent="0.25"/>
    <row r="3087" s="108" customFormat="1" x14ac:dyDescent="0.25"/>
    <row r="3088" s="108" customFormat="1" x14ac:dyDescent="0.25"/>
    <row r="3089" s="108" customFormat="1" x14ac:dyDescent="0.25"/>
    <row r="3090" s="108" customFormat="1" x14ac:dyDescent="0.25"/>
    <row r="3091" s="108" customFormat="1" x14ac:dyDescent="0.25"/>
    <row r="3092" s="108" customFormat="1" x14ac:dyDescent="0.25"/>
    <row r="3093" s="108" customFormat="1" x14ac:dyDescent="0.25"/>
    <row r="3094" s="108" customFormat="1" x14ac:dyDescent="0.25"/>
    <row r="3095" s="108" customFormat="1" x14ac:dyDescent="0.25"/>
    <row r="3096" s="108" customFormat="1" x14ac:dyDescent="0.25"/>
    <row r="3097" s="108" customFormat="1" x14ac:dyDescent="0.25"/>
    <row r="3098" s="108" customFormat="1" x14ac:dyDescent="0.25"/>
    <row r="3099" s="108" customFormat="1" x14ac:dyDescent="0.25"/>
    <row r="3100" s="108" customFormat="1" x14ac:dyDescent="0.25"/>
    <row r="3101" s="108" customFormat="1" x14ac:dyDescent="0.25"/>
    <row r="3102" s="108" customFormat="1" x14ac:dyDescent="0.25"/>
    <row r="3103" s="108" customFormat="1" x14ac:dyDescent="0.25"/>
    <row r="3104" s="108" customFormat="1" x14ac:dyDescent="0.25"/>
    <row r="3105" s="108" customFormat="1" x14ac:dyDescent="0.25"/>
    <row r="3106" s="108" customFormat="1" x14ac:dyDescent="0.25"/>
    <row r="3107" s="108" customFormat="1" x14ac:dyDescent="0.25"/>
    <row r="3108" s="108" customFormat="1" x14ac:dyDescent="0.25"/>
    <row r="3109" s="108" customFormat="1" x14ac:dyDescent="0.25"/>
    <row r="3110" s="108" customFormat="1" x14ac:dyDescent="0.25"/>
    <row r="3111" s="108" customFormat="1" x14ac:dyDescent="0.25"/>
    <row r="3112" s="108" customFormat="1" x14ac:dyDescent="0.25"/>
    <row r="3113" s="108" customFormat="1" x14ac:dyDescent="0.25"/>
    <row r="3114" s="108" customFormat="1" x14ac:dyDescent="0.25"/>
    <row r="3115" s="108" customFormat="1" x14ac:dyDescent="0.25"/>
    <row r="3116" s="108" customFormat="1" x14ac:dyDescent="0.25"/>
    <row r="3117" s="108" customFormat="1" x14ac:dyDescent="0.25"/>
    <row r="3118" s="108" customFormat="1" x14ac:dyDescent="0.25"/>
    <row r="3119" s="108" customFormat="1" x14ac:dyDescent="0.25"/>
    <row r="3120" s="108" customFormat="1" x14ac:dyDescent="0.25"/>
    <row r="3121" s="108" customFormat="1" x14ac:dyDescent="0.25"/>
    <row r="3122" s="108" customFormat="1" x14ac:dyDescent="0.25"/>
    <row r="3123" s="108" customFormat="1" x14ac:dyDescent="0.25"/>
    <row r="3124" s="108" customFormat="1" x14ac:dyDescent="0.25"/>
    <row r="3125" s="108" customFormat="1" x14ac:dyDescent="0.25"/>
    <row r="3126" s="108" customFormat="1" x14ac:dyDescent="0.25"/>
    <row r="3127" s="108" customFormat="1" x14ac:dyDescent="0.25"/>
    <row r="3128" s="108" customFormat="1" x14ac:dyDescent="0.25"/>
    <row r="3129" s="108" customFormat="1" x14ac:dyDescent="0.25"/>
    <row r="3130" s="108" customFormat="1" x14ac:dyDescent="0.25"/>
    <row r="3131" s="108" customFormat="1" x14ac:dyDescent="0.25"/>
    <row r="3132" s="108" customFormat="1" x14ac:dyDescent="0.25"/>
    <row r="3133" s="108" customFormat="1" x14ac:dyDescent="0.25"/>
    <row r="3134" s="108" customFormat="1" x14ac:dyDescent="0.25"/>
    <row r="3135" s="108" customFormat="1" x14ac:dyDescent="0.25"/>
    <row r="3136" s="108" customFormat="1" x14ac:dyDescent="0.25"/>
    <row r="3137" s="108" customFormat="1" x14ac:dyDescent="0.25"/>
    <row r="3138" s="108" customFormat="1" x14ac:dyDescent="0.25"/>
    <row r="3139" s="108" customFormat="1" x14ac:dyDescent="0.25"/>
    <row r="3140" s="108" customFormat="1" x14ac:dyDescent="0.25"/>
    <row r="3141" s="108" customFormat="1" x14ac:dyDescent="0.25"/>
    <row r="3142" s="108" customFormat="1" x14ac:dyDescent="0.25"/>
    <row r="3143" s="108" customFormat="1" x14ac:dyDescent="0.25"/>
    <row r="3144" s="108" customFormat="1" x14ac:dyDescent="0.25"/>
    <row r="3145" s="108" customFormat="1" x14ac:dyDescent="0.25"/>
    <row r="3146" s="108" customFormat="1" x14ac:dyDescent="0.25"/>
    <row r="3147" s="108" customFormat="1" x14ac:dyDescent="0.25"/>
    <row r="3148" s="108" customFormat="1" x14ac:dyDescent="0.25"/>
    <row r="3149" s="108" customFormat="1" x14ac:dyDescent="0.25"/>
    <row r="3150" s="108" customFormat="1" x14ac:dyDescent="0.25"/>
    <row r="3151" s="108" customFormat="1" x14ac:dyDescent="0.25"/>
    <row r="3152" s="108" customFormat="1" x14ac:dyDescent="0.25"/>
    <row r="3153" s="108" customFormat="1" x14ac:dyDescent="0.25"/>
    <row r="3154" s="108" customFormat="1" x14ac:dyDescent="0.25"/>
    <row r="3155" s="108" customFormat="1" x14ac:dyDescent="0.25"/>
    <row r="3156" s="108" customFormat="1" x14ac:dyDescent="0.25"/>
    <row r="3157" s="108" customFormat="1" x14ac:dyDescent="0.25"/>
    <row r="3158" s="108" customFormat="1" x14ac:dyDescent="0.25"/>
    <row r="3159" s="108" customFormat="1" x14ac:dyDescent="0.25"/>
    <row r="3160" s="108" customFormat="1" x14ac:dyDescent="0.25"/>
    <row r="3161" s="108" customFormat="1" x14ac:dyDescent="0.25"/>
    <row r="3162" s="108" customFormat="1" x14ac:dyDescent="0.25"/>
    <row r="3163" s="108" customFormat="1" x14ac:dyDescent="0.25"/>
    <row r="3164" s="108" customFormat="1" x14ac:dyDescent="0.25"/>
    <row r="3165" s="108" customFormat="1" x14ac:dyDescent="0.25"/>
    <row r="3166" s="108" customFormat="1" x14ac:dyDescent="0.25"/>
    <row r="3167" s="108" customFormat="1" x14ac:dyDescent="0.25"/>
    <row r="3168" s="108" customFormat="1" x14ac:dyDescent="0.25"/>
    <row r="3169" s="108" customFormat="1" x14ac:dyDescent="0.25"/>
    <row r="3170" s="108" customFormat="1" x14ac:dyDescent="0.25"/>
    <row r="3171" s="108" customFormat="1" x14ac:dyDescent="0.25"/>
    <row r="3172" s="108" customFormat="1" x14ac:dyDescent="0.25"/>
    <row r="3173" s="108" customFormat="1" x14ac:dyDescent="0.25"/>
    <row r="3174" s="108" customFormat="1" x14ac:dyDescent="0.25"/>
    <row r="3175" s="108" customFormat="1" x14ac:dyDescent="0.25"/>
    <row r="3176" s="108" customFormat="1" x14ac:dyDescent="0.25"/>
    <row r="3177" s="108" customFormat="1" x14ac:dyDescent="0.25"/>
    <row r="3178" s="108" customFormat="1" x14ac:dyDescent="0.25"/>
    <row r="3179" s="108" customFormat="1" x14ac:dyDescent="0.25"/>
    <row r="3180" s="108" customFormat="1" x14ac:dyDescent="0.25"/>
    <row r="3181" s="108" customFormat="1" x14ac:dyDescent="0.25"/>
    <row r="3182" s="108" customFormat="1" x14ac:dyDescent="0.25"/>
    <row r="3183" s="108" customFormat="1" x14ac:dyDescent="0.25"/>
    <row r="3184" s="108" customFormat="1" x14ac:dyDescent="0.25"/>
    <row r="3185" s="108" customFormat="1" x14ac:dyDescent="0.25"/>
    <row r="3186" s="108" customFormat="1" x14ac:dyDescent="0.25"/>
    <row r="3187" s="108" customFormat="1" x14ac:dyDescent="0.25"/>
    <row r="3188" s="108" customFormat="1" x14ac:dyDescent="0.25"/>
    <row r="3189" s="108" customFormat="1" x14ac:dyDescent="0.25"/>
    <row r="3190" s="108" customFormat="1" x14ac:dyDescent="0.25"/>
    <row r="3191" s="108" customFormat="1" x14ac:dyDescent="0.25"/>
    <row r="3192" s="108" customFormat="1" x14ac:dyDescent="0.25"/>
    <row r="3193" s="108" customFormat="1" x14ac:dyDescent="0.25"/>
    <row r="3194" s="108" customFormat="1" x14ac:dyDescent="0.25"/>
    <row r="3195" s="108" customFormat="1" x14ac:dyDescent="0.25"/>
    <row r="3196" s="108" customFormat="1" x14ac:dyDescent="0.25"/>
    <row r="3197" s="108" customFormat="1" x14ac:dyDescent="0.25"/>
    <row r="3198" s="108" customFormat="1" x14ac:dyDescent="0.25"/>
    <row r="3199" s="108" customFormat="1" x14ac:dyDescent="0.25"/>
    <row r="3200" s="108" customFormat="1" x14ac:dyDescent="0.25"/>
    <row r="3201" s="108" customFormat="1" x14ac:dyDescent="0.25"/>
    <row r="3202" s="108" customFormat="1" x14ac:dyDescent="0.25"/>
    <row r="3203" s="108" customFormat="1" x14ac:dyDescent="0.25"/>
    <row r="3204" s="108" customFormat="1" x14ac:dyDescent="0.25"/>
    <row r="3205" s="108" customFormat="1" x14ac:dyDescent="0.25"/>
    <row r="3206" s="108" customFormat="1" x14ac:dyDescent="0.25"/>
    <row r="3207" s="108" customFormat="1" x14ac:dyDescent="0.25"/>
    <row r="3208" s="108" customFormat="1" x14ac:dyDescent="0.25"/>
    <row r="3209" s="108" customFormat="1" x14ac:dyDescent="0.25"/>
    <row r="3210" s="108" customFormat="1" x14ac:dyDescent="0.25"/>
    <row r="3211" s="108" customFormat="1" x14ac:dyDescent="0.25"/>
    <row r="3212" s="108" customFormat="1" x14ac:dyDescent="0.25"/>
    <row r="3213" s="108" customFormat="1" x14ac:dyDescent="0.25"/>
    <row r="3214" s="108" customFormat="1" x14ac:dyDescent="0.25"/>
    <row r="3215" s="108" customFormat="1" x14ac:dyDescent="0.25"/>
    <row r="3216" s="108" customFormat="1" x14ac:dyDescent="0.25"/>
    <row r="3217" s="108" customFormat="1" x14ac:dyDescent="0.25"/>
    <row r="3218" s="108" customFormat="1" x14ac:dyDescent="0.25"/>
    <row r="3219" s="108" customFormat="1" x14ac:dyDescent="0.25"/>
    <row r="3220" s="108" customFormat="1" x14ac:dyDescent="0.25"/>
    <row r="3221" s="108" customFormat="1" x14ac:dyDescent="0.25"/>
    <row r="3222" s="108" customFormat="1" x14ac:dyDescent="0.25"/>
    <row r="3223" s="108" customFormat="1" x14ac:dyDescent="0.25"/>
    <row r="3224" s="108" customFormat="1" x14ac:dyDescent="0.25"/>
    <row r="3225" s="108" customFormat="1" x14ac:dyDescent="0.25"/>
    <row r="3226" s="108" customFormat="1" x14ac:dyDescent="0.25"/>
    <row r="3227" s="108" customFormat="1" x14ac:dyDescent="0.25"/>
    <row r="3228" s="108" customFormat="1" x14ac:dyDescent="0.25"/>
    <row r="3229" s="108" customFormat="1" x14ac:dyDescent="0.25"/>
    <row r="3230" s="108" customFormat="1" x14ac:dyDescent="0.25"/>
    <row r="3231" s="108" customFormat="1" x14ac:dyDescent="0.25"/>
    <row r="3232" s="108" customFormat="1" x14ac:dyDescent="0.25"/>
    <row r="3233" s="108" customFormat="1" x14ac:dyDescent="0.25"/>
    <row r="3234" s="108" customFormat="1" x14ac:dyDescent="0.25"/>
    <row r="3235" s="108" customFormat="1" x14ac:dyDescent="0.25"/>
    <row r="3236" s="108" customFormat="1" x14ac:dyDescent="0.25"/>
    <row r="3237" s="108" customFormat="1" x14ac:dyDescent="0.25"/>
    <row r="3238" s="108" customFormat="1" x14ac:dyDescent="0.25"/>
    <row r="3239" s="108" customFormat="1" x14ac:dyDescent="0.25"/>
    <row r="3240" s="108" customFormat="1" x14ac:dyDescent="0.25"/>
    <row r="3241" s="108" customFormat="1" x14ac:dyDescent="0.25"/>
    <row r="3242" s="108" customFormat="1" x14ac:dyDescent="0.25"/>
    <row r="3243" s="108" customFormat="1" x14ac:dyDescent="0.25"/>
    <row r="3244" s="108" customFormat="1" x14ac:dyDescent="0.25"/>
    <row r="3245" s="108" customFormat="1" x14ac:dyDescent="0.25"/>
    <row r="3246" s="108" customFormat="1" x14ac:dyDescent="0.25"/>
    <row r="3247" s="108" customFormat="1" x14ac:dyDescent="0.25"/>
    <row r="3248" s="108" customFormat="1" x14ac:dyDescent="0.25"/>
    <row r="3249" s="108" customFormat="1" x14ac:dyDescent="0.25"/>
    <row r="3250" s="108" customFormat="1" x14ac:dyDescent="0.25"/>
    <row r="3251" s="108" customFormat="1" x14ac:dyDescent="0.25"/>
    <row r="3252" s="108" customFormat="1" x14ac:dyDescent="0.25"/>
    <row r="3253" s="108" customFormat="1" x14ac:dyDescent="0.25"/>
    <row r="3254" s="108" customFormat="1" x14ac:dyDescent="0.25"/>
    <row r="3255" s="108" customFormat="1" x14ac:dyDescent="0.25"/>
    <row r="3256" s="108" customFormat="1" x14ac:dyDescent="0.25"/>
    <row r="3257" s="108" customFormat="1" x14ac:dyDescent="0.25"/>
    <row r="3258" s="108" customFormat="1" x14ac:dyDescent="0.25"/>
    <row r="3259" s="108" customFormat="1" x14ac:dyDescent="0.25"/>
    <row r="3260" s="108" customFormat="1" x14ac:dyDescent="0.25"/>
    <row r="3261" s="108" customFormat="1" x14ac:dyDescent="0.25"/>
    <row r="3262" s="108" customFormat="1" x14ac:dyDescent="0.25"/>
    <row r="3263" s="108" customFormat="1" x14ac:dyDescent="0.25"/>
    <row r="3264" s="108" customFormat="1" x14ac:dyDescent="0.25"/>
    <row r="3265" s="108" customFormat="1" x14ac:dyDescent="0.25"/>
    <row r="3266" s="108" customFormat="1" x14ac:dyDescent="0.25"/>
    <row r="3267" s="108" customFormat="1" x14ac:dyDescent="0.25"/>
    <row r="3268" s="108" customFormat="1" x14ac:dyDescent="0.25"/>
    <row r="3269" s="108" customFormat="1" x14ac:dyDescent="0.25"/>
    <row r="3270" s="108" customFormat="1" x14ac:dyDescent="0.25"/>
    <row r="3271" s="108" customFormat="1" x14ac:dyDescent="0.25"/>
    <row r="3272" s="108" customFormat="1" x14ac:dyDescent="0.25"/>
    <row r="3273" s="108" customFormat="1" x14ac:dyDescent="0.25"/>
    <row r="3274" s="108" customFormat="1" x14ac:dyDescent="0.25"/>
    <row r="3275" s="108" customFormat="1" x14ac:dyDescent="0.25"/>
    <row r="3276" s="108" customFormat="1" x14ac:dyDescent="0.25"/>
    <row r="3277" s="108" customFormat="1" x14ac:dyDescent="0.25"/>
    <row r="3278" s="108" customFormat="1" x14ac:dyDescent="0.25"/>
    <row r="3279" s="108" customFormat="1" x14ac:dyDescent="0.25"/>
    <row r="3280" s="108" customFormat="1" x14ac:dyDescent="0.25"/>
    <row r="3281" s="108" customFormat="1" x14ac:dyDescent="0.25"/>
    <row r="3282" s="108" customFormat="1" x14ac:dyDescent="0.25"/>
    <row r="3283" s="108" customFormat="1" x14ac:dyDescent="0.25"/>
    <row r="3284" s="108" customFormat="1" x14ac:dyDescent="0.25"/>
    <row r="3285" s="108" customFormat="1" x14ac:dyDescent="0.25"/>
    <row r="3286" s="108" customFormat="1" x14ac:dyDescent="0.25"/>
    <row r="3287" s="108" customFormat="1" x14ac:dyDescent="0.25"/>
    <row r="3288" s="108" customFormat="1" x14ac:dyDescent="0.25"/>
    <row r="3289" s="108" customFormat="1" x14ac:dyDescent="0.25"/>
    <row r="3290" s="108" customFormat="1" x14ac:dyDescent="0.25"/>
    <row r="3291" s="108" customFormat="1" x14ac:dyDescent="0.25"/>
    <row r="3292" s="108" customFormat="1" x14ac:dyDescent="0.25"/>
    <row r="3293" s="108" customFormat="1" x14ac:dyDescent="0.25"/>
    <row r="3294" s="108" customFormat="1" x14ac:dyDescent="0.25"/>
    <row r="3295" s="108" customFormat="1" x14ac:dyDescent="0.25"/>
    <row r="3296" s="108" customFormat="1" x14ac:dyDescent="0.25"/>
    <row r="3297" s="108" customFormat="1" x14ac:dyDescent="0.25"/>
    <row r="3298" s="108" customFormat="1" x14ac:dyDescent="0.25"/>
    <row r="3299" s="108" customFormat="1" x14ac:dyDescent="0.25"/>
    <row r="3300" s="108" customFormat="1" x14ac:dyDescent="0.25"/>
    <row r="3301" s="108" customFormat="1" x14ac:dyDescent="0.25"/>
    <row r="3302" s="108" customFormat="1" x14ac:dyDescent="0.25"/>
    <row r="3303" s="108" customFormat="1" x14ac:dyDescent="0.25"/>
    <row r="3304" s="108" customFormat="1" x14ac:dyDescent="0.25"/>
    <row r="3305" s="108" customFormat="1" x14ac:dyDescent="0.25"/>
    <row r="3306" s="108" customFormat="1" x14ac:dyDescent="0.25"/>
    <row r="3307" s="108" customFormat="1" x14ac:dyDescent="0.25"/>
    <row r="3308" s="108" customFormat="1" x14ac:dyDescent="0.25"/>
    <row r="3309" s="108" customFormat="1" x14ac:dyDescent="0.25"/>
    <row r="3310" s="108" customFormat="1" x14ac:dyDescent="0.25"/>
    <row r="3311" s="108" customFormat="1" x14ac:dyDescent="0.25"/>
    <row r="3312" s="108" customFormat="1" x14ac:dyDescent="0.25"/>
    <row r="3313" s="108" customFormat="1" x14ac:dyDescent="0.25"/>
    <row r="3314" s="108" customFormat="1" x14ac:dyDescent="0.25"/>
    <row r="3315" s="108" customFormat="1" x14ac:dyDescent="0.25"/>
    <row r="3316" s="108" customFormat="1" x14ac:dyDescent="0.25"/>
    <row r="3317" s="108" customFormat="1" x14ac:dyDescent="0.25"/>
    <row r="3318" s="108" customFormat="1" x14ac:dyDescent="0.25"/>
    <row r="3319" s="108" customFormat="1" x14ac:dyDescent="0.25"/>
    <row r="3320" s="108" customFormat="1" x14ac:dyDescent="0.25"/>
    <row r="3321" s="108" customFormat="1" x14ac:dyDescent="0.25"/>
    <row r="3322" s="108" customFormat="1" x14ac:dyDescent="0.25"/>
    <row r="3323" s="108" customFormat="1" x14ac:dyDescent="0.25"/>
    <row r="3324" s="108" customFormat="1" x14ac:dyDescent="0.25"/>
    <row r="3325" s="108" customFormat="1" x14ac:dyDescent="0.25"/>
    <row r="3326" s="108" customFormat="1" x14ac:dyDescent="0.25"/>
    <row r="3327" s="108" customFormat="1" x14ac:dyDescent="0.25"/>
    <row r="3328" s="108" customFormat="1" x14ac:dyDescent="0.25"/>
    <row r="3329" s="108" customFormat="1" x14ac:dyDescent="0.25"/>
    <row r="3330" s="108" customFormat="1" x14ac:dyDescent="0.25"/>
    <row r="3331" s="108" customFormat="1" x14ac:dyDescent="0.25"/>
    <row r="3332" s="108" customFormat="1" x14ac:dyDescent="0.25"/>
    <row r="3333" s="108" customFormat="1" x14ac:dyDescent="0.25"/>
    <row r="3334" s="108" customFormat="1" x14ac:dyDescent="0.25"/>
    <row r="3335" s="108" customFormat="1" x14ac:dyDescent="0.25"/>
    <row r="3336" s="108" customFormat="1" x14ac:dyDescent="0.25"/>
    <row r="3337" s="108" customFormat="1" x14ac:dyDescent="0.25"/>
    <row r="3338" s="108" customFormat="1" x14ac:dyDescent="0.25"/>
    <row r="3339" s="108" customFormat="1" x14ac:dyDescent="0.25"/>
    <row r="3340" s="108" customFormat="1" x14ac:dyDescent="0.25"/>
    <row r="3341" s="108" customFormat="1" x14ac:dyDescent="0.25"/>
    <row r="3342" s="108" customFormat="1" x14ac:dyDescent="0.25"/>
    <row r="3343" s="108" customFormat="1" x14ac:dyDescent="0.25"/>
    <row r="3344" s="108" customFormat="1" x14ac:dyDescent="0.25"/>
    <row r="3345" s="108" customFormat="1" x14ac:dyDescent="0.25"/>
    <row r="3346" s="108" customFormat="1" x14ac:dyDescent="0.25"/>
    <row r="3347" s="108" customFormat="1" x14ac:dyDescent="0.25"/>
    <row r="3348" s="108" customFormat="1" x14ac:dyDescent="0.25"/>
    <row r="3349" s="108" customFormat="1" x14ac:dyDescent="0.25"/>
    <row r="3350" s="108" customFormat="1" x14ac:dyDescent="0.25"/>
    <row r="3351" s="108" customFormat="1" x14ac:dyDescent="0.25"/>
    <row r="3352" s="108" customFormat="1" x14ac:dyDescent="0.25"/>
    <row r="3353" s="108" customFormat="1" x14ac:dyDescent="0.25"/>
    <row r="3354" s="108" customFormat="1" x14ac:dyDescent="0.25"/>
    <row r="3355" s="108" customFormat="1" x14ac:dyDescent="0.25"/>
    <row r="3356" s="108" customFormat="1" x14ac:dyDescent="0.25"/>
    <row r="3357" s="108" customFormat="1" x14ac:dyDescent="0.25"/>
    <row r="3358" s="108" customFormat="1" x14ac:dyDescent="0.25"/>
    <row r="3359" s="108" customFormat="1" x14ac:dyDescent="0.25"/>
    <row r="3360" s="108" customFormat="1" x14ac:dyDescent="0.25"/>
    <row r="3361" s="108" customFormat="1" x14ac:dyDescent="0.25"/>
    <row r="3362" s="108" customFormat="1" x14ac:dyDescent="0.25"/>
    <row r="3363" s="108" customFormat="1" x14ac:dyDescent="0.25"/>
    <row r="3364" s="108" customFormat="1" x14ac:dyDescent="0.25"/>
    <row r="3365" s="108" customFormat="1" x14ac:dyDescent="0.25"/>
    <row r="3366" s="108" customFormat="1" x14ac:dyDescent="0.25"/>
    <row r="3367" s="108" customFormat="1" x14ac:dyDescent="0.25"/>
    <row r="3368" s="108" customFormat="1" x14ac:dyDescent="0.25"/>
    <row r="3369" s="108" customFormat="1" x14ac:dyDescent="0.25"/>
    <row r="3370" s="108" customFormat="1" x14ac:dyDescent="0.25"/>
    <row r="3371" s="108" customFormat="1" x14ac:dyDescent="0.25"/>
    <row r="3372" s="108" customFormat="1" x14ac:dyDescent="0.25"/>
    <row r="3373" s="108" customFormat="1" x14ac:dyDescent="0.25"/>
    <row r="3374" s="108" customFormat="1" x14ac:dyDescent="0.25"/>
    <row r="3375" s="108" customFormat="1" x14ac:dyDescent="0.25"/>
    <row r="3376" s="108" customFormat="1" x14ac:dyDescent="0.25"/>
    <row r="3377" s="108" customFormat="1" x14ac:dyDescent="0.25"/>
    <row r="3378" s="108" customFormat="1" x14ac:dyDescent="0.25"/>
    <row r="3379" s="108" customFormat="1" x14ac:dyDescent="0.25"/>
    <row r="3380" s="108" customFormat="1" x14ac:dyDescent="0.25"/>
    <row r="3381" s="108" customFormat="1" x14ac:dyDescent="0.25"/>
    <row r="3382" s="108" customFormat="1" x14ac:dyDescent="0.25"/>
    <row r="3383" s="108" customFormat="1" x14ac:dyDescent="0.25"/>
    <row r="3384" s="108" customFormat="1" x14ac:dyDescent="0.25"/>
    <row r="3385" s="108" customFormat="1" x14ac:dyDescent="0.25"/>
    <row r="3386" s="108" customFormat="1" x14ac:dyDescent="0.25"/>
    <row r="3387" s="108" customFormat="1" x14ac:dyDescent="0.25"/>
    <row r="3388" s="108" customFormat="1" x14ac:dyDescent="0.25"/>
    <row r="3389" s="108" customFormat="1" x14ac:dyDescent="0.25"/>
    <row r="3390" s="108" customFormat="1" x14ac:dyDescent="0.25"/>
    <row r="3391" s="108" customFormat="1" x14ac:dyDescent="0.25"/>
    <row r="3392" s="108" customFormat="1" x14ac:dyDescent="0.25"/>
    <row r="3393" s="108" customFormat="1" x14ac:dyDescent="0.25"/>
    <row r="3394" s="108" customFormat="1" x14ac:dyDescent="0.25"/>
    <row r="3395" s="108" customFormat="1" x14ac:dyDescent="0.25"/>
    <row r="3396" s="108" customFormat="1" x14ac:dyDescent="0.25"/>
    <row r="3397" s="108" customFormat="1" x14ac:dyDescent="0.25"/>
    <row r="3398" s="108" customFormat="1" x14ac:dyDescent="0.25"/>
    <row r="3399" s="108" customFormat="1" x14ac:dyDescent="0.25"/>
    <row r="3400" s="108" customFormat="1" x14ac:dyDescent="0.25"/>
    <row r="3401" s="108" customFormat="1" x14ac:dyDescent="0.25"/>
    <row r="3402" s="108" customFormat="1" x14ac:dyDescent="0.25"/>
    <row r="3403" s="108" customFormat="1" x14ac:dyDescent="0.25"/>
    <row r="3404" s="108" customFormat="1" x14ac:dyDescent="0.25"/>
    <row r="3405" s="108" customFormat="1" x14ac:dyDescent="0.25"/>
    <row r="3406" s="108" customFormat="1" x14ac:dyDescent="0.25"/>
    <row r="3407" s="108" customFormat="1" x14ac:dyDescent="0.25"/>
    <row r="3408" s="108" customFormat="1" x14ac:dyDescent="0.25"/>
    <row r="3409" s="108" customFormat="1" x14ac:dyDescent="0.25"/>
    <row r="3410" s="108" customFormat="1" x14ac:dyDescent="0.25"/>
    <row r="3411" s="108" customFormat="1" x14ac:dyDescent="0.25"/>
    <row r="3412" s="108" customFormat="1" x14ac:dyDescent="0.25"/>
    <row r="3413" s="108" customFormat="1" x14ac:dyDescent="0.25"/>
    <row r="3414" s="108" customFormat="1" x14ac:dyDescent="0.25"/>
    <row r="3415" s="108" customFormat="1" x14ac:dyDescent="0.25"/>
    <row r="3416" s="108" customFormat="1" x14ac:dyDescent="0.25"/>
    <row r="3417" s="108" customFormat="1" x14ac:dyDescent="0.25"/>
    <row r="3418" s="108" customFormat="1" x14ac:dyDescent="0.25"/>
    <row r="3419" s="108" customFormat="1" x14ac:dyDescent="0.25"/>
    <row r="3420" s="108" customFormat="1" x14ac:dyDescent="0.25"/>
    <row r="3421" s="108" customFormat="1" x14ac:dyDescent="0.25"/>
    <row r="3422" s="108" customFormat="1" x14ac:dyDescent="0.25"/>
    <row r="3423" s="108" customFormat="1" x14ac:dyDescent="0.25"/>
    <row r="3424" s="108" customFormat="1" x14ac:dyDescent="0.25"/>
    <row r="3425" s="108" customFormat="1" x14ac:dyDescent="0.25"/>
    <row r="3426" s="108" customFormat="1" x14ac:dyDescent="0.25"/>
    <row r="3427" s="108" customFormat="1" x14ac:dyDescent="0.25"/>
    <row r="3428" s="108" customFormat="1" x14ac:dyDescent="0.25"/>
    <row r="3429" s="108" customFormat="1" x14ac:dyDescent="0.25"/>
    <row r="3430" s="108" customFormat="1" x14ac:dyDescent="0.25"/>
    <row r="3431" s="108" customFormat="1" x14ac:dyDescent="0.25"/>
    <row r="3432" s="108" customFormat="1" x14ac:dyDescent="0.25"/>
    <row r="3433" s="108" customFormat="1" x14ac:dyDescent="0.25"/>
    <row r="3434" s="108" customFormat="1" x14ac:dyDescent="0.25"/>
    <row r="3435" s="108" customFormat="1" x14ac:dyDescent="0.25"/>
    <row r="3436" s="108" customFormat="1" x14ac:dyDescent="0.25"/>
    <row r="3437" s="108" customFormat="1" x14ac:dyDescent="0.25"/>
    <row r="3438" s="108" customFormat="1" x14ac:dyDescent="0.25"/>
    <row r="3439" s="108" customFormat="1" x14ac:dyDescent="0.25"/>
    <row r="3440" s="108" customFormat="1" x14ac:dyDescent="0.25"/>
    <row r="3441" s="108" customFormat="1" x14ac:dyDescent="0.25"/>
    <row r="3442" s="108" customFormat="1" x14ac:dyDescent="0.25"/>
    <row r="3443" s="108" customFormat="1" x14ac:dyDescent="0.25"/>
    <row r="3444" s="108" customFormat="1" x14ac:dyDescent="0.25"/>
    <row r="3445" s="108" customFormat="1" x14ac:dyDescent="0.25"/>
    <row r="3446" s="108" customFormat="1" x14ac:dyDescent="0.25"/>
    <row r="3447" s="108" customFormat="1" x14ac:dyDescent="0.25"/>
    <row r="3448" s="108" customFormat="1" x14ac:dyDescent="0.25"/>
    <row r="3449" s="108" customFormat="1" x14ac:dyDescent="0.25"/>
    <row r="3450" s="108" customFormat="1" x14ac:dyDescent="0.25"/>
    <row r="3451" s="108" customFormat="1" x14ac:dyDescent="0.25"/>
    <row r="3452" s="108" customFormat="1" x14ac:dyDescent="0.25"/>
    <row r="3453" s="108" customFormat="1" x14ac:dyDescent="0.25"/>
    <row r="3454" s="108" customFormat="1" x14ac:dyDescent="0.25"/>
    <row r="3455" s="108" customFormat="1" x14ac:dyDescent="0.25"/>
    <row r="3456" s="108" customFormat="1" x14ac:dyDescent="0.25"/>
    <row r="3457" s="108" customFormat="1" x14ac:dyDescent="0.25"/>
    <row r="3458" s="108" customFormat="1" x14ac:dyDescent="0.25"/>
    <row r="3459" s="108" customFormat="1" x14ac:dyDescent="0.25"/>
    <row r="3460" s="108" customFormat="1" x14ac:dyDescent="0.25"/>
    <row r="3461" s="108" customFormat="1" x14ac:dyDescent="0.25"/>
    <row r="3462" s="108" customFormat="1" x14ac:dyDescent="0.25"/>
    <row r="3463" s="108" customFormat="1" x14ac:dyDescent="0.25"/>
    <row r="3464" s="108" customFormat="1" x14ac:dyDescent="0.25"/>
    <row r="3465" s="108" customFormat="1" x14ac:dyDescent="0.25"/>
    <row r="3466" s="108" customFormat="1" x14ac:dyDescent="0.25"/>
    <row r="3467" s="108" customFormat="1" x14ac:dyDescent="0.25"/>
    <row r="3468" s="108" customFormat="1" x14ac:dyDescent="0.25"/>
    <row r="3469" s="108" customFormat="1" x14ac:dyDescent="0.25"/>
    <row r="3470" s="108" customFormat="1" x14ac:dyDescent="0.25"/>
    <row r="3471" s="108" customFormat="1" x14ac:dyDescent="0.25"/>
    <row r="3472" s="108" customFormat="1" x14ac:dyDescent="0.25"/>
    <row r="3473" s="108" customFormat="1" x14ac:dyDescent="0.25"/>
    <row r="3474" s="108" customFormat="1" x14ac:dyDescent="0.25"/>
    <row r="3475" s="108" customFormat="1" x14ac:dyDescent="0.25"/>
    <row r="3476" s="108" customFormat="1" x14ac:dyDescent="0.25"/>
    <row r="3477" s="108" customFormat="1" x14ac:dyDescent="0.25"/>
    <row r="3478" s="108" customFormat="1" x14ac:dyDescent="0.25"/>
    <row r="3479" s="108" customFormat="1" x14ac:dyDescent="0.25"/>
    <row r="3480" s="108" customFormat="1" x14ac:dyDescent="0.25"/>
    <row r="3481" s="108" customFormat="1" x14ac:dyDescent="0.25"/>
    <row r="3482" s="108" customFormat="1" x14ac:dyDescent="0.25"/>
    <row r="3483" s="108" customFormat="1" x14ac:dyDescent="0.25"/>
    <row r="3484" s="108" customFormat="1" x14ac:dyDescent="0.25"/>
    <row r="3485" s="108" customFormat="1" x14ac:dyDescent="0.25"/>
    <row r="3486" s="108" customFormat="1" x14ac:dyDescent="0.25"/>
    <row r="3487" s="108" customFormat="1" x14ac:dyDescent="0.25"/>
    <row r="3488" s="108" customFormat="1" x14ac:dyDescent="0.25"/>
    <row r="3489" s="108" customFormat="1" x14ac:dyDescent="0.25"/>
    <row r="3490" s="108" customFormat="1" x14ac:dyDescent="0.25"/>
    <row r="3491" s="108" customFormat="1" x14ac:dyDescent="0.25"/>
    <row r="3492" s="108" customFormat="1" x14ac:dyDescent="0.25"/>
    <row r="3493" s="108" customFormat="1" x14ac:dyDescent="0.25"/>
    <row r="3494" s="108" customFormat="1" x14ac:dyDescent="0.25"/>
    <row r="3495" s="108" customFormat="1" x14ac:dyDescent="0.25"/>
    <row r="3496" s="108" customFormat="1" x14ac:dyDescent="0.25"/>
    <row r="3497" s="108" customFormat="1" x14ac:dyDescent="0.25"/>
    <row r="3498" s="108" customFormat="1" x14ac:dyDescent="0.25"/>
    <row r="3499" s="108" customFormat="1" x14ac:dyDescent="0.25"/>
    <row r="3500" s="108" customFormat="1" x14ac:dyDescent="0.25"/>
    <row r="3501" s="108" customFormat="1" x14ac:dyDescent="0.25"/>
    <row r="3502" s="108" customFormat="1" x14ac:dyDescent="0.25"/>
    <row r="3503" s="108" customFormat="1" x14ac:dyDescent="0.25"/>
    <row r="3504" s="108" customFormat="1" x14ac:dyDescent="0.25"/>
    <row r="3505" s="108" customFormat="1" x14ac:dyDescent="0.25"/>
    <row r="3506" s="108" customFormat="1" x14ac:dyDescent="0.25"/>
    <row r="3507" s="108" customFormat="1" x14ac:dyDescent="0.25"/>
    <row r="3508" s="108" customFormat="1" x14ac:dyDescent="0.25"/>
    <row r="3509" s="108" customFormat="1" x14ac:dyDescent="0.25"/>
    <row r="3510" s="108" customFormat="1" x14ac:dyDescent="0.25"/>
    <row r="3511" s="108" customFormat="1" x14ac:dyDescent="0.25"/>
    <row r="3512" s="108" customFormat="1" x14ac:dyDescent="0.25"/>
    <row r="3513" s="108" customFormat="1" x14ac:dyDescent="0.25"/>
    <row r="3514" s="108" customFormat="1" x14ac:dyDescent="0.25"/>
    <row r="3515" s="108" customFormat="1" x14ac:dyDescent="0.25"/>
    <row r="3516" s="108" customFormat="1" x14ac:dyDescent="0.25"/>
    <row r="3517" s="108" customFormat="1" x14ac:dyDescent="0.25"/>
    <row r="3518" s="108" customFormat="1" x14ac:dyDescent="0.25"/>
    <row r="3519" s="108" customFormat="1" x14ac:dyDescent="0.25"/>
    <row r="3520" s="108" customFormat="1" x14ac:dyDescent="0.25"/>
    <row r="3521" s="108" customFormat="1" x14ac:dyDescent="0.25"/>
    <row r="3522" s="108" customFormat="1" x14ac:dyDescent="0.25"/>
    <row r="3523" s="108" customFormat="1" x14ac:dyDescent="0.25"/>
    <row r="3524" s="108" customFormat="1" x14ac:dyDescent="0.25"/>
    <row r="3525" s="108" customFormat="1" x14ac:dyDescent="0.25"/>
    <row r="3526" s="108" customFormat="1" x14ac:dyDescent="0.25"/>
    <row r="3527" s="108" customFormat="1" x14ac:dyDescent="0.25"/>
    <row r="3528" s="108" customFormat="1" x14ac:dyDescent="0.25"/>
    <row r="3529" s="108" customFormat="1" x14ac:dyDescent="0.25"/>
    <row r="3530" s="108" customFormat="1" x14ac:dyDescent="0.25"/>
    <row r="3531" s="108" customFormat="1" x14ac:dyDescent="0.25"/>
    <row r="3532" s="108" customFormat="1" x14ac:dyDescent="0.25"/>
    <row r="3533" s="108" customFormat="1" x14ac:dyDescent="0.25"/>
    <row r="3534" s="108" customFormat="1" x14ac:dyDescent="0.25"/>
    <row r="3535" s="108" customFormat="1" x14ac:dyDescent="0.25"/>
    <row r="3536" s="108" customFormat="1" x14ac:dyDescent="0.25"/>
    <row r="3537" s="108" customFormat="1" x14ac:dyDescent="0.25"/>
    <row r="3538" s="108" customFormat="1" x14ac:dyDescent="0.25"/>
    <row r="3539" s="108" customFormat="1" x14ac:dyDescent="0.25"/>
    <row r="3540" s="108" customFormat="1" x14ac:dyDescent="0.25"/>
    <row r="3541" s="108" customFormat="1" x14ac:dyDescent="0.25"/>
    <row r="3542" s="108" customFormat="1" x14ac:dyDescent="0.25"/>
    <row r="3543" s="108" customFormat="1" x14ac:dyDescent="0.25"/>
    <row r="3544" s="108" customFormat="1" x14ac:dyDescent="0.25"/>
    <row r="3545" s="108" customFormat="1" x14ac:dyDescent="0.25"/>
    <row r="3546" s="108" customFormat="1" x14ac:dyDescent="0.25"/>
    <row r="3547" s="108" customFormat="1" x14ac:dyDescent="0.25"/>
    <row r="3548" s="108" customFormat="1" x14ac:dyDescent="0.25"/>
    <row r="3549" s="108" customFormat="1" x14ac:dyDescent="0.25"/>
    <row r="3550" s="108" customFormat="1" x14ac:dyDescent="0.25"/>
    <row r="3551" s="108" customFormat="1" x14ac:dyDescent="0.25"/>
    <row r="3552" s="108" customFormat="1" x14ac:dyDescent="0.25"/>
    <row r="3553" s="108" customFormat="1" x14ac:dyDescent="0.25"/>
    <row r="3554" s="108" customFormat="1" x14ac:dyDescent="0.25"/>
    <row r="3555" s="108" customFormat="1" x14ac:dyDescent="0.25"/>
    <row r="3556" s="108" customFormat="1" x14ac:dyDescent="0.25"/>
    <row r="3557" s="108" customFormat="1" x14ac:dyDescent="0.25"/>
    <row r="3558" s="108" customFormat="1" x14ac:dyDescent="0.25"/>
    <row r="3559" s="108" customFormat="1" x14ac:dyDescent="0.25"/>
    <row r="3560" s="108" customFormat="1" x14ac:dyDescent="0.25"/>
    <row r="3561" s="108" customFormat="1" x14ac:dyDescent="0.25"/>
    <row r="3562" s="108" customFormat="1" x14ac:dyDescent="0.25"/>
    <row r="3563" s="108" customFormat="1" x14ac:dyDescent="0.25"/>
    <row r="3564" s="108" customFormat="1" x14ac:dyDescent="0.25"/>
    <row r="3565" s="108" customFormat="1" x14ac:dyDescent="0.25"/>
    <row r="3566" s="108" customFormat="1" x14ac:dyDescent="0.25"/>
    <row r="3567" s="108" customFormat="1" x14ac:dyDescent="0.25"/>
    <row r="3568" s="108" customFormat="1" x14ac:dyDescent="0.25"/>
    <row r="3569" s="108" customFormat="1" x14ac:dyDescent="0.25"/>
    <row r="3570" s="108" customFormat="1" x14ac:dyDescent="0.25"/>
    <row r="3571" s="108" customFormat="1" x14ac:dyDescent="0.25"/>
    <row r="3572" s="108" customFormat="1" x14ac:dyDescent="0.25"/>
    <row r="3573" s="108" customFormat="1" x14ac:dyDescent="0.25"/>
    <row r="3574" s="108" customFormat="1" x14ac:dyDescent="0.25"/>
    <row r="3575" s="108" customFormat="1" x14ac:dyDescent="0.25"/>
    <row r="3576" s="108" customFormat="1" x14ac:dyDescent="0.25"/>
    <row r="3577" s="108" customFormat="1" x14ac:dyDescent="0.25"/>
    <row r="3578" s="108" customFormat="1" x14ac:dyDescent="0.25"/>
    <row r="3579" s="108" customFormat="1" x14ac:dyDescent="0.25"/>
    <row r="3580" s="108" customFormat="1" x14ac:dyDescent="0.25"/>
    <row r="3581" s="108" customFormat="1" x14ac:dyDescent="0.25"/>
    <row r="3582" s="108" customFormat="1" x14ac:dyDescent="0.25"/>
    <row r="3583" s="108" customFormat="1" x14ac:dyDescent="0.25"/>
    <row r="3584" s="108" customFormat="1" x14ac:dyDescent="0.25"/>
    <row r="3585" s="108" customFormat="1" x14ac:dyDescent="0.25"/>
    <row r="3586" s="108" customFormat="1" x14ac:dyDescent="0.25"/>
    <row r="3587" s="108" customFormat="1" x14ac:dyDescent="0.25"/>
    <row r="3588" s="108" customFormat="1" x14ac:dyDescent="0.25"/>
    <row r="3589" s="108" customFormat="1" x14ac:dyDescent="0.25"/>
    <row r="3590" s="108" customFormat="1" x14ac:dyDescent="0.25"/>
    <row r="3591" s="108" customFormat="1" x14ac:dyDescent="0.25"/>
    <row r="3592" s="108" customFormat="1" x14ac:dyDescent="0.25"/>
    <row r="3593" s="108" customFormat="1" x14ac:dyDescent="0.25"/>
    <row r="3594" s="108" customFormat="1" x14ac:dyDescent="0.25"/>
    <row r="3595" s="108" customFormat="1" x14ac:dyDescent="0.25"/>
    <row r="3596" s="108" customFormat="1" x14ac:dyDescent="0.25"/>
    <row r="3597" s="108" customFormat="1" x14ac:dyDescent="0.25"/>
    <row r="3598" s="108" customFormat="1" x14ac:dyDescent="0.25"/>
    <row r="3599" s="108" customFormat="1" x14ac:dyDescent="0.25"/>
    <row r="3600" s="108" customFormat="1" x14ac:dyDescent="0.25"/>
    <row r="3601" s="108" customFormat="1" x14ac:dyDescent="0.25"/>
    <row r="3602" s="108" customFormat="1" x14ac:dyDescent="0.25"/>
    <row r="3603" s="108" customFormat="1" x14ac:dyDescent="0.25"/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BY3:CA3"/>
    <mergeCell ref="CB3:CD3"/>
    <mergeCell ref="C4:C5"/>
    <mergeCell ref="D4:D5"/>
    <mergeCell ref="E4:E5"/>
    <mergeCell ref="F4:F5"/>
    <mergeCell ref="G4:G5"/>
    <mergeCell ref="H4:H5"/>
    <mergeCell ref="I4:I5"/>
    <mergeCell ref="J4:J5"/>
    <mergeCell ref="BG3:BI3"/>
    <mergeCell ref="BJ3:BL3"/>
    <mergeCell ref="BM3:BO3"/>
    <mergeCell ref="BP3:BR3"/>
    <mergeCell ref="BS3:BU3"/>
    <mergeCell ref="BV3:BX3"/>
    <mergeCell ref="AO3:AQ3"/>
    <mergeCell ref="AR3:AT3"/>
    <mergeCell ref="AU3:AW3"/>
    <mergeCell ref="AX3:AZ3"/>
    <mergeCell ref="BA3:BC3"/>
    <mergeCell ref="BD3:BF3"/>
    <mergeCell ref="W3:Y3"/>
    <mergeCell ref="Z3:AB3"/>
    <mergeCell ref="AC3:AE3"/>
    <mergeCell ref="AF3:AH3"/>
    <mergeCell ref="AI3:AK3"/>
    <mergeCell ref="AL3:AN3"/>
    <mergeCell ref="B2:V2"/>
    <mergeCell ref="A3:A5"/>
    <mergeCell ref="B3:D3"/>
    <mergeCell ref="E3:G3"/>
    <mergeCell ref="H3:J3"/>
    <mergeCell ref="K3:M3"/>
    <mergeCell ref="N3:P3"/>
    <mergeCell ref="Q3:S3"/>
    <mergeCell ref="T3:V3"/>
    <mergeCell ref="B4:B5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</mergeCells>
  <phoneticPr fontId="0" type="noConversion"/>
  <pageMargins left="0.62" right="0.81" top="0.86" bottom="1" header="0.5" footer="0.5"/>
  <pageSetup paperSize="8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 enableFormatConditionsCalculation="0">
    <tabColor indexed="33"/>
  </sheetPr>
  <dimension ref="A2:CD35"/>
  <sheetViews>
    <sheetView zoomScale="75" zoomScaleNormal="75" workbookViewId="0">
      <pane xSplit="1" ySplit="3" topLeftCell="B13" activePane="bottomRight" state="frozen"/>
      <selection pane="topRight" activeCell="B1" sqref="B1"/>
      <selection pane="bottomLeft" activeCell="A4" sqref="A4"/>
      <selection pane="bottomRight" activeCell="C8" sqref="C8"/>
    </sheetView>
  </sheetViews>
  <sheetFormatPr defaultRowHeight="13.2" x14ac:dyDescent="0.25"/>
  <cols>
    <col min="1" max="1" width="36.88671875" style="344" customWidth="1"/>
    <col min="2" max="3" width="15.109375" style="345" customWidth="1"/>
    <col min="4" max="4" width="7.88671875" style="345" customWidth="1"/>
    <col min="5" max="5" width="15.109375" style="345" customWidth="1"/>
    <col min="6" max="6" width="15.33203125" style="345" customWidth="1"/>
    <col min="7" max="7" width="8" style="345" customWidth="1"/>
    <col min="8" max="9" width="15.44140625" style="345" customWidth="1"/>
    <col min="10" max="10" width="8" style="345" customWidth="1"/>
    <col min="11" max="12" width="15.33203125" style="345" customWidth="1"/>
    <col min="13" max="13" width="8" style="345" customWidth="1"/>
    <col min="14" max="14" width="15.109375" style="345" customWidth="1"/>
    <col min="15" max="15" width="15.33203125" style="345" customWidth="1"/>
    <col min="16" max="16" width="7.77734375" style="345" customWidth="1"/>
    <col min="17" max="17" width="15.44140625" style="345" customWidth="1"/>
    <col min="18" max="18" width="15.5546875" style="345" customWidth="1"/>
    <col min="19" max="19" width="8.109375" style="345" customWidth="1"/>
    <col min="20" max="21" width="15.33203125" style="345" customWidth="1"/>
    <col min="22" max="22" width="9.44140625" style="345" customWidth="1"/>
    <col min="23" max="23" width="15.44140625" style="345" customWidth="1"/>
    <col min="24" max="24" width="15.109375" style="345" customWidth="1"/>
    <col min="25" max="25" width="7.77734375" style="345" customWidth="1"/>
    <col min="26" max="26" width="15.5546875" style="345" customWidth="1"/>
    <col min="27" max="27" width="15.6640625" style="345" customWidth="1"/>
    <col min="28" max="28" width="8.5546875" style="345" customWidth="1"/>
    <col min="29" max="30" width="15.5546875" style="345" customWidth="1"/>
    <col min="31" max="31" width="7.77734375" style="345" customWidth="1"/>
    <col min="32" max="33" width="15.33203125" style="345" customWidth="1"/>
    <col min="34" max="34" width="8.21875" style="345" customWidth="1"/>
    <col min="35" max="35" width="16.33203125" style="345" customWidth="1"/>
    <col min="36" max="36" width="15.109375" style="345" customWidth="1"/>
    <col min="37" max="37" width="8.109375" style="345" customWidth="1"/>
    <col min="38" max="38" width="15.88671875" style="345" customWidth="1"/>
    <col min="39" max="39" width="14.5546875" style="345" customWidth="1"/>
    <col min="40" max="40" width="7.88671875" style="345" customWidth="1"/>
    <col min="41" max="41" width="16.109375" style="345" customWidth="1"/>
    <col min="42" max="42" width="15.44140625" style="345" customWidth="1"/>
    <col min="43" max="43" width="7.77734375" style="345" customWidth="1"/>
    <col min="44" max="44" width="15.109375" style="345" customWidth="1"/>
    <col min="45" max="45" width="15.44140625" style="345" customWidth="1"/>
    <col min="46" max="46" width="7.77734375" style="345" customWidth="1"/>
    <col min="47" max="47" width="15.5546875" style="345" customWidth="1"/>
    <col min="48" max="48" width="15.6640625" style="345" customWidth="1"/>
    <col min="49" max="49" width="7.88671875" style="345" customWidth="1"/>
    <col min="50" max="50" width="16" style="345" customWidth="1"/>
    <col min="51" max="51" width="16.109375" style="345" customWidth="1"/>
    <col min="52" max="52" width="7.77734375" style="345" customWidth="1"/>
    <col min="53" max="53" width="15.6640625" style="345" customWidth="1"/>
    <col min="54" max="54" width="15.109375" style="345" customWidth="1"/>
    <col min="55" max="55" width="7.77734375" style="345" customWidth="1"/>
    <col min="56" max="57" width="15.21875" style="345" customWidth="1"/>
    <col min="58" max="58" width="7.88671875" style="345" customWidth="1"/>
    <col min="59" max="60" width="15.33203125" style="345" customWidth="1"/>
    <col min="61" max="61" width="7.77734375" style="345" customWidth="1"/>
    <col min="62" max="62" width="15.109375" style="345" customWidth="1"/>
    <col min="63" max="63" width="15.33203125" style="345" customWidth="1"/>
    <col min="64" max="64" width="7.77734375" style="345" customWidth="1"/>
    <col min="65" max="65" width="15.33203125" style="345" customWidth="1"/>
    <col min="66" max="66" width="15.44140625" style="345" customWidth="1"/>
    <col min="67" max="67" width="7.77734375" style="345" customWidth="1"/>
    <col min="68" max="69" width="14.5546875" style="345" customWidth="1"/>
    <col min="70" max="70" width="7.77734375" style="345" customWidth="1"/>
    <col min="71" max="72" width="15" style="345" customWidth="1"/>
    <col min="73" max="73" width="7.77734375" style="345" customWidth="1"/>
    <col min="74" max="75" width="15.6640625" style="345" customWidth="1"/>
    <col min="76" max="76" width="7.88671875" style="345" customWidth="1"/>
    <col min="77" max="78" width="15.77734375" style="345" customWidth="1"/>
    <col min="79" max="79" width="7.5546875" style="345" customWidth="1"/>
    <col min="80" max="81" width="16.88671875" style="345" customWidth="1"/>
    <col min="82" max="82" width="7.77734375" style="345" customWidth="1"/>
    <col min="83" max="16384" width="8.88671875" style="344"/>
  </cols>
  <sheetData>
    <row r="2" spans="1:82" s="347" customFormat="1" ht="21" x14ac:dyDescent="0.4">
      <c r="A2" s="10"/>
      <c r="B2" s="421" t="s">
        <v>76</v>
      </c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421"/>
      <c r="W2" s="346"/>
      <c r="X2" s="346"/>
      <c r="Y2" s="346"/>
      <c r="Z2" s="346"/>
      <c r="AA2" s="346"/>
      <c r="AB2" s="346"/>
      <c r="AC2" s="346"/>
      <c r="AD2" s="346"/>
      <c r="AE2" s="346"/>
      <c r="AF2" s="346"/>
      <c r="AG2" s="346"/>
      <c r="AH2" s="346"/>
      <c r="AI2" s="346"/>
      <c r="AJ2" s="346" t="s">
        <v>0</v>
      </c>
      <c r="AK2" s="346"/>
      <c r="AL2" s="346"/>
      <c r="AM2" s="346"/>
      <c r="AN2" s="346"/>
      <c r="AO2" s="346"/>
      <c r="AP2" s="346"/>
      <c r="AQ2" s="346"/>
      <c r="AR2" s="346"/>
      <c r="AS2" s="346"/>
      <c r="AT2" s="346"/>
      <c r="AU2" s="346"/>
      <c r="AV2" s="346"/>
      <c r="AW2" s="346"/>
      <c r="AX2" s="346"/>
      <c r="AY2" s="346"/>
      <c r="AZ2" s="346"/>
      <c r="BA2" s="346"/>
      <c r="BB2" s="346"/>
      <c r="BC2" s="346"/>
      <c r="BD2" s="346"/>
      <c r="BE2" s="346"/>
      <c r="BF2" s="346"/>
      <c r="BG2" s="346"/>
      <c r="BH2" s="346"/>
      <c r="BI2" s="346"/>
      <c r="BJ2" s="346"/>
      <c r="BK2" s="346"/>
      <c r="BL2" s="346"/>
      <c r="BM2" s="346"/>
      <c r="BN2" s="346"/>
      <c r="BO2" s="346"/>
      <c r="BP2" s="346"/>
      <c r="BQ2" s="346"/>
      <c r="BR2" s="346"/>
      <c r="BS2" s="346"/>
      <c r="BT2" s="346"/>
      <c r="BU2" s="346"/>
      <c r="BV2" s="346"/>
      <c r="BW2" s="346"/>
      <c r="BX2" s="346"/>
      <c r="BY2" s="346"/>
      <c r="BZ2" s="346"/>
      <c r="CA2" s="346"/>
      <c r="CB2" s="346"/>
      <c r="CC2" s="346"/>
      <c r="CD2" s="346"/>
    </row>
    <row r="3" spans="1:82" ht="15.6" x14ac:dyDescent="0.3">
      <c r="A3" s="415"/>
      <c r="B3" s="416" t="s">
        <v>1</v>
      </c>
      <c r="C3" s="420"/>
      <c r="D3" s="420"/>
      <c r="E3" s="416" t="s">
        <v>2</v>
      </c>
      <c r="F3" s="420"/>
      <c r="G3" s="420"/>
      <c r="H3" s="416" t="s">
        <v>3</v>
      </c>
      <c r="I3" s="420"/>
      <c r="J3" s="420"/>
      <c r="K3" s="416" t="s">
        <v>4</v>
      </c>
      <c r="L3" s="420"/>
      <c r="M3" s="420"/>
      <c r="N3" s="416" t="s">
        <v>5</v>
      </c>
      <c r="O3" s="420"/>
      <c r="P3" s="420"/>
      <c r="Q3" s="416" t="s">
        <v>6</v>
      </c>
      <c r="R3" s="420"/>
      <c r="S3" s="420"/>
      <c r="T3" s="416" t="s">
        <v>7</v>
      </c>
      <c r="U3" s="420"/>
      <c r="V3" s="420"/>
      <c r="W3" s="416" t="s">
        <v>8</v>
      </c>
      <c r="X3" s="420"/>
      <c r="Y3" s="420"/>
      <c r="Z3" s="416" t="s">
        <v>50</v>
      </c>
      <c r="AA3" s="420"/>
      <c r="AB3" s="420"/>
      <c r="AC3" s="416" t="s">
        <v>9</v>
      </c>
      <c r="AD3" s="420"/>
      <c r="AE3" s="420"/>
      <c r="AF3" s="416" t="s">
        <v>10</v>
      </c>
      <c r="AG3" s="420"/>
      <c r="AH3" s="420"/>
      <c r="AI3" s="416" t="s">
        <v>52</v>
      </c>
      <c r="AJ3" s="420"/>
      <c r="AK3" s="420"/>
      <c r="AL3" s="416" t="s">
        <v>11</v>
      </c>
      <c r="AM3" s="420"/>
      <c r="AN3" s="420"/>
      <c r="AO3" s="416" t="s">
        <v>12</v>
      </c>
      <c r="AP3" s="420"/>
      <c r="AQ3" s="420"/>
      <c r="AR3" s="416" t="s">
        <v>13</v>
      </c>
      <c r="AS3" s="420"/>
      <c r="AT3" s="420"/>
      <c r="AU3" s="416" t="s">
        <v>14</v>
      </c>
      <c r="AV3" s="420"/>
      <c r="AW3" s="420"/>
      <c r="AX3" s="416" t="s">
        <v>15</v>
      </c>
      <c r="AY3" s="420"/>
      <c r="AZ3" s="420"/>
      <c r="BA3" s="416" t="s">
        <v>16</v>
      </c>
      <c r="BB3" s="420"/>
      <c r="BC3" s="420"/>
      <c r="BD3" s="416" t="s">
        <v>17</v>
      </c>
      <c r="BE3" s="420"/>
      <c r="BF3" s="420"/>
      <c r="BG3" s="416" t="s">
        <v>18</v>
      </c>
      <c r="BH3" s="420"/>
      <c r="BI3" s="420"/>
      <c r="BJ3" s="416" t="s">
        <v>19</v>
      </c>
      <c r="BK3" s="420"/>
      <c r="BL3" s="420"/>
      <c r="BM3" s="416" t="s">
        <v>20</v>
      </c>
      <c r="BN3" s="420"/>
      <c r="BO3" s="420"/>
      <c r="BP3" s="416" t="s">
        <v>21</v>
      </c>
      <c r="BQ3" s="420"/>
      <c r="BR3" s="420"/>
      <c r="BS3" s="416" t="s">
        <v>22</v>
      </c>
      <c r="BT3" s="420"/>
      <c r="BU3" s="420"/>
      <c r="BV3" s="416" t="s">
        <v>23</v>
      </c>
      <c r="BW3" s="420"/>
      <c r="BX3" s="420"/>
      <c r="BY3" s="416" t="s">
        <v>24</v>
      </c>
      <c r="BZ3" s="420"/>
      <c r="CA3" s="420"/>
      <c r="CB3" s="416" t="s">
        <v>25</v>
      </c>
      <c r="CC3" s="420"/>
      <c r="CD3" s="420"/>
    </row>
    <row r="4" spans="1:82" x14ac:dyDescent="0.25">
      <c r="A4" s="420"/>
      <c r="B4" s="416" t="s">
        <v>26</v>
      </c>
      <c r="C4" s="416" t="s">
        <v>60</v>
      </c>
      <c r="D4" s="418" t="s">
        <v>27</v>
      </c>
      <c r="E4" s="416" t="s">
        <v>26</v>
      </c>
      <c r="F4" s="416" t="s">
        <v>60</v>
      </c>
      <c r="G4" s="418" t="s">
        <v>27</v>
      </c>
      <c r="H4" s="416" t="s">
        <v>26</v>
      </c>
      <c r="I4" s="416" t="s">
        <v>60</v>
      </c>
      <c r="J4" s="418" t="s">
        <v>27</v>
      </c>
      <c r="K4" s="416" t="s">
        <v>26</v>
      </c>
      <c r="L4" s="416" t="s">
        <v>60</v>
      </c>
      <c r="M4" s="418" t="s">
        <v>27</v>
      </c>
      <c r="N4" s="416" t="s">
        <v>26</v>
      </c>
      <c r="O4" s="416" t="s">
        <v>60</v>
      </c>
      <c r="P4" s="418" t="s">
        <v>27</v>
      </c>
      <c r="Q4" s="416" t="s">
        <v>26</v>
      </c>
      <c r="R4" s="416" t="s">
        <v>60</v>
      </c>
      <c r="S4" s="418" t="s">
        <v>27</v>
      </c>
      <c r="T4" s="416" t="s">
        <v>26</v>
      </c>
      <c r="U4" s="416" t="s">
        <v>60</v>
      </c>
      <c r="V4" s="418" t="s">
        <v>27</v>
      </c>
      <c r="W4" s="416" t="s">
        <v>26</v>
      </c>
      <c r="X4" s="416" t="s">
        <v>60</v>
      </c>
      <c r="Y4" s="418" t="s">
        <v>27</v>
      </c>
      <c r="Z4" s="416" t="s">
        <v>26</v>
      </c>
      <c r="AA4" s="416" t="s">
        <v>60</v>
      </c>
      <c r="AB4" s="418" t="s">
        <v>27</v>
      </c>
      <c r="AC4" s="416" t="s">
        <v>26</v>
      </c>
      <c r="AD4" s="416" t="s">
        <v>60</v>
      </c>
      <c r="AE4" s="418" t="s">
        <v>27</v>
      </c>
      <c r="AF4" s="416" t="s">
        <v>26</v>
      </c>
      <c r="AG4" s="416" t="s">
        <v>60</v>
      </c>
      <c r="AH4" s="418" t="s">
        <v>27</v>
      </c>
      <c r="AI4" s="416" t="s">
        <v>26</v>
      </c>
      <c r="AJ4" s="416" t="s">
        <v>60</v>
      </c>
      <c r="AK4" s="418" t="s">
        <v>27</v>
      </c>
      <c r="AL4" s="416" t="s">
        <v>26</v>
      </c>
      <c r="AM4" s="416" t="s">
        <v>60</v>
      </c>
      <c r="AN4" s="418" t="s">
        <v>27</v>
      </c>
      <c r="AO4" s="416" t="s">
        <v>26</v>
      </c>
      <c r="AP4" s="416" t="s">
        <v>60</v>
      </c>
      <c r="AQ4" s="418" t="s">
        <v>27</v>
      </c>
      <c r="AR4" s="416" t="s">
        <v>26</v>
      </c>
      <c r="AS4" s="416" t="s">
        <v>60</v>
      </c>
      <c r="AT4" s="418" t="s">
        <v>27</v>
      </c>
      <c r="AU4" s="416" t="s">
        <v>26</v>
      </c>
      <c r="AV4" s="416" t="s">
        <v>60</v>
      </c>
      <c r="AW4" s="418" t="s">
        <v>27</v>
      </c>
      <c r="AX4" s="416" t="s">
        <v>26</v>
      </c>
      <c r="AY4" s="416" t="s">
        <v>60</v>
      </c>
      <c r="AZ4" s="418" t="s">
        <v>27</v>
      </c>
      <c r="BA4" s="416" t="s">
        <v>26</v>
      </c>
      <c r="BB4" s="416" t="s">
        <v>60</v>
      </c>
      <c r="BC4" s="418" t="s">
        <v>27</v>
      </c>
      <c r="BD4" s="416" t="s">
        <v>26</v>
      </c>
      <c r="BE4" s="416" t="s">
        <v>60</v>
      </c>
      <c r="BF4" s="418" t="s">
        <v>27</v>
      </c>
      <c r="BG4" s="416" t="s">
        <v>26</v>
      </c>
      <c r="BH4" s="416" t="s">
        <v>60</v>
      </c>
      <c r="BI4" s="418" t="s">
        <v>27</v>
      </c>
      <c r="BJ4" s="416" t="s">
        <v>26</v>
      </c>
      <c r="BK4" s="416" t="s">
        <v>60</v>
      </c>
      <c r="BL4" s="418" t="s">
        <v>27</v>
      </c>
      <c r="BM4" s="416" t="s">
        <v>26</v>
      </c>
      <c r="BN4" s="416" t="s">
        <v>60</v>
      </c>
      <c r="BO4" s="418" t="s">
        <v>27</v>
      </c>
      <c r="BP4" s="416" t="s">
        <v>26</v>
      </c>
      <c r="BQ4" s="416" t="s">
        <v>60</v>
      </c>
      <c r="BR4" s="418" t="s">
        <v>27</v>
      </c>
      <c r="BS4" s="416" t="s">
        <v>26</v>
      </c>
      <c r="BT4" s="416" t="s">
        <v>60</v>
      </c>
      <c r="BU4" s="418" t="s">
        <v>27</v>
      </c>
      <c r="BV4" s="416" t="s">
        <v>26</v>
      </c>
      <c r="BW4" s="416" t="s">
        <v>60</v>
      </c>
      <c r="BX4" s="418" t="s">
        <v>27</v>
      </c>
      <c r="BY4" s="416" t="s">
        <v>26</v>
      </c>
      <c r="BZ4" s="416" t="s">
        <v>60</v>
      </c>
      <c r="CA4" s="418" t="s">
        <v>27</v>
      </c>
      <c r="CB4" s="416" t="s">
        <v>26</v>
      </c>
      <c r="CC4" s="416" t="s">
        <v>60</v>
      </c>
      <c r="CD4" s="418" t="s">
        <v>27</v>
      </c>
    </row>
    <row r="5" spans="1:82" x14ac:dyDescent="0.25">
      <c r="A5" s="420"/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  <c r="AC5" s="420"/>
      <c r="AD5" s="420"/>
      <c r="AE5" s="420"/>
      <c r="AF5" s="420"/>
      <c r="AG5" s="420"/>
      <c r="AH5" s="420"/>
      <c r="AI5" s="420"/>
      <c r="AJ5" s="420"/>
      <c r="AK5" s="420"/>
      <c r="AL5" s="420"/>
      <c r="AM5" s="420"/>
      <c r="AN5" s="420"/>
      <c r="AO5" s="420"/>
      <c r="AP5" s="420"/>
      <c r="AQ5" s="420"/>
      <c r="AR5" s="420"/>
      <c r="AS5" s="420"/>
      <c r="AT5" s="420"/>
      <c r="AU5" s="420"/>
      <c r="AV5" s="420"/>
      <c r="AW5" s="420"/>
      <c r="AX5" s="420"/>
      <c r="AY5" s="420"/>
      <c r="AZ5" s="420"/>
      <c r="BA5" s="420"/>
      <c r="BB5" s="420"/>
      <c r="BC5" s="420"/>
      <c r="BD5" s="420"/>
      <c r="BE5" s="420"/>
      <c r="BF5" s="420"/>
      <c r="BG5" s="420"/>
      <c r="BH5" s="420"/>
      <c r="BI5" s="420"/>
      <c r="BJ5" s="420"/>
      <c r="BK5" s="420"/>
      <c r="BL5" s="420"/>
      <c r="BM5" s="420"/>
      <c r="BN5" s="420"/>
      <c r="BO5" s="420"/>
      <c r="BP5" s="420"/>
      <c r="BQ5" s="420"/>
      <c r="BR5" s="420"/>
      <c r="BS5" s="420"/>
      <c r="BT5" s="420"/>
      <c r="BU5" s="420"/>
      <c r="BV5" s="420"/>
      <c r="BW5" s="420"/>
      <c r="BX5" s="420"/>
      <c r="BY5" s="420"/>
      <c r="BZ5" s="420"/>
      <c r="CA5" s="420"/>
      <c r="CB5" s="420"/>
      <c r="CC5" s="420"/>
      <c r="CD5" s="420"/>
    </row>
    <row r="6" spans="1:82" ht="15.6" x14ac:dyDescent="0.25">
      <c r="A6" s="8" t="s">
        <v>28</v>
      </c>
      <c r="B6" s="348">
        <v>194720503.96000001</v>
      </c>
      <c r="C6" s="348">
        <v>66919139.119999997</v>
      </c>
      <c r="D6" s="349">
        <f>SUM(C6/B6)</f>
        <v>0.34366765573771679</v>
      </c>
      <c r="E6" s="348">
        <v>57949012</v>
      </c>
      <c r="F6" s="348">
        <v>15685390.33</v>
      </c>
      <c r="G6" s="349">
        <f>SUM(F6/E6)</f>
        <v>0.27067571626587872</v>
      </c>
      <c r="H6" s="348">
        <v>996385918.19000006</v>
      </c>
      <c r="I6" s="348">
        <v>284221664.38</v>
      </c>
      <c r="J6" s="349">
        <f>SUM(I6/H6)</f>
        <v>0.28525259057886643</v>
      </c>
      <c r="K6" s="348">
        <v>468704739</v>
      </c>
      <c r="L6" s="348">
        <v>165784090.44</v>
      </c>
      <c r="M6" s="349">
        <f>SUM(L6/K6)</f>
        <v>0.3537068790763816</v>
      </c>
      <c r="N6" s="348">
        <v>158881961</v>
      </c>
      <c r="O6" s="348">
        <v>51077002.840000004</v>
      </c>
      <c r="P6" s="349">
        <f>SUM(O6/N6)</f>
        <v>0.32147767133866129</v>
      </c>
      <c r="Q6" s="348">
        <v>92396380</v>
      </c>
      <c r="R6" s="348">
        <v>26861224.370000001</v>
      </c>
      <c r="S6" s="349">
        <f>SUM(R6/Q6)</f>
        <v>0.29071728102334748</v>
      </c>
      <c r="T6" s="348">
        <v>593734311.48000002</v>
      </c>
      <c r="U6" s="348">
        <v>223237726.36000001</v>
      </c>
      <c r="V6" s="349">
        <f>SUM(U6/T6)</f>
        <v>0.3759892632843399</v>
      </c>
      <c r="W6" s="348">
        <v>75432129.299999997</v>
      </c>
      <c r="X6" s="348">
        <v>18057018.149999999</v>
      </c>
      <c r="Y6" s="349">
        <f>SUM(X6/W6)</f>
        <v>0.23938099477724806</v>
      </c>
      <c r="Z6" s="348">
        <v>369588867</v>
      </c>
      <c r="AA6" s="348">
        <v>112916186.08</v>
      </c>
      <c r="AB6" s="349">
        <f>SUM(AA6/Z6)</f>
        <v>0.30551836422064088</v>
      </c>
      <c r="AC6" s="348">
        <v>303211003.25</v>
      </c>
      <c r="AD6" s="348">
        <v>120817091.88</v>
      </c>
      <c r="AE6" s="349">
        <f>SUM(AD6/AC6)</f>
        <v>0.39845879794931222</v>
      </c>
      <c r="AF6" s="348">
        <v>62738788</v>
      </c>
      <c r="AG6" s="348">
        <v>18546058.960000001</v>
      </c>
      <c r="AH6" s="349">
        <f>SUM(AG6/AF6)</f>
        <v>0.29560754281705282</v>
      </c>
      <c r="AI6" s="348">
        <v>382304897.56</v>
      </c>
      <c r="AJ6" s="348">
        <v>133830601.31999999</v>
      </c>
      <c r="AK6" s="350">
        <f>SUM(AJ6/AI6)</f>
        <v>0.35006248199840612</v>
      </c>
      <c r="AL6" s="348">
        <v>550784361.54999995</v>
      </c>
      <c r="AM6" s="348">
        <v>195421149.41</v>
      </c>
      <c r="AN6" s="351">
        <f>SUM(AM6/AL6)</f>
        <v>0.35480518884024226</v>
      </c>
      <c r="AO6" s="348">
        <v>167413689.61000001</v>
      </c>
      <c r="AP6" s="348">
        <v>49191041.479999997</v>
      </c>
      <c r="AQ6" s="351">
        <f>SUM(AP6/AO6)</f>
        <v>0.29382926566276274</v>
      </c>
      <c r="AR6" s="348">
        <v>97651815.079999998</v>
      </c>
      <c r="AS6" s="348">
        <v>31624319.120000001</v>
      </c>
      <c r="AT6" s="351">
        <f>SUM(AS6/AR6)</f>
        <v>0.32384773487407464</v>
      </c>
      <c r="AU6" s="348">
        <v>96459820</v>
      </c>
      <c r="AV6" s="348">
        <v>37950600.359999999</v>
      </c>
      <c r="AW6" s="351">
        <f>SUM(AV6/AU6)</f>
        <v>0.39343428548798864</v>
      </c>
      <c r="AX6" s="348">
        <v>115072043.62</v>
      </c>
      <c r="AY6" s="348">
        <v>42982709.18</v>
      </c>
      <c r="AZ6" s="351">
        <f>SUM(AY6/AX6)</f>
        <v>0.37352868540286727</v>
      </c>
      <c r="BA6" s="348">
        <v>60130015</v>
      </c>
      <c r="BB6" s="348">
        <v>21793183.629999999</v>
      </c>
      <c r="BC6" s="351">
        <f>SUM(BB6/BA6)</f>
        <v>0.3624343621068446</v>
      </c>
      <c r="BD6" s="348">
        <v>249094136</v>
      </c>
      <c r="BE6" s="348">
        <v>80100807.760000005</v>
      </c>
      <c r="BF6" s="351">
        <f>SUM(BE6/BD6)</f>
        <v>0.32156842006108088</v>
      </c>
      <c r="BG6" s="348">
        <v>221652293</v>
      </c>
      <c r="BH6" s="348">
        <v>67058766.259999998</v>
      </c>
      <c r="BI6" s="351">
        <f>SUM(BH6/BG6)</f>
        <v>0.30254036785443944</v>
      </c>
      <c r="BJ6" s="348">
        <v>58661092</v>
      </c>
      <c r="BK6" s="348">
        <v>17835212.09</v>
      </c>
      <c r="BL6" s="351">
        <f>SUM(BK6/BJ6)</f>
        <v>0.30403818752641015</v>
      </c>
      <c r="BM6" s="348">
        <v>224815455</v>
      </c>
      <c r="BN6" s="348">
        <v>79394805.5</v>
      </c>
      <c r="BO6" s="351">
        <f>SUM(BN6/BM6)</f>
        <v>0.35315546033078554</v>
      </c>
      <c r="BP6" s="348">
        <v>92168770.140000001</v>
      </c>
      <c r="BQ6" s="348">
        <v>40743212.880000003</v>
      </c>
      <c r="BR6" s="351">
        <f>SUM(BQ6/BP6)</f>
        <v>0.44205008722708344</v>
      </c>
      <c r="BS6" s="348">
        <v>139151665.84999999</v>
      </c>
      <c r="BT6" s="348">
        <v>56752574.969999999</v>
      </c>
      <c r="BU6" s="351">
        <f>SUM(BT6/BS6)</f>
        <v>0.40784689585518175</v>
      </c>
      <c r="BV6" s="348">
        <v>1909816000</v>
      </c>
      <c r="BW6" s="348">
        <v>800262494.23000002</v>
      </c>
      <c r="BX6" s="349">
        <f>SUM(BW6/BV6)</f>
        <v>0.41902596597263819</v>
      </c>
      <c r="BY6" s="348">
        <v>4145367099</v>
      </c>
      <c r="BZ6" s="348">
        <v>1622193063.29</v>
      </c>
      <c r="CA6" s="351">
        <f>SUM(BZ6/BY6)</f>
        <v>0.39132675696715175</v>
      </c>
      <c r="CB6" s="9">
        <f t="shared" ref="CB6:CB11" si="0">B6+E6+H6+K6+N6+Q6+T6+W6+Z6+AC6+AF6+AI6+AL6+AO6+AR6+AU6+AX6+BA6+BD6+BG6+BJ6+BM6+BP6+BS6+BV6+BY6</f>
        <v>11884286766.59</v>
      </c>
      <c r="CC6" s="9">
        <f t="shared" ref="CC6:CC26" si="1">BZ6+BW6+BT6+BQ6+BN6+BK6+BH6+BE6+BB6+AY6+AV6+AS6+AP6+AM6+AJ6+AG6+AD6+AA6+X6+U6+R6+O6+L6+I6+F6+C6</f>
        <v>4381257134.3900003</v>
      </c>
      <c r="CD6" s="350">
        <f t="shared" ref="CD6:CD12" si="2">SUM(CC6/CB6)</f>
        <v>0.36865966131908895</v>
      </c>
    </row>
    <row r="7" spans="1:82" ht="62.4" x14ac:dyDescent="0.25">
      <c r="A7" s="8" t="s">
        <v>29</v>
      </c>
      <c r="B7" s="348">
        <v>8987606</v>
      </c>
      <c r="C7" s="348">
        <v>2000000</v>
      </c>
      <c r="D7" s="349">
        <f>SUM(C7/B7)</f>
        <v>0.22252866892473924</v>
      </c>
      <c r="E7" s="348">
        <v>30471700</v>
      </c>
      <c r="F7" s="348">
        <v>7500000</v>
      </c>
      <c r="G7" s="349">
        <f t="shared" ref="G7:G32" si="3">SUM(F7/E7)</f>
        <v>0.24613001571950366</v>
      </c>
      <c r="H7" s="348"/>
      <c r="I7" s="348"/>
      <c r="J7" s="349"/>
      <c r="K7" s="348">
        <v>13988647</v>
      </c>
      <c r="L7" s="348">
        <v>3400000</v>
      </c>
      <c r="M7" s="349">
        <f t="shared" ref="M7:M32" si="4">SUM(L7/K7)</f>
        <v>0.24305424248678231</v>
      </c>
      <c r="N7" s="348">
        <v>8719761</v>
      </c>
      <c r="O7" s="348">
        <v>2100000</v>
      </c>
      <c r="P7" s="349">
        <f t="shared" ref="P7:P32" si="5">SUM(O7/N7)</f>
        <v>0.24083228886663294</v>
      </c>
      <c r="Q7" s="348">
        <v>51245751</v>
      </c>
      <c r="R7" s="348">
        <v>12720000</v>
      </c>
      <c r="S7" s="349">
        <f t="shared" ref="S7:S32" si="6">SUM(R7/Q7)</f>
        <v>0.24821570084903236</v>
      </c>
      <c r="T7" s="348">
        <v>15459664</v>
      </c>
      <c r="U7" s="348">
        <v>3800000</v>
      </c>
      <c r="V7" s="349">
        <f t="shared" ref="V7:V32" si="7">SUM(U7/T7)</f>
        <v>0.24580094366863342</v>
      </c>
      <c r="W7" s="348">
        <v>21970788</v>
      </c>
      <c r="X7" s="348">
        <v>8965400</v>
      </c>
      <c r="Y7" s="349">
        <f t="shared" ref="Y7:Y32" si="8">SUM(X7/W7)</f>
        <v>0.40806001132048608</v>
      </c>
      <c r="Z7" s="348">
        <v>13161399</v>
      </c>
      <c r="AA7" s="348">
        <v>13161399</v>
      </c>
      <c r="AB7" s="349">
        <f t="shared" ref="AB7:AB32" si="9">SUM(AA7/Z7)</f>
        <v>1</v>
      </c>
      <c r="AC7" s="348">
        <v>15735080</v>
      </c>
      <c r="AD7" s="348">
        <v>3900000</v>
      </c>
      <c r="AE7" s="349">
        <f t="shared" ref="AE7:AE32" si="10">SUM(AD7/AC7)</f>
        <v>0.24785383995505583</v>
      </c>
      <c r="AF7" s="348">
        <v>52949754</v>
      </c>
      <c r="AG7" s="348">
        <v>13207000</v>
      </c>
      <c r="AH7" s="349">
        <f t="shared" ref="AH7:AH32" si="11">SUM(AG7/AF7)</f>
        <v>0.2494251436937743</v>
      </c>
      <c r="AI7" s="348">
        <v>15507031</v>
      </c>
      <c r="AJ7" s="348">
        <v>3800000</v>
      </c>
      <c r="AK7" s="350">
        <f t="shared" ref="AK7:AK32" si="12">SUM(AJ7/AI7)</f>
        <v>0.24505013242057747</v>
      </c>
      <c r="AL7" s="348">
        <v>12011295</v>
      </c>
      <c r="AM7" s="348">
        <v>12011295</v>
      </c>
      <c r="AN7" s="351"/>
      <c r="AO7" s="348">
        <v>5626679</v>
      </c>
      <c r="AP7" s="348">
        <v>1400000</v>
      </c>
      <c r="AQ7" s="351">
        <f t="shared" ref="AQ7:AQ32" si="13">SUM(AP7/AO7)</f>
        <v>0.24881462048927974</v>
      </c>
      <c r="AR7" s="348">
        <v>58664606</v>
      </c>
      <c r="AS7" s="348">
        <v>14600000</v>
      </c>
      <c r="AT7" s="351">
        <f>SUM(AS7/AR7)</f>
        <v>0.24887237800591383</v>
      </c>
      <c r="AU7" s="348">
        <v>60952074</v>
      </c>
      <c r="AV7" s="348">
        <v>15200000</v>
      </c>
      <c r="AW7" s="351">
        <f t="shared" ref="AW7:AW32" si="14">SUM(AV7/AU7)</f>
        <v>0.24937625584323841</v>
      </c>
      <c r="AX7" s="348">
        <v>40644054</v>
      </c>
      <c r="AY7" s="348">
        <v>10100000</v>
      </c>
      <c r="AZ7" s="351">
        <f t="shared" ref="AZ7:AZ32" si="15">SUM(AY7/AX7)</f>
        <v>0.24849883331027953</v>
      </c>
      <c r="BA7" s="348">
        <v>39288570</v>
      </c>
      <c r="BB7" s="348">
        <v>11424000</v>
      </c>
      <c r="BC7" s="351">
        <f t="shared" ref="BC7:BC32" si="16">SUM(BB7/BA7)</f>
        <v>0.29077159082145265</v>
      </c>
      <c r="BD7" s="348">
        <v>14300658</v>
      </c>
      <c r="BE7" s="348">
        <v>3500000</v>
      </c>
      <c r="BF7" s="351">
        <f t="shared" ref="BF7:BF32" si="17">SUM(BE7/BD7)</f>
        <v>0.24474398310902898</v>
      </c>
      <c r="BG7" s="348">
        <v>7126593</v>
      </c>
      <c r="BH7" s="348">
        <v>2000000</v>
      </c>
      <c r="BI7" s="351">
        <f t="shared" ref="BI7:BI32" si="18">SUM(BH7/BG7)</f>
        <v>0.28063900941165015</v>
      </c>
      <c r="BJ7" s="348">
        <v>37273994</v>
      </c>
      <c r="BK7" s="348">
        <v>9300000</v>
      </c>
      <c r="BL7" s="351">
        <f t="shared" ref="BL7:BL32" si="19">SUM(BK7/BJ7)</f>
        <v>0.24950371564689311</v>
      </c>
      <c r="BM7" s="348">
        <v>22712334</v>
      </c>
      <c r="BN7" s="348">
        <v>5600000</v>
      </c>
      <c r="BO7" s="351">
        <f t="shared" ref="BO7:BO32" si="20">SUM(BN7/BM7)</f>
        <v>0.2465620662323828</v>
      </c>
      <c r="BP7" s="348">
        <v>49119919</v>
      </c>
      <c r="BQ7" s="348">
        <v>12000000</v>
      </c>
      <c r="BR7" s="351">
        <f t="shared" ref="BR7:BR32" si="21">SUM(BQ7/BP7)</f>
        <v>0.24430007712349852</v>
      </c>
      <c r="BS7" s="348">
        <v>9376933</v>
      </c>
      <c r="BT7" s="348">
        <v>2300000</v>
      </c>
      <c r="BU7" s="351">
        <f t="shared" ref="BU7:BU32" si="22">SUM(BT7/BS7)</f>
        <v>0.24528275929880272</v>
      </c>
      <c r="BV7" s="348"/>
      <c r="BW7" s="348"/>
      <c r="BX7" s="349"/>
      <c r="BY7" s="348"/>
      <c r="BZ7" s="348"/>
      <c r="CA7" s="351"/>
      <c r="CB7" s="9">
        <f t="shared" si="0"/>
        <v>605294890</v>
      </c>
      <c r="CC7" s="9">
        <f t="shared" si="1"/>
        <v>173989094</v>
      </c>
      <c r="CD7" s="350">
        <f t="shared" si="2"/>
        <v>0.28744517238531453</v>
      </c>
    </row>
    <row r="8" spans="1:82" ht="46.8" x14ac:dyDescent="0.25">
      <c r="A8" s="8" t="s">
        <v>30</v>
      </c>
      <c r="B8" s="348">
        <v>28802294.34</v>
      </c>
      <c r="C8" s="348">
        <v>25556590.34</v>
      </c>
      <c r="D8" s="349">
        <f>SUM(C8/B8)</f>
        <v>0.8873109217729076</v>
      </c>
      <c r="E8" s="348">
        <v>7327113.2599999998</v>
      </c>
      <c r="F8" s="348">
        <v>4615999.26</v>
      </c>
      <c r="G8" s="349">
        <f t="shared" si="3"/>
        <v>0.62998879588767265</v>
      </c>
      <c r="H8" s="348">
        <v>25113728.34</v>
      </c>
      <c r="I8" s="348">
        <v>18100233.34</v>
      </c>
      <c r="J8" s="349">
        <f t="shared" ref="J8:J32" si="23">SUM(I8/H8)</f>
        <v>0.72073063365787771</v>
      </c>
      <c r="K8" s="348">
        <v>105449431.01000001</v>
      </c>
      <c r="L8" s="348">
        <v>77983979.560000002</v>
      </c>
      <c r="M8" s="349">
        <f t="shared" si="4"/>
        <v>0.73953912138800071</v>
      </c>
      <c r="N8" s="348">
        <v>11375714.060000001</v>
      </c>
      <c r="O8" s="348">
        <v>9311636.0600000005</v>
      </c>
      <c r="P8" s="349">
        <f t="shared" si="5"/>
        <v>0.81855398359054743</v>
      </c>
      <c r="Q8" s="348">
        <v>23240121</v>
      </c>
      <c r="R8" s="348">
        <v>1772112</v>
      </c>
      <c r="S8" s="349">
        <f t="shared" si="6"/>
        <v>7.6252270803581448E-2</v>
      </c>
      <c r="T8" s="348">
        <v>56132287.979999997</v>
      </c>
      <c r="U8" s="348">
        <v>25506026.300000001</v>
      </c>
      <c r="V8" s="349">
        <f t="shared" si="7"/>
        <v>0.45439135331679031</v>
      </c>
      <c r="W8" s="348">
        <v>86805314.530000001</v>
      </c>
      <c r="X8" s="348">
        <v>5621589.1100000003</v>
      </c>
      <c r="Y8" s="349">
        <f t="shared" si="8"/>
        <v>6.4760886363209633E-2</v>
      </c>
      <c r="Z8" s="348">
        <v>155344384.16999999</v>
      </c>
      <c r="AA8" s="348">
        <v>35945894.549999997</v>
      </c>
      <c r="AB8" s="349">
        <f t="shared" si="9"/>
        <v>0.23139487624259961</v>
      </c>
      <c r="AC8" s="348">
        <v>43496285.659999996</v>
      </c>
      <c r="AD8" s="348">
        <v>36159528.659999996</v>
      </c>
      <c r="AE8" s="349">
        <f t="shared" si="10"/>
        <v>0.8313245168254213</v>
      </c>
      <c r="AF8" s="348">
        <v>6247930.7599999998</v>
      </c>
      <c r="AG8" s="348">
        <v>4870899.76</v>
      </c>
      <c r="AH8" s="349">
        <f t="shared" si="11"/>
        <v>0.77960207100630541</v>
      </c>
      <c r="AI8" s="348">
        <v>33613802.640000001</v>
      </c>
      <c r="AJ8" s="348">
        <v>29232161.640000001</v>
      </c>
      <c r="AK8" s="350">
        <f t="shared" si="12"/>
        <v>0.86964756570606194</v>
      </c>
      <c r="AL8" s="348">
        <v>172216270.03999999</v>
      </c>
      <c r="AM8" s="348">
        <v>135376354.84</v>
      </c>
      <c r="AN8" s="351">
        <f t="shared" ref="AN8:AN32" si="24">SUM(AM8/AL8)</f>
        <v>0.78608342178446133</v>
      </c>
      <c r="AO8" s="348">
        <v>8526193.8000000007</v>
      </c>
      <c r="AP8" s="348">
        <v>7464924.7999999998</v>
      </c>
      <c r="AQ8" s="351">
        <f t="shared" si="13"/>
        <v>0.87552839814642724</v>
      </c>
      <c r="AR8" s="348">
        <v>31475777</v>
      </c>
      <c r="AS8" s="348">
        <v>24380739</v>
      </c>
      <c r="AT8" s="351">
        <f t="shared" ref="AT8:AT32" si="25">SUM(AS8/AR8)</f>
        <v>0.77458735967026326</v>
      </c>
      <c r="AU8" s="348">
        <v>13338527.130000001</v>
      </c>
      <c r="AV8" s="348">
        <v>11551378.130000001</v>
      </c>
      <c r="AW8" s="351">
        <f t="shared" si="14"/>
        <v>0.86601601641754877</v>
      </c>
      <c r="AX8" s="348">
        <v>62239516.07</v>
      </c>
      <c r="AY8" s="348">
        <v>58096030.07</v>
      </c>
      <c r="AZ8" s="351">
        <f t="shared" si="15"/>
        <v>0.93342676386911694</v>
      </c>
      <c r="BA8" s="348">
        <v>38134351.82</v>
      </c>
      <c r="BB8" s="348">
        <v>34803109.880000003</v>
      </c>
      <c r="BC8" s="351">
        <f t="shared" si="16"/>
        <v>0.91264458995595432</v>
      </c>
      <c r="BD8" s="348">
        <v>141836527.43000001</v>
      </c>
      <c r="BE8" s="348">
        <v>123554357.58</v>
      </c>
      <c r="BF8" s="351">
        <f t="shared" si="17"/>
        <v>0.87110393788354179</v>
      </c>
      <c r="BG8" s="348">
        <v>47641981.270000003</v>
      </c>
      <c r="BH8" s="348">
        <v>7443338.2699999996</v>
      </c>
      <c r="BI8" s="351">
        <f t="shared" si="18"/>
        <v>0.1562348599193763</v>
      </c>
      <c r="BJ8" s="348">
        <v>20479144.75</v>
      </c>
      <c r="BK8" s="348">
        <v>19257326.149999999</v>
      </c>
      <c r="BL8" s="351">
        <f t="shared" si="19"/>
        <v>0.94033839718819301</v>
      </c>
      <c r="BM8" s="348">
        <v>29816045.34</v>
      </c>
      <c r="BN8" s="348">
        <v>8507495.5199999996</v>
      </c>
      <c r="BO8" s="351">
        <f t="shared" si="20"/>
        <v>0.28533279390297572</v>
      </c>
      <c r="BP8" s="348">
        <v>4098357.74</v>
      </c>
      <c r="BQ8" s="348">
        <v>2823279.74</v>
      </c>
      <c r="BR8" s="351">
        <f t="shared" si="21"/>
        <v>0.68888074665731847</v>
      </c>
      <c r="BS8" s="348">
        <v>17532206.77</v>
      </c>
      <c r="BT8" s="348">
        <v>16313705.77</v>
      </c>
      <c r="BU8" s="351">
        <f t="shared" si="22"/>
        <v>0.9304992796408823</v>
      </c>
      <c r="BV8" s="348">
        <v>78666638.620000005</v>
      </c>
      <c r="BW8" s="348">
        <v>56928415.759999998</v>
      </c>
      <c r="BX8" s="349">
        <f t="shared" ref="BX8:BX32" si="26">SUM(BW8/BV8)</f>
        <v>0.7236665600394252</v>
      </c>
      <c r="BY8" s="348">
        <v>331048811.01999998</v>
      </c>
      <c r="BZ8" s="348">
        <v>320526111.01999998</v>
      </c>
      <c r="CA8" s="351">
        <f t="shared" ref="CA8:CA32" si="27">SUM(BZ8/BY8)</f>
        <v>0.968214052883687</v>
      </c>
      <c r="CB8" s="9">
        <f t="shared" si="0"/>
        <v>1579998756.5499997</v>
      </c>
      <c r="CC8" s="9">
        <f t="shared" si="1"/>
        <v>1101703217.1099999</v>
      </c>
      <c r="CD8" s="350">
        <f t="shared" si="2"/>
        <v>0.69728106591401362</v>
      </c>
    </row>
    <row r="9" spans="1:82" ht="46.8" x14ac:dyDescent="0.25">
      <c r="A9" s="8" t="s">
        <v>31</v>
      </c>
      <c r="B9" s="348">
        <v>434709524</v>
      </c>
      <c r="C9" s="348">
        <v>139288244.66999999</v>
      </c>
      <c r="D9" s="349">
        <f>SUM(C9/B9)</f>
        <v>0.32041682314280279</v>
      </c>
      <c r="E9" s="348">
        <v>129671357</v>
      </c>
      <c r="F9" s="348">
        <v>41523743.799999997</v>
      </c>
      <c r="G9" s="349">
        <f t="shared" si="3"/>
        <v>0.32022294484047081</v>
      </c>
      <c r="H9" s="348">
        <v>844746231</v>
      </c>
      <c r="I9" s="348">
        <v>278611261.04000002</v>
      </c>
      <c r="J9" s="349">
        <f t="shared" si="23"/>
        <v>0.32981651863682598</v>
      </c>
      <c r="K9" s="348">
        <v>749531775</v>
      </c>
      <c r="L9" s="348">
        <v>249280256</v>
      </c>
      <c r="M9" s="349">
        <f t="shared" si="4"/>
        <v>0.33258130517548773</v>
      </c>
      <c r="N9" s="348">
        <v>281492364</v>
      </c>
      <c r="O9" s="348">
        <v>90765002.879999995</v>
      </c>
      <c r="P9" s="349">
        <f t="shared" si="5"/>
        <v>0.3224421493721229</v>
      </c>
      <c r="Q9" s="348">
        <v>211523385</v>
      </c>
      <c r="R9" s="348">
        <v>65340682.079999998</v>
      </c>
      <c r="S9" s="349">
        <f t="shared" si="6"/>
        <v>0.30890524033548344</v>
      </c>
      <c r="T9" s="348">
        <v>646222909</v>
      </c>
      <c r="U9" s="348">
        <v>223933245.13999999</v>
      </c>
      <c r="V9" s="349">
        <f t="shared" si="7"/>
        <v>0.34652631780963367</v>
      </c>
      <c r="W9" s="348">
        <v>129572388</v>
      </c>
      <c r="X9" s="348">
        <v>45342558</v>
      </c>
      <c r="Y9" s="349">
        <f t="shared" si="8"/>
        <v>0.34993997332209392</v>
      </c>
      <c r="Z9" s="348">
        <v>603658405</v>
      </c>
      <c r="AA9" s="348">
        <v>202618647.78</v>
      </c>
      <c r="AB9" s="349">
        <f t="shared" si="9"/>
        <v>0.33565116645729465</v>
      </c>
      <c r="AC9" s="348">
        <v>631212482</v>
      </c>
      <c r="AD9" s="348">
        <v>202821817.56</v>
      </c>
      <c r="AE9" s="349">
        <f t="shared" si="10"/>
        <v>0.32132098674183063</v>
      </c>
      <c r="AF9" s="348">
        <v>185912040</v>
      </c>
      <c r="AG9" s="348">
        <v>59496302</v>
      </c>
      <c r="AH9" s="349">
        <f t="shared" si="11"/>
        <v>0.32002393174750815</v>
      </c>
      <c r="AI9" s="348">
        <v>680514631</v>
      </c>
      <c r="AJ9" s="348">
        <v>228737420.44999999</v>
      </c>
      <c r="AK9" s="350">
        <f t="shared" si="12"/>
        <v>0.3361241772478511</v>
      </c>
      <c r="AL9" s="348">
        <v>890081895</v>
      </c>
      <c r="AM9" s="348">
        <v>324604123.29000002</v>
      </c>
      <c r="AN9" s="351">
        <f t="shared" si="24"/>
        <v>0.36469017639101625</v>
      </c>
      <c r="AO9" s="348">
        <v>205271715</v>
      </c>
      <c r="AP9" s="348">
        <v>69391931.180000007</v>
      </c>
      <c r="AQ9" s="351">
        <f t="shared" si="13"/>
        <v>0.33804916171719035</v>
      </c>
      <c r="AR9" s="348">
        <v>203617525</v>
      </c>
      <c r="AS9" s="348">
        <v>65479157</v>
      </c>
      <c r="AT9" s="351">
        <f t="shared" si="25"/>
        <v>0.32157918135975772</v>
      </c>
      <c r="AU9" s="348">
        <v>167410442</v>
      </c>
      <c r="AV9" s="348">
        <v>53911829</v>
      </c>
      <c r="AW9" s="351">
        <f t="shared" si="14"/>
        <v>0.32203384899969384</v>
      </c>
      <c r="AX9" s="348">
        <v>240408357</v>
      </c>
      <c r="AY9" s="348">
        <v>77866774</v>
      </c>
      <c r="AZ9" s="351">
        <f t="shared" si="15"/>
        <v>0.32389379043092081</v>
      </c>
      <c r="BA9" s="348">
        <v>126730016</v>
      </c>
      <c r="BB9" s="348">
        <v>40030974</v>
      </c>
      <c r="BC9" s="351">
        <f t="shared" si="16"/>
        <v>0.31587602734935344</v>
      </c>
      <c r="BD9" s="348">
        <v>383991896</v>
      </c>
      <c r="BE9" s="348">
        <v>124914359</v>
      </c>
      <c r="BF9" s="351">
        <f t="shared" si="17"/>
        <v>0.32530467517991579</v>
      </c>
      <c r="BG9" s="348">
        <v>234614732</v>
      </c>
      <c r="BH9" s="348">
        <v>83152644</v>
      </c>
      <c r="BI9" s="351">
        <f t="shared" si="18"/>
        <v>0.35442209144820452</v>
      </c>
      <c r="BJ9" s="348">
        <v>161553237</v>
      </c>
      <c r="BK9" s="348">
        <v>53095207.719999999</v>
      </c>
      <c r="BL9" s="351">
        <f t="shared" si="19"/>
        <v>0.32865455812562888</v>
      </c>
      <c r="BM9" s="348">
        <v>318335256</v>
      </c>
      <c r="BN9" s="348">
        <v>103880404.15000001</v>
      </c>
      <c r="BO9" s="351">
        <f t="shared" si="20"/>
        <v>0.32632390598294275</v>
      </c>
      <c r="BP9" s="348">
        <v>228270494</v>
      </c>
      <c r="BQ9" s="348">
        <v>69000654.840000004</v>
      </c>
      <c r="BR9" s="351">
        <f t="shared" si="21"/>
        <v>0.30227583789256618</v>
      </c>
      <c r="BS9" s="348">
        <v>220447001</v>
      </c>
      <c r="BT9" s="348">
        <v>72677634</v>
      </c>
      <c r="BU9" s="351">
        <f t="shared" si="22"/>
        <v>0.32968302435649827</v>
      </c>
      <c r="BV9" s="348">
        <v>1390384939</v>
      </c>
      <c r="BW9" s="348">
        <v>523570648.88999999</v>
      </c>
      <c r="BX9" s="349">
        <f t="shared" si="26"/>
        <v>0.37656524765477195</v>
      </c>
      <c r="BY9" s="348">
        <v>4285382948</v>
      </c>
      <c r="BZ9" s="348">
        <v>1430732752.49</v>
      </c>
      <c r="CA9" s="351">
        <f t="shared" si="27"/>
        <v>0.33386345394353306</v>
      </c>
      <c r="CB9" s="9">
        <f t="shared" si="0"/>
        <v>14585267944</v>
      </c>
      <c r="CC9" s="9">
        <f t="shared" si="1"/>
        <v>4920068274.9599991</v>
      </c>
      <c r="CD9" s="350">
        <f t="shared" si="2"/>
        <v>0.33733136023627097</v>
      </c>
    </row>
    <row r="10" spans="1:82" ht="31.2" x14ac:dyDescent="0.25">
      <c r="A10" s="8" t="s">
        <v>51</v>
      </c>
      <c r="B10" s="348">
        <v>698090</v>
      </c>
      <c r="C10" s="348">
        <v>264522</v>
      </c>
      <c r="D10" s="349">
        <f>SUM(C10/B10)</f>
        <v>0.37892248850434757</v>
      </c>
      <c r="E10" s="348">
        <v>2434840</v>
      </c>
      <c r="F10" s="348">
        <v>121086</v>
      </c>
      <c r="G10" s="349">
        <f t="shared" si="3"/>
        <v>4.9730577779238061E-2</v>
      </c>
      <c r="H10" s="348">
        <v>5494624.2000000002</v>
      </c>
      <c r="I10" s="348">
        <v>4401577</v>
      </c>
      <c r="J10" s="349">
        <f t="shared" si="23"/>
        <v>0.80106970736961403</v>
      </c>
      <c r="K10" s="348">
        <v>10910919.4</v>
      </c>
      <c r="L10" s="348">
        <v>1437338.6</v>
      </c>
      <c r="M10" s="349">
        <f t="shared" si="4"/>
        <v>0.13173395818504535</v>
      </c>
      <c r="N10" s="348">
        <v>437470</v>
      </c>
      <c r="O10" s="348">
        <v>109368</v>
      </c>
      <c r="P10" s="349">
        <f t="shared" si="5"/>
        <v>0.25000114293551556</v>
      </c>
      <c r="Q10" s="348">
        <v>4483080</v>
      </c>
      <c r="R10" s="348">
        <v>3204626</v>
      </c>
      <c r="S10" s="349">
        <f t="shared" si="6"/>
        <v>0.71482686010510632</v>
      </c>
      <c r="T10" s="348">
        <v>31567402.16</v>
      </c>
      <c r="U10" s="348">
        <v>25283306.260000002</v>
      </c>
      <c r="V10" s="349">
        <f t="shared" si="7"/>
        <v>0.80093085049732837</v>
      </c>
      <c r="W10" s="348">
        <v>8074467.2199999997</v>
      </c>
      <c r="X10" s="348">
        <v>4728393.22</v>
      </c>
      <c r="Y10" s="349">
        <f t="shared" si="8"/>
        <v>0.58559816903931894</v>
      </c>
      <c r="Z10" s="348">
        <v>1216170</v>
      </c>
      <c r="AA10" s="348">
        <v>208320</v>
      </c>
      <c r="AB10" s="349">
        <f t="shared" si="9"/>
        <v>0.17129184242334541</v>
      </c>
      <c r="AC10" s="348">
        <v>48913679.390000001</v>
      </c>
      <c r="AD10" s="348">
        <v>47445136.390000001</v>
      </c>
      <c r="AE10" s="349">
        <f t="shared" si="10"/>
        <v>0.96997684454912969</v>
      </c>
      <c r="AF10" s="348">
        <v>5117156.01</v>
      </c>
      <c r="AG10" s="348">
        <v>2319216.29</v>
      </c>
      <c r="AH10" s="349">
        <f t="shared" si="11"/>
        <v>0.45322368234772659</v>
      </c>
      <c r="AI10" s="348">
        <v>7998451.7599999998</v>
      </c>
      <c r="AJ10" s="348">
        <v>1503201</v>
      </c>
      <c r="AK10" s="350">
        <f t="shared" si="12"/>
        <v>0.18793649635013865</v>
      </c>
      <c r="AL10" s="348">
        <v>2764730</v>
      </c>
      <c r="AM10" s="348">
        <v>1388122</v>
      </c>
      <c r="AN10" s="351">
        <f t="shared" si="24"/>
        <v>0.50208230098418294</v>
      </c>
      <c r="AO10" s="348">
        <v>2873710</v>
      </c>
      <c r="AP10" s="348">
        <v>118876.72</v>
      </c>
      <c r="AQ10" s="351">
        <f t="shared" si="13"/>
        <v>4.1366985534378904E-2</v>
      </c>
      <c r="AR10" s="348">
        <v>8848361.5500000007</v>
      </c>
      <c r="AS10" s="348">
        <v>214824</v>
      </c>
      <c r="AT10" s="351">
        <f t="shared" si="25"/>
        <v>2.427839309979371E-2</v>
      </c>
      <c r="AU10" s="348">
        <v>27627754.949999999</v>
      </c>
      <c r="AV10" s="348">
        <v>12587614.51</v>
      </c>
      <c r="AW10" s="351">
        <f t="shared" si="14"/>
        <v>0.4556148167949492</v>
      </c>
      <c r="AX10" s="348">
        <v>33111494</v>
      </c>
      <c r="AY10" s="348">
        <v>4010013.82</v>
      </c>
      <c r="AZ10" s="351">
        <f t="shared" si="15"/>
        <v>0.12110639948774284</v>
      </c>
      <c r="BA10" s="348">
        <v>1855691.08</v>
      </c>
      <c r="BB10" s="348">
        <v>1382499.08</v>
      </c>
      <c r="BC10" s="351">
        <f t="shared" si="16"/>
        <v>0.74500497140935762</v>
      </c>
      <c r="BD10" s="348">
        <v>7194171</v>
      </c>
      <c r="BE10" s="348">
        <v>750702</v>
      </c>
      <c r="BF10" s="351">
        <f t="shared" si="17"/>
        <v>0.10434864559099304</v>
      </c>
      <c r="BG10" s="348">
        <v>1946820</v>
      </c>
      <c r="BH10" s="348">
        <v>166656</v>
      </c>
      <c r="BI10" s="351">
        <f t="shared" si="18"/>
        <v>8.5604216106265604E-2</v>
      </c>
      <c r="BJ10" s="348">
        <v>4323958.66</v>
      </c>
      <c r="BK10" s="348">
        <v>3879980.66</v>
      </c>
      <c r="BL10" s="351">
        <f t="shared" si="19"/>
        <v>0.89732140501084257</v>
      </c>
      <c r="BM10" s="348">
        <v>19792178.140000001</v>
      </c>
      <c r="BN10" s="348">
        <v>18521610.140000001</v>
      </c>
      <c r="BO10" s="351">
        <f t="shared" si="20"/>
        <v>0.9358045389945141</v>
      </c>
      <c r="BP10" s="348">
        <v>7777470</v>
      </c>
      <c r="BQ10" s="348">
        <v>289368</v>
      </c>
      <c r="BR10" s="351">
        <f t="shared" si="21"/>
        <v>3.7205929434636201E-2</v>
      </c>
      <c r="BS10" s="348">
        <v>15664659.380000001</v>
      </c>
      <c r="BT10" s="348">
        <v>6742373.75</v>
      </c>
      <c r="BU10" s="351">
        <f t="shared" si="22"/>
        <v>0.43041942926690052</v>
      </c>
      <c r="BV10" s="348">
        <v>83420900</v>
      </c>
      <c r="BW10" s="348">
        <v>17000000</v>
      </c>
      <c r="BX10" s="349">
        <f t="shared" si="26"/>
        <v>0.20378586181640332</v>
      </c>
      <c r="BY10" s="348">
        <v>37026307.600000001</v>
      </c>
      <c r="BZ10" s="348">
        <v>30570603.600000001</v>
      </c>
      <c r="CA10" s="351">
        <f t="shared" si="27"/>
        <v>0.82564548240289559</v>
      </c>
      <c r="CB10" s="9">
        <f t="shared" si="0"/>
        <v>381574556.50000006</v>
      </c>
      <c r="CC10" s="9">
        <f t="shared" si="1"/>
        <v>188649335.03999999</v>
      </c>
      <c r="CD10" s="350">
        <f t="shared" si="2"/>
        <v>0.49439704987248007</v>
      </c>
    </row>
    <row r="11" spans="1:82" ht="31.2" x14ac:dyDescent="0.25">
      <c r="A11" s="8" t="s">
        <v>32</v>
      </c>
      <c r="B11" s="348"/>
      <c r="C11" s="348"/>
      <c r="D11" s="349"/>
      <c r="E11" s="348"/>
      <c r="F11" s="348"/>
      <c r="G11" s="349"/>
      <c r="H11" s="348">
        <v>100000</v>
      </c>
      <c r="I11" s="348">
        <v>31000</v>
      </c>
      <c r="J11" s="349">
        <f t="shared" si="23"/>
        <v>0.31</v>
      </c>
      <c r="K11" s="348"/>
      <c r="L11" s="348"/>
      <c r="M11" s="349"/>
      <c r="N11" s="348">
        <v>4600000</v>
      </c>
      <c r="O11" s="348"/>
      <c r="P11" s="349">
        <f t="shared" si="5"/>
        <v>0</v>
      </c>
      <c r="Q11" s="348">
        <v>4300000</v>
      </c>
      <c r="R11" s="348"/>
      <c r="S11" s="349">
        <f t="shared" si="6"/>
        <v>0</v>
      </c>
      <c r="T11" s="348">
        <v>226000</v>
      </c>
      <c r="U11" s="348">
        <v>12035000</v>
      </c>
      <c r="V11" s="349">
        <f t="shared" si="7"/>
        <v>53.252212389380531</v>
      </c>
      <c r="W11" s="348">
        <v>4869140</v>
      </c>
      <c r="X11" s="348">
        <v>107100</v>
      </c>
      <c r="Y11" s="349">
        <f t="shared" si="8"/>
        <v>2.1995670693387332E-2</v>
      </c>
      <c r="Z11" s="348"/>
      <c r="AA11" s="348"/>
      <c r="AB11" s="349"/>
      <c r="AC11" s="348"/>
      <c r="AD11" s="348">
        <v>6655.23</v>
      </c>
      <c r="AE11" s="349"/>
      <c r="AF11" s="348">
        <v>871500</v>
      </c>
      <c r="AG11" s="348">
        <v>305260.65999999997</v>
      </c>
      <c r="AH11" s="349">
        <f t="shared" si="11"/>
        <v>0.35027040734366033</v>
      </c>
      <c r="AI11" s="348">
        <v>400000</v>
      </c>
      <c r="AJ11" s="348"/>
      <c r="AK11" s="350">
        <f t="shared" si="12"/>
        <v>0</v>
      </c>
      <c r="AL11" s="348">
        <v>98783100.189999998</v>
      </c>
      <c r="AM11" s="348">
        <v>206000</v>
      </c>
      <c r="AN11" s="351">
        <f t="shared" si="24"/>
        <v>2.0853769481194496E-3</v>
      </c>
      <c r="AO11" s="348">
        <v>5709926.7999999998</v>
      </c>
      <c r="AP11" s="348">
        <v>654875</v>
      </c>
      <c r="AQ11" s="351">
        <f t="shared" si="13"/>
        <v>0.11469061214585098</v>
      </c>
      <c r="AR11" s="348"/>
      <c r="AS11" s="348"/>
      <c r="AT11" s="351"/>
      <c r="AU11" s="348">
        <v>29537756.120000001</v>
      </c>
      <c r="AV11" s="348">
        <v>122935.15</v>
      </c>
      <c r="AW11" s="351">
        <f t="shared" si="14"/>
        <v>4.1619664506865051E-3</v>
      </c>
      <c r="AX11" s="348"/>
      <c r="AY11" s="348"/>
      <c r="AZ11" s="351"/>
      <c r="BA11" s="348">
        <v>1300000</v>
      </c>
      <c r="BB11" s="348">
        <v>214543.12</v>
      </c>
      <c r="BC11" s="351">
        <f t="shared" si="16"/>
        <v>0.16503316923076922</v>
      </c>
      <c r="BD11" s="348">
        <v>5768430</v>
      </c>
      <c r="BE11" s="348">
        <v>288135.44</v>
      </c>
      <c r="BF11" s="351">
        <f t="shared" si="17"/>
        <v>4.9950409383489096E-2</v>
      </c>
      <c r="BG11" s="348"/>
      <c r="BH11" s="348">
        <v>35000</v>
      </c>
      <c r="BI11" s="351"/>
      <c r="BJ11" s="348">
        <v>566400</v>
      </c>
      <c r="BK11" s="348"/>
      <c r="BL11" s="351">
        <f t="shared" si="19"/>
        <v>0</v>
      </c>
      <c r="BM11" s="348">
        <v>500000</v>
      </c>
      <c r="BN11" s="348">
        <v>512000</v>
      </c>
      <c r="BO11" s="351">
        <f t="shared" si="20"/>
        <v>1.024</v>
      </c>
      <c r="BP11" s="348"/>
      <c r="BQ11" s="348"/>
      <c r="BR11" s="351"/>
      <c r="BS11" s="348">
        <v>666977.55000000005</v>
      </c>
      <c r="BT11" s="348">
        <v>16313</v>
      </c>
      <c r="BU11" s="351">
        <f t="shared" si="22"/>
        <v>2.4458094579045426E-2</v>
      </c>
      <c r="BV11" s="348"/>
      <c r="BW11" s="348"/>
      <c r="BX11" s="349"/>
      <c r="BY11" s="348">
        <v>120422100</v>
      </c>
      <c r="BZ11" s="348">
        <v>301129.19</v>
      </c>
      <c r="CA11" s="351">
        <f t="shared" si="27"/>
        <v>2.5006140068974049E-3</v>
      </c>
      <c r="CB11" s="9">
        <f t="shared" si="0"/>
        <v>278621330.65999997</v>
      </c>
      <c r="CC11" s="9">
        <f t="shared" si="1"/>
        <v>14835946.789999999</v>
      </c>
      <c r="CD11" s="350">
        <f t="shared" si="2"/>
        <v>5.3247706321897591E-2</v>
      </c>
    </row>
    <row r="12" spans="1:82" s="356" customFormat="1" ht="15.6" x14ac:dyDescent="0.3">
      <c r="A12" s="145" t="s">
        <v>33</v>
      </c>
      <c r="B12" s="352">
        <v>638501206.94000006</v>
      </c>
      <c r="C12" s="352">
        <v>204611684.77000001</v>
      </c>
      <c r="D12" s="353">
        <f>SUM(C12/B12)</f>
        <v>0.32045622239399679</v>
      </c>
      <c r="E12" s="352">
        <v>227854022.25999999</v>
      </c>
      <c r="F12" s="352">
        <v>68855962.400000006</v>
      </c>
      <c r="G12" s="353">
        <f t="shared" si="3"/>
        <v>0.30219331533866778</v>
      </c>
      <c r="H12" s="352">
        <v>1841886258.1400001</v>
      </c>
      <c r="I12" s="352">
        <v>555411492.16999996</v>
      </c>
      <c r="J12" s="353">
        <f t="shared" si="23"/>
        <v>0.30154494595712633</v>
      </c>
      <c r="K12" s="352">
        <v>1343073561.74</v>
      </c>
      <c r="L12" s="352">
        <v>492373714.93000001</v>
      </c>
      <c r="M12" s="353">
        <f t="shared" si="4"/>
        <v>0.3666021943668612</v>
      </c>
      <c r="N12" s="352">
        <v>464199061.77999997</v>
      </c>
      <c r="O12" s="352">
        <v>152054801.5</v>
      </c>
      <c r="P12" s="353">
        <f t="shared" si="5"/>
        <v>0.32756378463355024</v>
      </c>
      <c r="Q12" s="352">
        <v>384884425</v>
      </c>
      <c r="R12" s="352">
        <v>107594352.45</v>
      </c>
      <c r="S12" s="353">
        <f t="shared" si="6"/>
        <v>0.27954976990820035</v>
      </c>
      <c r="T12" s="352">
        <v>1303403046.23</v>
      </c>
      <c r="U12" s="352">
        <v>473855775.67000002</v>
      </c>
      <c r="V12" s="353">
        <f t="shared" si="7"/>
        <v>0.36355276062964093</v>
      </c>
      <c r="W12" s="352">
        <v>322744065.18000001</v>
      </c>
      <c r="X12" s="352">
        <v>78841896.609999999</v>
      </c>
      <c r="Y12" s="353">
        <f t="shared" si="8"/>
        <v>0.24428612363802413</v>
      </c>
      <c r="Z12" s="352">
        <v>1142969225.1700001</v>
      </c>
      <c r="AA12" s="352">
        <v>232558258.63999999</v>
      </c>
      <c r="AB12" s="353">
        <f t="shared" si="9"/>
        <v>0.20346852174030347</v>
      </c>
      <c r="AC12" s="352">
        <v>1042568530.3</v>
      </c>
      <c r="AD12" s="352">
        <v>384097466.45999998</v>
      </c>
      <c r="AE12" s="353">
        <f t="shared" si="10"/>
        <v>0.36841459846239133</v>
      </c>
      <c r="AF12" s="352">
        <v>313837168.76999998</v>
      </c>
      <c r="AG12" s="352">
        <v>96667496.359999999</v>
      </c>
      <c r="AH12" s="353">
        <f t="shared" si="11"/>
        <v>0.30801799780077721</v>
      </c>
      <c r="AI12" s="352">
        <v>1120338813.96</v>
      </c>
      <c r="AJ12" s="352">
        <v>377065813.80000001</v>
      </c>
      <c r="AK12" s="354">
        <f t="shared" si="12"/>
        <v>0.33656409034621071</v>
      </c>
      <c r="AL12" s="352">
        <v>1658696079.05</v>
      </c>
      <c r="AM12" s="352">
        <v>601061471.80999994</v>
      </c>
      <c r="AN12" s="355">
        <f t="shared" si="24"/>
        <v>0.36236986353416312</v>
      </c>
      <c r="AO12" s="352">
        <v>395421914.20999998</v>
      </c>
      <c r="AP12" s="352">
        <v>127264778.34999999</v>
      </c>
      <c r="AQ12" s="355">
        <f t="shared" si="13"/>
        <v>0.32184553707464081</v>
      </c>
      <c r="AR12" s="352">
        <v>400327825.72000003</v>
      </c>
      <c r="AS12" s="352">
        <v>129113064.20999999</v>
      </c>
      <c r="AT12" s="355">
        <f t="shared" si="25"/>
        <v>0.32251833601071017</v>
      </c>
      <c r="AU12" s="352">
        <v>395326374.19999999</v>
      </c>
      <c r="AV12" s="352">
        <v>117480506.44</v>
      </c>
      <c r="AW12" s="355">
        <f t="shared" si="14"/>
        <v>0.29717345997402467</v>
      </c>
      <c r="AX12" s="352">
        <v>491475464.69</v>
      </c>
      <c r="AY12" s="352">
        <v>168349297.09999999</v>
      </c>
      <c r="AZ12" s="355">
        <f t="shared" si="15"/>
        <v>0.3425385582700185</v>
      </c>
      <c r="BA12" s="352">
        <v>262304725.81999999</v>
      </c>
      <c r="BB12" s="352">
        <v>104514391.63</v>
      </c>
      <c r="BC12" s="355">
        <f t="shared" si="16"/>
        <v>0.39844646833286701</v>
      </c>
      <c r="BD12" s="352">
        <v>775730732.37</v>
      </c>
      <c r="BE12" s="352">
        <v>306653275.72000003</v>
      </c>
      <c r="BF12" s="355">
        <f t="shared" si="17"/>
        <v>0.39530891702990534</v>
      </c>
      <c r="BG12" s="352">
        <v>512982419.26999998</v>
      </c>
      <c r="BH12" s="352">
        <v>157661388.81999999</v>
      </c>
      <c r="BI12" s="355">
        <f t="shared" si="18"/>
        <v>0.3073426747145841</v>
      </c>
      <c r="BJ12" s="352">
        <v>282857826.41000003</v>
      </c>
      <c r="BK12" s="352">
        <v>98733492.180000007</v>
      </c>
      <c r="BL12" s="355">
        <f t="shared" si="19"/>
        <v>0.34905695710496848</v>
      </c>
      <c r="BM12" s="352">
        <v>612523485.75</v>
      </c>
      <c r="BN12" s="352">
        <v>212968532.58000001</v>
      </c>
      <c r="BO12" s="355">
        <f t="shared" si="20"/>
        <v>0.3476903947923437</v>
      </c>
      <c r="BP12" s="352">
        <v>381389456.23000002</v>
      </c>
      <c r="BQ12" s="352">
        <v>124810960.81</v>
      </c>
      <c r="BR12" s="355">
        <f t="shared" si="21"/>
        <v>0.32725330700996552</v>
      </c>
      <c r="BS12" s="352">
        <v>400322195.30000001</v>
      </c>
      <c r="BT12" s="352">
        <v>152285353.24000001</v>
      </c>
      <c r="BU12" s="355">
        <f t="shared" si="22"/>
        <v>0.38040696975564375</v>
      </c>
      <c r="BV12" s="352">
        <v>3434634816.9000001</v>
      </c>
      <c r="BW12" s="352">
        <v>1370107898.1600001</v>
      </c>
      <c r="BX12" s="353">
        <f t="shared" si="26"/>
        <v>0.39890933714944954</v>
      </c>
      <c r="BY12" s="352">
        <v>8919247265.6200008</v>
      </c>
      <c r="BZ12" s="352">
        <v>3247675213.6399999</v>
      </c>
      <c r="CA12" s="355">
        <f t="shared" si="27"/>
        <v>0.36411987659075684</v>
      </c>
      <c r="CB12" s="147">
        <f>BY12+BV12+BS12+BP12+BM12+BJ12+BG12+BD12+BA12+AX12+AU12+AR12+AO12+AL12+AI12+AF12+AC12+Z12+W12+T12+Q12+N12+K12+H12+E12+B12</f>
        <v>29069499967.009995</v>
      </c>
      <c r="CC12" s="147">
        <f t="shared" si="1"/>
        <v>10142668340.450001</v>
      </c>
      <c r="CD12" s="354">
        <f t="shared" si="2"/>
        <v>0.34891100128865571</v>
      </c>
    </row>
    <row r="13" spans="1:82" ht="15.6" x14ac:dyDescent="0.25">
      <c r="A13" s="38" t="s">
        <v>34</v>
      </c>
      <c r="B13" s="348">
        <v>63270563.200000003</v>
      </c>
      <c r="C13" s="348">
        <v>17714926.199999999</v>
      </c>
      <c r="D13" s="349">
        <f t="shared" ref="D13:D32" si="28">SUM(C13/B13)</f>
        <v>0.27998685809074636</v>
      </c>
      <c r="E13" s="348">
        <v>33880425</v>
      </c>
      <c r="F13" s="348">
        <v>9583459.5899999999</v>
      </c>
      <c r="G13" s="349">
        <f t="shared" si="3"/>
        <v>0.28286125661056494</v>
      </c>
      <c r="H13" s="348">
        <v>292301672.63</v>
      </c>
      <c r="I13" s="348">
        <v>59263791.590000004</v>
      </c>
      <c r="J13" s="349">
        <f t="shared" si="23"/>
        <v>0.20274872550940559</v>
      </c>
      <c r="K13" s="348">
        <v>109852606</v>
      </c>
      <c r="L13" s="348">
        <v>31347283.600000001</v>
      </c>
      <c r="M13" s="349">
        <f t="shared" si="4"/>
        <v>0.28535766916626448</v>
      </c>
      <c r="N13" s="348">
        <v>49748793.200000003</v>
      </c>
      <c r="O13" s="348">
        <v>14841930.640000001</v>
      </c>
      <c r="P13" s="349">
        <f t="shared" si="5"/>
        <v>0.29833750097881773</v>
      </c>
      <c r="Q13" s="348">
        <v>47098684.359999999</v>
      </c>
      <c r="R13" s="348">
        <v>12794150.17</v>
      </c>
      <c r="S13" s="349">
        <f t="shared" si="6"/>
        <v>0.27164559570725133</v>
      </c>
      <c r="T13" s="348">
        <v>169874289.03999999</v>
      </c>
      <c r="U13" s="348">
        <v>47957352.859999999</v>
      </c>
      <c r="V13" s="349">
        <f t="shared" si="7"/>
        <v>0.28231083780257982</v>
      </c>
      <c r="W13" s="348">
        <v>37594262.350000001</v>
      </c>
      <c r="X13" s="348">
        <v>9890451.6899999995</v>
      </c>
      <c r="Y13" s="349">
        <f t="shared" si="8"/>
        <v>0.26308407378553073</v>
      </c>
      <c r="Z13" s="348">
        <v>85034197.450000003</v>
      </c>
      <c r="AA13" s="348">
        <v>26242466.579999998</v>
      </c>
      <c r="AB13" s="349">
        <f t="shared" si="9"/>
        <v>0.30861073976067727</v>
      </c>
      <c r="AC13" s="348">
        <v>104888550.16</v>
      </c>
      <c r="AD13" s="348">
        <v>36540369.229999997</v>
      </c>
      <c r="AE13" s="349">
        <f t="shared" si="10"/>
        <v>0.34837328930813011</v>
      </c>
      <c r="AF13" s="348">
        <v>32413720</v>
      </c>
      <c r="AG13" s="348">
        <v>9897903.0999999996</v>
      </c>
      <c r="AH13" s="349">
        <f t="shared" si="11"/>
        <v>0.30536152900685265</v>
      </c>
      <c r="AI13" s="348">
        <v>91461621.260000005</v>
      </c>
      <c r="AJ13" s="348">
        <v>24387371.879999999</v>
      </c>
      <c r="AK13" s="350">
        <f t="shared" si="12"/>
        <v>0.26664049405677459</v>
      </c>
      <c r="AL13" s="348">
        <v>142754016.63</v>
      </c>
      <c r="AM13" s="348">
        <v>45292507.060000002</v>
      </c>
      <c r="AN13" s="351">
        <f t="shared" si="24"/>
        <v>0.31727658618105536</v>
      </c>
      <c r="AO13" s="348">
        <v>65371383.740000002</v>
      </c>
      <c r="AP13" s="348">
        <v>16500474.59</v>
      </c>
      <c r="AQ13" s="351">
        <f t="shared" si="13"/>
        <v>0.25241127915582962</v>
      </c>
      <c r="AR13" s="348">
        <v>57343072.810000002</v>
      </c>
      <c r="AS13" s="348">
        <v>15365704.75</v>
      </c>
      <c r="AT13" s="351">
        <f t="shared" si="25"/>
        <v>0.26796095843891349</v>
      </c>
      <c r="AU13" s="348">
        <v>54180788.939999998</v>
      </c>
      <c r="AV13" s="348">
        <v>16746516</v>
      </c>
      <c r="AW13" s="351">
        <f t="shared" si="14"/>
        <v>0.30908586470649502</v>
      </c>
      <c r="AX13" s="348">
        <v>74747011</v>
      </c>
      <c r="AY13" s="348">
        <v>15203406.699999999</v>
      </c>
      <c r="AZ13" s="351">
        <f t="shared" si="15"/>
        <v>0.20339818939382071</v>
      </c>
      <c r="BA13" s="348">
        <v>31482121.399999999</v>
      </c>
      <c r="BB13" s="348">
        <v>10866863.01</v>
      </c>
      <c r="BC13" s="351">
        <f t="shared" si="16"/>
        <v>0.34517569105111195</v>
      </c>
      <c r="BD13" s="348">
        <v>69403125.010000005</v>
      </c>
      <c r="BE13" s="348">
        <v>22599827.050000001</v>
      </c>
      <c r="BF13" s="351">
        <f t="shared" si="17"/>
        <v>0.32563126007285242</v>
      </c>
      <c r="BG13" s="348">
        <v>65164447</v>
      </c>
      <c r="BH13" s="348">
        <v>17584739.620000001</v>
      </c>
      <c r="BI13" s="351">
        <f t="shared" si="18"/>
        <v>0.26985174323661493</v>
      </c>
      <c r="BJ13" s="348">
        <v>41413797</v>
      </c>
      <c r="BK13" s="348">
        <v>10968138.4</v>
      </c>
      <c r="BL13" s="351">
        <f t="shared" si="19"/>
        <v>0.26484261754603183</v>
      </c>
      <c r="BM13" s="348">
        <v>87760525.489999995</v>
      </c>
      <c r="BN13" s="348">
        <v>20723101.780000001</v>
      </c>
      <c r="BO13" s="351">
        <f t="shared" si="20"/>
        <v>0.23613238029621103</v>
      </c>
      <c r="BP13" s="348">
        <v>47630836.090000004</v>
      </c>
      <c r="BQ13" s="348">
        <v>11021722.300000001</v>
      </c>
      <c r="BR13" s="351">
        <f t="shared" si="21"/>
        <v>0.23139888368060768</v>
      </c>
      <c r="BS13" s="348">
        <v>49259111.200000003</v>
      </c>
      <c r="BT13" s="348">
        <v>15220059.800000001</v>
      </c>
      <c r="BU13" s="351">
        <f t="shared" si="22"/>
        <v>0.30897958629834149</v>
      </c>
      <c r="BV13" s="348">
        <v>298338449</v>
      </c>
      <c r="BW13" s="348">
        <v>71347347.079999998</v>
      </c>
      <c r="BX13" s="349">
        <f t="shared" si="26"/>
        <v>0.23914901789946624</v>
      </c>
      <c r="BY13" s="348">
        <v>740102420.79999995</v>
      </c>
      <c r="BZ13" s="348">
        <v>190003423.21000001</v>
      </c>
      <c r="CA13" s="351">
        <f t="shared" si="27"/>
        <v>0.25672585019330074</v>
      </c>
      <c r="CB13" s="9">
        <f>BY13+BV13+BS13+BP13+BM13+BJ13+BG13+BD13+BA13+AX13+AU13+AR13+AO13+AL13+AI13+AF13+AC13+Z13+W13+T13+Q13+N13+K13+H13+E13+B13</f>
        <v>2942370490.7600002</v>
      </c>
      <c r="CC13" s="9">
        <f t="shared" si="1"/>
        <v>779905288.48000026</v>
      </c>
      <c r="CD13" s="350">
        <f t="shared" ref="CD13:CD25" si="29">SUM(CC13/CB13)</f>
        <v>0.2650601924295925</v>
      </c>
    </row>
    <row r="14" spans="1:82" ht="15.6" x14ac:dyDescent="0.25">
      <c r="A14" s="38" t="s">
        <v>35</v>
      </c>
      <c r="B14" s="348">
        <v>1289934</v>
      </c>
      <c r="C14" s="348">
        <v>333769.96999999997</v>
      </c>
      <c r="D14" s="349">
        <f t="shared" si="28"/>
        <v>0.25874964920685861</v>
      </c>
      <c r="E14" s="348">
        <v>503491</v>
      </c>
      <c r="F14" s="348">
        <v>37178.21</v>
      </c>
      <c r="G14" s="349">
        <f t="shared" si="3"/>
        <v>7.3840863093878537E-2</v>
      </c>
      <c r="H14" s="348">
        <v>2787117</v>
      </c>
      <c r="I14" s="348">
        <v>754216.95</v>
      </c>
      <c r="J14" s="349">
        <f t="shared" si="23"/>
        <v>0.27060828447460222</v>
      </c>
      <c r="K14" s="348">
        <v>2730500</v>
      </c>
      <c r="L14" s="348">
        <v>487845.8</v>
      </c>
      <c r="M14" s="349">
        <f t="shared" si="4"/>
        <v>0.1786653726423732</v>
      </c>
      <c r="N14" s="348">
        <v>804753</v>
      </c>
      <c r="O14" s="348">
        <v>111310.3</v>
      </c>
      <c r="P14" s="349">
        <f t="shared" si="5"/>
        <v>0.13831610444446929</v>
      </c>
      <c r="Q14" s="348">
        <v>642470</v>
      </c>
      <c r="R14" s="348">
        <v>160016.74</v>
      </c>
      <c r="S14" s="349">
        <f t="shared" si="6"/>
        <v>0.24906492131928337</v>
      </c>
      <c r="T14" s="348">
        <v>2488741</v>
      </c>
      <c r="U14" s="348">
        <v>500009.17</v>
      </c>
      <c r="V14" s="349">
        <f t="shared" si="7"/>
        <v>0.20090847942795173</v>
      </c>
      <c r="W14" s="348">
        <v>554256</v>
      </c>
      <c r="X14" s="348">
        <v>164249.68</v>
      </c>
      <c r="Y14" s="349">
        <f t="shared" si="8"/>
        <v>0.29634262867700123</v>
      </c>
      <c r="Z14" s="348">
        <v>786028</v>
      </c>
      <c r="AA14" s="348">
        <v>180294.31</v>
      </c>
      <c r="AB14" s="349">
        <f t="shared" si="9"/>
        <v>0.2293739027108449</v>
      </c>
      <c r="AC14" s="348">
        <v>1549169</v>
      </c>
      <c r="AD14" s="348">
        <v>251070.64</v>
      </c>
      <c r="AE14" s="349">
        <f t="shared" si="10"/>
        <v>0.16206794739631378</v>
      </c>
      <c r="AF14" s="348">
        <v>556752</v>
      </c>
      <c r="AG14" s="348">
        <v>102338</v>
      </c>
      <c r="AH14" s="349">
        <f t="shared" si="11"/>
        <v>0.18381254131103256</v>
      </c>
      <c r="AI14" s="348">
        <v>336215</v>
      </c>
      <c r="AJ14" s="348">
        <v>81586.73</v>
      </c>
      <c r="AK14" s="350">
        <f t="shared" si="12"/>
        <v>0.24266237377868327</v>
      </c>
      <c r="AL14" s="348">
        <v>1619492</v>
      </c>
      <c r="AM14" s="348">
        <v>375043.68</v>
      </c>
      <c r="AN14" s="351">
        <f t="shared" si="24"/>
        <v>0.23158106369157735</v>
      </c>
      <c r="AO14" s="348">
        <v>442739</v>
      </c>
      <c r="AP14" s="348">
        <v>25987.83</v>
      </c>
      <c r="AQ14" s="351">
        <f t="shared" si="13"/>
        <v>5.8697855847350246E-2</v>
      </c>
      <c r="AR14" s="348">
        <v>769799</v>
      </c>
      <c r="AS14" s="348">
        <v>143733.87</v>
      </c>
      <c r="AT14" s="351">
        <f t="shared" si="25"/>
        <v>0.18671610381411252</v>
      </c>
      <c r="AU14" s="348">
        <v>720187</v>
      </c>
      <c r="AV14" s="348">
        <v>76353.509999999995</v>
      </c>
      <c r="AW14" s="351">
        <f t="shared" si="14"/>
        <v>0.10601900617478516</v>
      </c>
      <c r="AX14" s="348">
        <v>1009062</v>
      </c>
      <c r="AY14" s="348">
        <v>49425.04</v>
      </c>
      <c r="AZ14" s="351">
        <f t="shared" si="15"/>
        <v>4.8981172613773979E-2</v>
      </c>
      <c r="BA14" s="348">
        <v>585880</v>
      </c>
      <c r="BB14" s="348">
        <v>81871.179999999993</v>
      </c>
      <c r="BC14" s="351">
        <f t="shared" si="16"/>
        <v>0.13974052707038984</v>
      </c>
      <c r="BD14" s="348">
        <v>676175</v>
      </c>
      <c r="BE14" s="348">
        <v>133347</v>
      </c>
      <c r="BF14" s="351">
        <f t="shared" si="17"/>
        <v>0.19720782341849374</v>
      </c>
      <c r="BG14" s="348">
        <v>430255</v>
      </c>
      <c r="BH14" s="348">
        <v>103942.5</v>
      </c>
      <c r="BI14" s="351">
        <f t="shared" si="18"/>
        <v>0.24158347956444434</v>
      </c>
      <c r="BJ14" s="348">
        <v>533866</v>
      </c>
      <c r="BK14" s="348">
        <v>105871.23</v>
      </c>
      <c r="BL14" s="351">
        <f t="shared" si="19"/>
        <v>0.19831049364447256</v>
      </c>
      <c r="BM14" s="348">
        <v>1169263</v>
      </c>
      <c r="BN14" s="348">
        <v>93973.22</v>
      </c>
      <c r="BO14" s="351">
        <f t="shared" si="20"/>
        <v>8.0369617442782329E-2</v>
      </c>
      <c r="BP14" s="348">
        <v>669934</v>
      </c>
      <c r="BQ14" s="348">
        <v>26493</v>
      </c>
      <c r="BR14" s="351">
        <f t="shared" si="21"/>
        <v>3.9545686590022298E-2</v>
      </c>
      <c r="BS14" s="348">
        <v>520551</v>
      </c>
      <c r="BT14" s="348"/>
      <c r="BU14" s="351">
        <f t="shared" si="22"/>
        <v>0</v>
      </c>
      <c r="BV14" s="348"/>
      <c r="BW14" s="348"/>
      <c r="BX14" s="349"/>
      <c r="BY14" s="348"/>
      <c r="BZ14" s="348"/>
      <c r="CA14" s="351"/>
      <c r="CB14" s="9">
        <f t="shared" ref="CB14:CB26" si="30">BY14+BV14+BS14+BP14+BM14+BJ14+BG14+BD14+BA14+AX14+AU14+AR14+AO14+AL14+AI14+AF14+AC14+Z14+W14+T14+Q14+N14+K14+H14+E14+B14</f>
        <v>24176629</v>
      </c>
      <c r="CC14" s="9">
        <f t="shared" si="1"/>
        <v>4379928.5599999996</v>
      </c>
      <c r="CD14" s="350">
        <f t="shared" si="29"/>
        <v>0.1811637412312527</v>
      </c>
    </row>
    <row r="15" spans="1:82" ht="31.2" x14ac:dyDescent="0.25">
      <c r="A15" s="38" t="s">
        <v>36</v>
      </c>
      <c r="B15" s="348">
        <v>3316574</v>
      </c>
      <c r="C15" s="348">
        <v>686594.3</v>
      </c>
      <c r="D15" s="349">
        <f t="shared" si="28"/>
        <v>0.20701914083629674</v>
      </c>
      <c r="E15" s="348">
        <v>3544714</v>
      </c>
      <c r="F15" s="348">
        <v>286965.28999999998</v>
      </c>
      <c r="G15" s="349">
        <f t="shared" si="3"/>
        <v>8.0955837339768452E-2</v>
      </c>
      <c r="H15" s="348">
        <v>13116080.720000001</v>
      </c>
      <c r="I15" s="348">
        <v>2633951.96</v>
      </c>
      <c r="J15" s="349">
        <f t="shared" si="23"/>
        <v>0.20081852317237034</v>
      </c>
      <c r="K15" s="348">
        <v>8588560</v>
      </c>
      <c r="L15" s="348">
        <v>1026086.68</v>
      </c>
      <c r="M15" s="349">
        <f t="shared" si="4"/>
        <v>0.11947132930316608</v>
      </c>
      <c r="N15" s="348">
        <v>4725149</v>
      </c>
      <c r="O15" s="348">
        <v>646680.26</v>
      </c>
      <c r="P15" s="349">
        <f t="shared" si="5"/>
        <v>0.13685923131736163</v>
      </c>
      <c r="Q15" s="348">
        <v>3742651.63</v>
      </c>
      <c r="R15" s="348">
        <v>555957.48</v>
      </c>
      <c r="S15" s="349">
        <f t="shared" si="6"/>
        <v>0.14854641440405716</v>
      </c>
      <c r="T15" s="348">
        <v>13630457</v>
      </c>
      <c r="U15" s="348">
        <v>2694109.61</v>
      </c>
      <c r="V15" s="349">
        <f t="shared" si="7"/>
        <v>0.19765365240505142</v>
      </c>
      <c r="W15" s="348">
        <v>3186525</v>
      </c>
      <c r="X15" s="348">
        <v>370461.12</v>
      </c>
      <c r="Y15" s="349">
        <f t="shared" si="8"/>
        <v>0.11625865794242944</v>
      </c>
      <c r="Z15" s="348">
        <v>5742200</v>
      </c>
      <c r="AA15" s="348">
        <v>1447895.51</v>
      </c>
      <c r="AB15" s="349">
        <f t="shared" si="9"/>
        <v>0.25214996168715825</v>
      </c>
      <c r="AC15" s="348">
        <v>5691745.6600000001</v>
      </c>
      <c r="AD15" s="348">
        <v>648139.46</v>
      </c>
      <c r="AE15" s="349">
        <f t="shared" si="10"/>
        <v>0.11387358092174484</v>
      </c>
      <c r="AF15" s="348">
        <v>5491400</v>
      </c>
      <c r="AG15" s="348">
        <v>834412.38</v>
      </c>
      <c r="AH15" s="349">
        <f t="shared" si="11"/>
        <v>0.15194893469789125</v>
      </c>
      <c r="AI15" s="348">
        <v>8679506.25</v>
      </c>
      <c r="AJ15" s="348">
        <v>1293350.3500000001</v>
      </c>
      <c r="AK15" s="350">
        <f t="shared" si="12"/>
        <v>0.14901197288728263</v>
      </c>
      <c r="AL15" s="348">
        <v>5307500</v>
      </c>
      <c r="AM15" s="348">
        <v>935689.71</v>
      </c>
      <c r="AN15" s="351">
        <f t="shared" si="24"/>
        <v>0.17629575317946303</v>
      </c>
      <c r="AO15" s="348">
        <v>4270100</v>
      </c>
      <c r="AP15" s="348">
        <v>428351.08</v>
      </c>
      <c r="AQ15" s="351">
        <f t="shared" si="13"/>
        <v>0.10031406290250815</v>
      </c>
      <c r="AR15" s="348">
        <v>3842800</v>
      </c>
      <c r="AS15" s="348">
        <v>586656.53</v>
      </c>
      <c r="AT15" s="351">
        <f t="shared" si="25"/>
        <v>0.15266382065160822</v>
      </c>
      <c r="AU15" s="348">
        <v>6193770</v>
      </c>
      <c r="AV15" s="348">
        <v>981375.59</v>
      </c>
      <c r="AW15" s="351">
        <f t="shared" si="14"/>
        <v>0.15844559775387204</v>
      </c>
      <c r="AX15" s="348">
        <v>6745022</v>
      </c>
      <c r="AY15" s="348">
        <v>1014774.91</v>
      </c>
      <c r="AZ15" s="351">
        <f t="shared" si="15"/>
        <v>0.15044797630015144</v>
      </c>
      <c r="BA15" s="348">
        <v>1193536</v>
      </c>
      <c r="BB15" s="348">
        <v>348521.43</v>
      </c>
      <c r="BC15" s="351">
        <f t="shared" si="16"/>
        <v>0.29200747191538418</v>
      </c>
      <c r="BD15" s="348">
        <v>7222080</v>
      </c>
      <c r="BE15" s="348">
        <v>1200672.49</v>
      </c>
      <c r="BF15" s="351">
        <f t="shared" si="17"/>
        <v>0.16625023400460809</v>
      </c>
      <c r="BG15" s="348">
        <v>4952580</v>
      </c>
      <c r="BH15" s="348">
        <v>745981.12</v>
      </c>
      <c r="BI15" s="351">
        <f t="shared" si="18"/>
        <v>0.15062474912066035</v>
      </c>
      <c r="BJ15" s="348">
        <v>2441594</v>
      </c>
      <c r="BK15" s="348">
        <v>498041.07</v>
      </c>
      <c r="BL15" s="351">
        <f t="shared" si="19"/>
        <v>0.20398193557159791</v>
      </c>
      <c r="BM15" s="348">
        <v>6236147.71</v>
      </c>
      <c r="BN15" s="348">
        <v>1064220.04</v>
      </c>
      <c r="BO15" s="351">
        <f t="shared" si="20"/>
        <v>0.17065343694368651</v>
      </c>
      <c r="BP15" s="348">
        <v>3126964</v>
      </c>
      <c r="BQ15" s="348">
        <v>423612.18</v>
      </c>
      <c r="BR15" s="351">
        <f t="shared" si="21"/>
        <v>0.13547075693867919</v>
      </c>
      <c r="BS15" s="348">
        <v>2789821</v>
      </c>
      <c r="BT15" s="348">
        <v>532746.36</v>
      </c>
      <c r="BU15" s="351">
        <f t="shared" si="22"/>
        <v>0.19096076773384385</v>
      </c>
      <c r="BV15" s="348">
        <v>20856905.66</v>
      </c>
      <c r="BW15" s="348">
        <v>5450607.9299999997</v>
      </c>
      <c r="BX15" s="349">
        <f t="shared" si="26"/>
        <v>0.26133348919793692</v>
      </c>
      <c r="BY15" s="348">
        <v>40031040</v>
      </c>
      <c r="BZ15" s="348">
        <v>7329795.5999999996</v>
      </c>
      <c r="CA15" s="351">
        <f t="shared" si="27"/>
        <v>0.18310280222547301</v>
      </c>
      <c r="CB15" s="9">
        <f t="shared" si="30"/>
        <v>194665423.63</v>
      </c>
      <c r="CC15" s="9">
        <f t="shared" si="1"/>
        <v>34665650.439999998</v>
      </c>
      <c r="CD15" s="350">
        <f t="shared" si="29"/>
        <v>0.17807810854940986</v>
      </c>
    </row>
    <row r="16" spans="1:82" ht="15.6" x14ac:dyDescent="0.25">
      <c r="A16" s="38" t="s">
        <v>37</v>
      </c>
      <c r="B16" s="348">
        <v>24928487.030000001</v>
      </c>
      <c r="C16" s="348">
        <v>1796583.35</v>
      </c>
      <c r="D16" s="349">
        <f t="shared" si="28"/>
        <v>7.2069490131427369E-2</v>
      </c>
      <c r="E16" s="348">
        <v>15515965.5</v>
      </c>
      <c r="F16" s="348">
        <v>2868675.77</v>
      </c>
      <c r="G16" s="349">
        <f t="shared" si="3"/>
        <v>0.18488541818425672</v>
      </c>
      <c r="H16" s="348">
        <v>116153032.88</v>
      </c>
      <c r="I16" s="348">
        <v>22931337.199999999</v>
      </c>
      <c r="J16" s="349">
        <f t="shared" si="23"/>
        <v>0.19742349064351009</v>
      </c>
      <c r="K16" s="348">
        <v>94756683</v>
      </c>
      <c r="L16" s="348">
        <v>20385959.649999999</v>
      </c>
      <c r="M16" s="349">
        <f t="shared" si="4"/>
        <v>0.21514007249493947</v>
      </c>
      <c r="N16" s="348">
        <v>32669568.600000001</v>
      </c>
      <c r="O16" s="348">
        <v>7895609.4800000004</v>
      </c>
      <c r="P16" s="349">
        <f t="shared" si="5"/>
        <v>0.24168086137507186</v>
      </c>
      <c r="Q16" s="348">
        <v>47693446.369999997</v>
      </c>
      <c r="R16" s="348">
        <v>7270393.2000000002</v>
      </c>
      <c r="S16" s="349">
        <f t="shared" si="6"/>
        <v>0.15244008880375656</v>
      </c>
      <c r="T16" s="348">
        <v>65434337.780000001</v>
      </c>
      <c r="U16" s="348">
        <v>8751882.6999999993</v>
      </c>
      <c r="V16" s="349">
        <f t="shared" si="7"/>
        <v>0.13375061163490543</v>
      </c>
      <c r="W16" s="348">
        <v>54701645.049999997</v>
      </c>
      <c r="X16" s="348">
        <v>3825257.81</v>
      </c>
      <c r="Y16" s="349">
        <f t="shared" si="8"/>
        <v>6.9929483957996627E-2</v>
      </c>
      <c r="Z16" s="348">
        <v>55319804</v>
      </c>
      <c r="AA16" s="348">
        <v>17000397.809999999</v>
      </c>
      <c r="AB16" s="349">
        <f t="shared" si="9"/>
        <v>0.3073112444505407</v>
      </c>
      <c r="AC16" s="348">
        <v>41439157.359999999</v>
      </c>
      <c r="AD16" s="348">
        <v>7563185.8700000001</v>
      </c>
      <c r="AE16" s="349">
        <f t="shared" si="10"/>
        <v>0.18251302275032555</v>
      </c>
      <c r="AF16" s="348">
        <v>23109295.760000002</v>
      </c>
      <c r="AG16" s="348">
        <v>5634062.2000000002</v>
      </c>
      <c r="AH16" s="349">
        <f t="shared" si="11"/>
        <v>0.24380068776271527</v>
      </c>
      <c r="AI16" s="348">
        <v>38615983</v>
      </c>
      <c r="AJ16" s="348">
        <v>18599652.550000001</v>
      </c>
      <c r="AK16" s="350">
        <f t="shared" si="12"/>
        <v>0.48165684530159442</v>
      </c>
      <c r="AL16" s="348">
        <v>91135971.469999999</v>
      </c>
      <c r="AM16" s="348">
        <v>17674840.600000001</v>
      </c>
      <c r="AN16" s="351">
        <f t="shared" si="24"/>
        <v>0.19393923513305808</v>
      </c>
      <c r="AO16" s="348">
        <v>26843548.219999999</v>
      </c>
      <c r="AP16" s="348">
        <v>2936456.07</v>
      </c>
      <c r="AQ16" s="351">
        <f t="shared" si="13"/>
        <v>0.1093915024174103</v>
      </c>
      <c r="AR16" s="348">
        <v>50985966.899999999</v>
      </c>
      <c r="AS16" s="348">
        <v>22526691.129999999</v>
      </c>
      <c r="AT16" s="351">
        <f t="shared" si="25"/>
        <v>0.44182139713427693</v>
      </c>
      <c r="AU16" s="348">
        <v>30631674.09</v>
      </c>
      <c r="AV16" s="348">
        <v>6927278.2199999997</v>
      </c>
      <c r="AW16" s="351">
        <f t="shared" si="14"/>
        <v>0.2261475556199351</v>
      </c>
      <c r="AX16" s="348">
        <v>56193557.960000001</v>
      </c>
      <c r="AY16" s="348">
        <v>38077127.479999997</v>
      </c>
      <c r="AZ16" s="351">
        <f t="shared" si="15"/>
        <v>0.67760663076547423</v>
      </c>
      <c r="BA16" s="348">
        <v>19026522.5</v>
      </c>
      <c r="BB16" s="348">
        <v>7835075.4699999997</v>
      </c>
      <c r="BC16" s="351">
        <f t="shared" si="16"/>
        <v>0.41179755627966169</v>
      </c>
      <c r="BD16" s="348">
        <v>69553420.900000006</v>
      </c>
      <c r="BE16" s="348">
        <v>26840738.190000001</v>
      </c>
      <c r="BF16" s="351">
        <f t="shared" si="17"/>
        <v>0.38590105048305395</v>
      </c>
      <c r="BG16" s="348">
        <v>66135622.270000003</v>
      </c>
      <c r="BH16" s="348">
        <v>4621881.0599999996</v>
      </c>
      <c r="BI16" s="351">
        <f t="shared" si="18"/>
        <v>6.9884895633567604E-2</v>
      </c>
      <c r="BJ16" s="348">
        <v>33040826.149999999</v>
      </c>
      <c r="BK16" s="348">
        <v>19894544.359999999</v>
      </c>
      <c r="BL16" s="351">
        <f t="shared" si="19"/>
        <v>0.60212006411952268</v>
      </c>
      <c r="BM16" s="348">
        <v>60756844.520000003</v>
      </c>
      <c r="BN16" s="348">
        <v>10448838.970000001</v>
      </c>
      <c r="BO16" s="351">
        <f t="shared" si="20"/>
        <v>0.17197797305882864</v>
      </c>
      <c r="BP16" s="348">
        <v>24709049.739999998</v>
      </c>
      <c r="BQ16" s="348">
        <v>3613385.3</v>
      </c>
      <c r="BR16" s="351">
        <f t="shared" si="21"/>
        <v>0.14623732349166416</v>
      </c>
      <c r="BS16" s="348">
        <v>33360639.109999999</v>
      </c>
      <c r="BT16" s="348">
        <v>17726570.379999999</v>
      </c>
      <c r="BU16" s="351">
        <f t="shared" si="22"/>
        <v>0.53136183397297032</v>
      </c>
      <c r="BV16" s="348">
        <v>369166296.75999999</v>
      </c>
      <c r="BW16" s="348">
        <v>88831086.329999998</v>
      </c>
      <c r="BX16" s="349">
        <f t="shared" si="26"/>
        <v>0.24062620859387468</v>
      </c>
      <c r="BY16" s="348">
        <v>1332700206.1900001</v>
      </c>
      <c r="BZ16" s="348">
        <v>344847884.43000001</v>
      </c>
      <c r="CA16" s="351">
        <f t="shared" si="27"/>
        <v>0.25875878372966638</v>
      </c>
      <c r="CB16" s="9">
        <f t="shared" si="30"/>
        <v>2874577553.1100006</v>
      </c>
      <c r="CC16" s="9">
        <f t="shared" si="1"/>
        <v>737325395.58000016</v>
      </c>
      <c r="CD16" s="350">
        <f t="shared" si="29"/>
        <v>0.25649869657622876</v>
      </c>
    </row>
    <row r="17" spans="1:82" ht="15.6" x14ac:dyDescent="0.25">
      <c r="A17" s="38" t="s">
        <v>38</v>
      </c>
      <c r="B17" s="348">
        <v>62475673.710000001</v>
      </c>
      <c r="C17" s="348">
        <v>28885407.289999999</v>
      </c>
      <c r="D17" s="349">
        <f t="shared" si="28"/>
        <v>0.46234647142951152</v>
      </c>
      <c r="E17" s="348">
        <v>9380611.7599999998</v>
      </c>
      <c r="F17" s="348">
        <v>4163707.8</v>
      </c>
      <c r="G17" s="349">
        <f t="shared" si="3"/>
        <v>0.44386314096853741</v>
      </c>
      <c r="H17" s="348">
        <v>255679623.43000001</v>
      </c>
      <c r="I17" s="348">
        <v>68036343.560000002</v>
      </c>
      <c r="J17" s="349">
        <f t="shared" si="23"/>
        <v>0.26609998343738567</v>
      </c>
      <c r="K17" s="348">
        <v>169503171.47</v>
      </c>
      <c r="L17" s="348">
        <v>52199504.799999997</v>
      </c>
      <c r="M17" s="349">
        <f t="shared" si="4"/>
        <v>0.30795591815365342</v>
      </c>
      <c r="N17" s="348">
        <v>46584594.899999999</v>
      </c>
      <c r="O17" s="348">
        <v>19240512.07</v>
      </c>
      <c r="P17" s="349">
        <f t="shared" si="5"/>
        <v>0.41302306290958002</v>
      </c>
      <c r="Q17" s="348">
        <v>11205012.25</v>
      </c>
      <c r="R17" s="348">
        <v>3278774.7</v>
      </c>
      <c r="S17" s="349">
        <f t="shared" si="6"/>
        <v>0.29261678852693807</v>
      </c>
      <c r="T17" s="348">
        <v>175796486.19999999</v>
      </c>
      <c r="U17" s="348">
        <v>63317257.909999996</v>
      </c>
      <c r="V17" s="349">
        <f t="shared" si="7"/>
        <v>0.36017362621210341</v>
      </c>
      <c r="W17" s="348">
        <v>23989612.010000002</v>
      </c>
      <c r="X17" s="348">
        <v>9885606.8000000007</v>
      </c>
      <c r="Y17" s="349">
        <f t="shared" si="8"/>
        <v>0.41207864453494342</v>
      </c>
      <c r="Z17" s="348">
        <v>98094075.900000006</v>
      </c>
      <c r="AA17" s="348">
        <v>32753873.109999999</v>
      </c>
      <c r="AB17" s="349">
        <f t="shared" si="9"/>
        <v>0.33390266241348016</v>
      </c>
      <c r="AC17" s="348">
        <v>77355931.099999994</v>
      </c>
      <c r="AD17" s="348">
        <v>34774268.939999998</v>
      </c>
      <c r="AE17" s="349">
        <f t="shared" si="10"/>
        <v>0.4495359107635381</v>
      </c>
      <c r="AF17" s="348">
        <v>21963085</v>
      </c>
      <c r="AG17" s="348">
        <v>4017137.86</v>
      </c>
      <c r="AH17" s="349">
        <f t="shared" si="11"/>
        <v>0.18290408018727788</v>
      </c>
      <c r="AI17" s="348">
        <v>92321959.760000005</v>
      </c>
      <c r="AJ17" s="348">
        <v>28241338.91</v>
      </c>
      <c r="AK17" s="350">
        <f t="shared" si="12"/>
        <v>0.30590055695758767</v>
      </c>
      <c r="AL17" s="348">
        <v>238551494.18000001</v>
      </c>
      <c r="AM17" s="348">
        <v>59792632.75</v>
      </c>
      <c r="AN17" s="351">
        <f t="shared" si="24"/>
        <v>0.25064874548588334</v>
      </c>
      <c r="AO17" s="348">
        <v>32807406.129999999</v>
      </c>
      <c r="AP17" s="348">
        <v>11831427.460000001</v>
      </c>
      <c r="AQ17" s="351">
        <f t="shared" si="13"/>
        <v>0.36063282214746678</v>
      </c>
      <c r="AR17" s="348">
        <v>32750434.890000001</v>
      </c>
      <c r="AS17" s="348">
        <v>6094570.5899999999</v>
      </c>
      <c r="AT17" s="351">
        <f>SUM(AS17/AR17)</f>
        <v>0.1860912873514517</v>
      </c>
      <c r="AU17" s="348">
        <v>48775944.369999997</v>
      </c>
      <c r="AV17" s="348">
        <v>19561361.84</v>
      </c>
      <c r="AW17" s="351">
        <f t="shared" si="14"/>
        <v>0.40104527124299738</v>
      </c>
      <c r="AX17" s="348">
        <v>47817315.43</v>
      </c>
      <c r="AY17" s="348">
        <v>21218034.559999999</v>
      </c>
      <c r="AZ17" s="351">
        <f t="shared" si="15"/>
        <v>0.44373119588993204</v>
      </c>
      <c r="BA17" s="348">
        <v>36213450</v>
      </c>
      <c r="BB17" s="348">
        <v>20220284.969999999</v>
      </c>
      <c r="BC17" s="351">
        <f t="shared" si="16"/>
        <v>0.55836394958226843</v>
      </c>
      <c r="BD17" s="348">
        <v>158996109.18000001</v>
      </c>
      <c r="BE17" s="348">
        <v>77754232.200000003</v>
      </c>
      <c r="BF17" s="351">
        <f t="shared" si="17"/>
        <v>0.48903229519896102</v>
      </c>
      <c r="BG17" s="348">
        <v>61385139</v>
      </c>
      <c r="BH17" s="348">
        <v>13544772.49</v>
      </c>
      <c r="BI17" s="351">
        <f t="shared" si="18"/>
        <v>0.22065230625282123</v>
      </c>
      <c r="BJ17" s="348">
        <v>19267388.66</v>
      </c>
      <c r="BK17" s="348">
        <v>4550348.17</v>
      </c>
      <c r="BL17" s="351">
        <f t="shared" si="19"/>
        <v>0.23616839055345032</v>
      </c>
      <c r="BM17" s="348">
        <v>55026744.880000003</v>
      </c>
      <c r="BN17" s="348">
        <v>10906936.289999999</v>
      </c>
      <c r="BO17" s="351">
        <f t="shared" si="20"/>
        <v>0.19821154810784072</v>
      </c>
      <c r="BP17" s="348">
        <v>22655761.809999999</v>
      </c>
      <c r="BQ17" s="348">
        <v>4314421.16</v>
      </c>
      <c r="BR17" s="351">
        <f t="shared" si="21"/>
        <v>0.19043372702195621</v>
      </c>
      <c r="BS17" s="348">
        <v>38102271.439999998</v>
      </c>
      <c r="BT17" s="348">
        <v>6434176.9299999997</v>
      </c>
      <c r="BU17" s="351">
        <f t="shared" si="22"/>
        <v>0.16886596748259375</v>
      </c>
      <c r="BV17" s="348">
        <v>433341538.86000001</v>
      </c>
      <c r="BW17" s="348">
        <v>47620243.5</v>
      </c>
      <c r="BX17" s="349">
        <f t="shared" si="26"/>
        <v>0.10989078874200589</v>
      </c>
      <c r="BY17" s="348">
        <v>1068799097.1</v>
      </c>
      <c r="BZ17" s="348">
        <v>108631793.59999999</v>
      </c>
      <c r="CA17" s="351">
        <f t="shared" si="27"/>
        <v>0.10163911430572259</v>
      </c>
      <c r="CB17" s="9">
        <f t="shared" si="30"/>
        <v>3338839933.4200006</v>
      </c>
      <c r="CC17" s="9">
        <f t="shared" si="1"/>
        <v>761268970.25999999</v>
      </c>
      <c r="CD17" s="350">
        <f t="shared" si="29"/>
        <v>0.2280040329696866</v>
      </c>
    </row>
    <row r="18" spans="1:82" ht="15.6" x14ac:dyDescent="0.25">
      <c r="A18" s="38" t="s">
        <v>39</v>
      </c>
      <c r="B18" s="348"/>
      <c r="C18" s="348"/>
      <c r="D18" s="349"/>
      <c r="E18" s="348"/>
      <c r="F18" s="348"/>
      <c r="G18" s="349"/>
      <c r="H18" s="348">
        <v>1522500</v>
      </c>
      <c r="I18" s="348">
        <v>334353.81</v>
      </c>
      <c r="J18" s="349">
        <f t="shared" si="23"/>
        <v>0.21960841379310345</v>
      </c>
      <c r="K18" s="348">
        <v>2445000</v>
      </c>
      <c r="L18" s="348">
        <v>19000</v>
      </c>
      <c r="M18" s="349">
        <f t="shared" si="4"/>
        <v>7.770961145194274E-3</v>
      </c>
      <c r="N18" s="348"/>
      <c r="O18" s="348"/>
      <c r="P18" s="349"/>
      <c r="Q18" s="348"/>
      <c r="R18" s="348"/>
      <c r="S18" s="349"/>
      <c r="T18" s="348">
        <v>200000</v>
      </c>
      <c r="U18" s="348"/>
      <c r="V18" s="349"/>
      <c r="W18" s="348"/>
      <c r="X18" s="348"/>
      <c r="Y18" s="349"/>
      <c r="Z18" s="348">
        <v>120000</v>
      </c>
      <c r="AA18" s="348"/>
      <c r="AB18" s="349">
        <f t="shared" si="9"/>
        <v>0</v>
      </c>
      <c r="AC18" s="348">
        <v>1800000</v>
      </c>
      <c r="AD18" s="348">
        <v>242704.74</v>
      </c>
      <c r="AE18" s="349">
        <f t="shared" si="10"/>
        <v>0.13483596666666667</v>
      </c>
      <c r="AF18" s="348">
        <v>50000</v>
      </c>
      <c r="AG18" s="348"/>
      <c r="AH18" s="349">
        <f t="shared" si="11"/>
        <v>0</v>
      </c>
      <c r="AI18" s="348">
        <v>1823000</v>
      </c>
      <c r="AJ18" s="348">
        <v>284612.81</v>
      </c>
      <c r="AK18" s="350">
        <f t="shared" si="12"/>
        <v>0.15612331870543061</v>
      </c>
      <c r="AL18" s="348"/>
      <c r="AM18" s="348"/>
      <c r="AN18" s="351"/>
      <c r="AO18" s="348">
        <v>70000</v>
      </c>
      <c r="AP18" s="348"/>
      <c r="AQ18" s="351">
        <f t="shared" si="13"/>
        <v>0</v>
      </c>
      <c r="AR18" s="348">
        <v>238000</v>
      </c>
      <c r="AS18" s="348"/>
      <c r="AT18" s="351">
        <f t="shared" si="25"/>
        <v>0</v>
      </c>
      <c r="AU18" s="348">
        <v>250000</v>
      </c>
      <c r="AV18" s="348"/>
      <c r="AW18" s="351">
        <f t="shared" si="14"/>
        <v>0</v>
      </c>
      <c r="AX18" s="348">
        <v>540000</v>
      </c>
      <c r="AY18" s="348"/>
      <c r="AZ18" s="351">
        <f t="shared" si="15"/>
        <v>0</v>
      </c>
      <c r="BA18" s="348"/>
      <c r="BB18" s="348"/>
      <c r="BC18" s="351"/>
      <c r="BD18" s="348">
        <v>753531</v>
      </c>
      <c r="BE18" s="348">
        <v>50629.83</v>
      </c>
      <c r="BF18" s="351">
        <f t="shared" si="17"/>
        <v>6.719010896698345E-2</v>
      </c>
      <c r="BG18" s="348"/>
      <c r="BH18" s="348"/>
      <c r="BI18" s="351"/>
      <c r="BJ18" s="348">
        <v>6000</v>
      </c>
      <c r="BK18" s="348"/>
      <c r="BL18" s="351">
        <f t="shared" si="19"/>
        <v>0</v>
      </c>
      <c r="BM18" s="348"/>
      <c r="BN18" s="348"/>
      <c r="BO18" s="351"/>
      <c r="BP18" s="348">
        <v>153000</v>
      </c>
      <c r="BQ18" s="348"/>
      <c r="BR18" s="351">
        <f t="shared" si="21"/>
        <v>0</v>
      </c>
      <c r="BS18" s="348"/>
      <c r="BT18" s="348"/>
      <c r="BU18" s="351" t="e">
        <f t="shared" si="22"/>
        <v>#DIV/0!</v>
      </c>
      <c r="BV18" s="348">
        <v>2400000</v>
      </c>
      <c r="BW18" s="348"/>
      <c r="BX18" s="349">
        <f t="shared" si="26"/>
        <v>0</v>
      </c>
      <c r="BY18" s="348">
        <v>3905100</v>
      </c>
      <c r="BZ18" s="348">
        <v>726136.21</v>
      </c>
      <c r="CA18" s="351">
        <f t="shared" si="27"/>
        <v>0.18594561214821642</v>
      </c>
      <c r="CB18" s="9">
        <f t="shared" si="30"/>
        <v>16276131</v>
      </c>
      <c r="CC18" s="9">
        <f t="shared" si="1"/>
        <v>1657437.4</v>
      </c>
      <c r="CD18" s="350">
        <f t="shared" si="29"/>
        <v>0.10183239493464386</v>
      </c>
    </row>
    <row r="19" spans="1:82" ht="15.6" x14ac:dyDescent="0.25">
      <c r="A19" s="38" t="s">
        <v>40</v>
      </c>
      <c r="B19" s="348">
        <v>310920458.13</v>
      </c>
      <c r="C19" s="348">
        <v>99144793.329999998</v>
      </c>
      <c r="D19" s="349">
        <f t="shared" si="28"/>
        <v>0.31887510370432504</v>
      </c>
      <c r="E19" s="348">
        <v>86006435</v>
      </c>
      <c r="F19" s="348">
        <v>23292758.710000001</v>
      </c>
      <c r="G19" s="349">
        <f t="shared" si="3"/>
        <v>0.27082576681616904</v>
      </c>
      <c r="H19" s="348">
        <v>692288900.25999999</v>
      </c>
      <c r="I19" s="348">
        <v>202860494.86000001</v>
      </c>
      <c r="J19" s="349">
        <f t="shared" si="23"/>
        <v>0.29302866878814982</v>
      </c>
      <c r="K19" s="348">
        <v>612705532.39999998</v>
      </c>
      <c r="L19" s="348">
        <v>164734983.31999999</v>
      </c>
      <c r="M19" s="349">
        <f t="shared" si="4"/>
        <v>0.2688648536838314</v>
      </c>
      <c r="N19" s="348">
        <v>219056868.63</v>
      </c>
      <c r="O19" s="348">
        <v>58501191.899999999</v>
      </c>
      <c r="P19" s="349">
        <f t="shared" si="5"/>
        <v>0.26705938172982818</v>
      </c>
      <c r="Q19" s="348">
        <v>168493951.71000001</v>
      </c>
      <c r="R19" s="348">
        <v>47287633.920000002</v>
      </c>
      <c r="S19" s="349">
        <f t="shared" si="6"/>
        <v>0.28064885083464697</v>
      </c>
      <c r="T19" s="348">
        <v>555364421.92999995</v>
      </c>
      <c r="U19" s="348">
        <v>167010228.91</v>
      </c>
      <c r="V19" s="349">
        <f t="shared" si="7"/>
        <v>0.30072187254921157</v>
      </c>
      <c r="W19" s="348">
        <v>136883799.78</v>
      </c>
      <c r="X19" s="348">
        <v>29928157.34</v>
      </c>
      <c r="Y19" s="349">
        <f t="shared" si="8"/>
        <v>0.21863914786191363</v>
      </c>
      <c r="Z19" s="348">
        <v>591622415.41999996</v>
      </c>
      <c r="AA19" s="348">
        <v>121516965.70999999</v>
      </c>
      <c r="AB19" s="349">
        <f t="shared" si="9"/>
        <v>0.2053961488658837</v>
      </c>
      <c r="AC19" s="348">
        <v>396214155</v>
      </c>
      <c r="AD19" s="348">
        <v>118070615.79000001</v>
      </c>
      <c r="AE19" s="349">
        <f t="shared" si="10"/>
        <v>0.29799696527752778</v>
      </c>
      <c r="AF19" s="348">
        <v>129225994</v>
      </c>
      <c r="AG19" s="348">
        <v>39117132.43</v>
      </c>
      <c r="AH19" s="349">
        <f t="shared" si="11"/>
        <v>0.30270328143113373</v>
      </c>
      <c r="AI19" s="348">
        <v>519480595.66000003</v>
      </c>
      <c r="AJ19" s="348">
        <v>144800009.02000001</v>
      </c>
      <c r="AK19" s="350">
        <f t="shared" si="12"/>
        <v>0.27873997648753679</v>
      </c>
      <c r="AL19" s="348">
        <v>738677953</v>
      </c>
      <c r="AM19" s="348">
        <v>214418547.44999999</v>
      </c>
      <c r="AN19" s="351">
        <f t="shared" si="24"/>
        <v>0.29027338176153739</v>
      </c>
      <c r="AO19" s="348">
        <v>190248753.68000001</v>
      </c>
      <c r="AP19" s="348">
        <v>50022350.909999996</v>
      </c>
      <c r="AQ19" s="351">
        <f t="shared" si="13"/>
        <v>0.26293129359542616</v>
      </c>
      <c r="AR19" s="348">
        <v>141454337</v>
      </c>
      <c r="AS19" s="348">
        <v>46175255.93</v>
      </c>
      <c r="AT19" s="351">
        <f t="shared" si="25"/>
        <v>0.32643223890689194</v>
      </c>
      <c r="AU19" s="348">
        <v>146548182.77000001</v>
      </c>
      <c r="AV19" s="348">
        <v>42115244.590000004</v>
      </c>
      <c r="AW19" s="351">
        <f t="shared" si="14"/>
        <v>0.2873815546119583</v>
      </c>
      <c r="AX19" s="348">
        <v>180565632</v>
      </c>
      <c r="AY19" s="348">
        <v>48262361.909999996</v>
      </c>
      <c r="AZ19" s="351">
        <f t="shared" si="15"/>
        <v>0.26728431859059421</v>
      </c>
      <c r="BA19" s="348">
        <v>99247706.189999998</v>
      </c>
      <c r="BB19" s="348">
        <v>30530801.719999999</v>
      </c>
      <c r="BC19" s="351">
        <f t="shared" si="16"/>
        <v>0.30762224027174767</v>
      </c>
      <c r="BD19" s="348">
        <v>295754348.56</v>
      </c>
      <c r="BE19" s="348">
        <v>77981356.099999994</v>
      </c>
      <c r="BF19" s="351">
        <f t="shared" si="17"/>
        <v>0.26366934748274656</v>
      </c>
      <c r="BG19" s="348">
        <v>216795615</v>
      </c>
      <c r="BH19" s="348">
        <v>65540770.68</v>
      </c>
      <c r="BI19" s="351">
        <f t="shared" si="18"/>
        <v>0.30231594250649396</v>
      </c>
      <c r="BJ19" s="348">
        <v>94634236</v>
      </c>
      <c r="BK19" s="348">
        <v>27389578.98</v>
      </c>
      <c r="BL19" s="351">
        <f t="shared" si="19"/>
        <v>0.28942568923999135</v>
      </c>
      <c r="BM19" s="348">
        <v>286509734.13999999</v>
      </c>
      <c r="BN19" s="348">
        <v>91051418.390000001</v>
      </c>
      <c r="BO19" s="351">
        <f t="shared" si="20"/>
        <v>0.31779520044337717</v>
      </c>
      <c r="BP19" s="348">
        <v>160207506.15000001</v>
      </c>
      <c r="BQ19" s="348">
        <v>47244153.789999999</v>
      </c>
      <c r="BR19" s="351">
        <f t="shared" si="21"/>
        <v>0.29489350983196738</v>
      </c>
      <c r="BS19" s="348">
        <v>182552845.69999999</v>
      </c>
      <c r="BT19" s="348">
        <v>56374628.799999997</v>
      </c>
      <c r="BU19" s="351">
        <f t="shared" si="22"/>
        <v>0.30881265413218373</v>
      </c>
      <c r="BV19" s="348">
        <v>1512404797.5</v>
      </c>
      <c r="BW19" s="348">
        <v>500790319.5</v>
      </c>
      <c r="BX19" s="349">
        <f t="shared" si="26"/>
        <v>0.33112187975587271</v>
      </c>
      <c r="BY19" s="348">
        <v>3814688959.71</v>
      </c>
      <c r="BZ19" s="348">
        <v>1204935216.9100001</v>
      </c>
      <c r="CA19" s="351">
        <f t="shared" si="27"/>
        <v>0.31586722525382555</v>
      </c>
      <c r="CB19" s="9">
        <f t="shared" si="30"/>
        <v>12478554135.32</v>
      </c>
      <c r="CC19" s="9">
        <f t="shared" si="1"/>
        <v>3719096970.9000001</v>
      </c>
      <c r="CD19" s="350">
        <f t="shared" si="29"/>
        <v>0.29803909415861407</v>
      </c>
    </row>
    <row r="20" spans="1:82" ht="15.6" x14ac:dyDescent="0.25">
      <c r="A20" s="357" t="s">
        <v>55</v>
      </c>
      <c r="B20" s="348">
        <v>28601217.600000001</v>
      </c>
      <c r="C20" s="348">
        <v>8393556.1899999995</v>
      </c>
      <c r="D20" s="349">
        <f t="shared" si="28"/>
        <v>0.2934684917050524</v>
      </c>
      <c r="E20" s="348">
        <v>18391366</v>
      </c>
      <c r="F20" s="348">
        <v>4830298.88</v>
      </c>
      <c r="G20" s="349">
        <f t="shared" si="3"/>
        <v>0.26263948420144539</v>
      </c>
      <c r="H20" s="348">
        <v>97822588.090000004</v>
      </c>
      <c r="I20" s="348">
        <v>26616738.82</v>
      </c>
      <c r="J20" s="349">
        <f t="shared" si="23"/>
        <v>0.27209195074159892</v>
      </c>
      <c r="K20" s="348">
        <v>85277210.939999998</v>
      </c>
      <c r="L20" s="348">
        <v>23482920.640000001</v>
      </c>
      <c r="M20" s="349">
        <f t="shared" si="4"/>
        <v>0.27537158381648169</v>
      </c>
      <c r="N20" s="348">
        <v>32188547.940000001</v>
      </c>
      <c r="O20" s="348">
        <v>9941174.7200000007</v>
      </c>
      <c r="P20" s="349">
        <f t="shared" si="5"/>
        <v>0.30884197505679717</v>
      </c>
      <c r="Q20" s="348">
        <v>26840943</v>
      </c>
      <c r="R20" s="348">
        <v>9037360.8699999992</v>
      </c>
      <c r="S20" s="349">
        <f t="shared" si="6"/>
        <v>0.33670057233086031</v>
      </c>
      <c r="T20" s="348">
        <v>89754124.849999994</v>
      </c>
      <c r="U20" s="348">
        <v>28530914.920000002</v>
      </c>
      <c r="V20" s="349">
        <f t="shared" si="7"/>
        <v>0.3178785929636303</v>
      </c>
      <c r="W20" s="348">
        <v>12931815.82</v>
      </c>
      <c r="X20" s="348">
        <v>3474172.47</v>
      </c>
      <c r="Y20" s="349">
        <f t="shared" si="8"/>
        <v>0.26865310474240889</v>
      </c>
      <c r="Z20" s="348">
        <v>52961000</v>
      </c>
      <c r="AA20" s="348">
        <v>14468511.300000001</v>
      </c>
      <c r="AB20" s="349">
        <f t="shared" si="9"/>
        <v>0.27319180717886749</v>
      </c>
      <c r="AC20" s="348">
        <v>94610418.390000001</v>
      </c>
      <c r="AD20" s="348">
        <v>62963103.759999998</v>
      </c>
      <c r="AE20" s="349">
        <f t="shared" si="10"/>
        <v>0.66549862934180815</v>
      </c>
      <c r="AF20" s="348">
        <v>18489063.010000002</v>
      </c>
      <c r="AG20" s="348">
        <v>6611230.7999999998</v>
      </c>
      <c r="AH20" s="349">
        <f t="shared" si="11"/>
        <v>0.35757522143897974</v>
      </c>
      <c r="AI20" s="348">
        <v>48657414</v>
      </c>
      <c r="AJ20" s="348">
        <v>16860607.43</v>
      </c>
      <c r="AK20" s="350">
        <f t="shared" si="12"/>
        <v>0.34651671850049409</v>
      </c>
      <c r="AL20" s="348">
        <v>115017893.97</v>
      </c>
      <c r="AM20" s="348">
        <v>31816388.109999999</v>
      </c>
      <c r="AN20" s="351">
        <f t="shared" si="24"/>
        <v>0.2766212022478749</v>
      </c>
      <c r="AO20" s="348">
        <v>27131323.559999999</v>
      </c>
      <c r="AP20" s="348">
        <v>5872067.3099999996</v>
      </c>
      <c r="AQ20" s="351">
        <f t="shared" si="13"/>
        <v>0.2164312882493227</v>
      </c>
      <c r="AR20" s="348">
        <v>24414471.670000002</v>
      </c>
      <c r="AS20" s="348">
        <v>6113498.9100000001</v>
      </c>
      <c r="AT20" s="351">
        <f t="shared" si="25"/>
        <v>0.25040471866987568</v>
      </c>
      <c r="AU20" s="348">
        <v>25966053.289999999</v>
      </c>
      <c r="AV20" s="348">
        <v>7400942.8799999999</v>
      </c>
      <c r="AW20" s="351">
        <f t="shared" si="14"/>
        <v>0.28502378845730236</v>
      </c>
      <c r="AX20" s="348">
        <v>25824242</v>
      </c>
      <c r="AY20" s="348">
        <v>8075913.7800000003</v>
      </c>
      <c r="AZ20" s="351">
        <f t="shared" si="15"/>
        <v>0.31272607265684699</v>
      </c>
      <c r="BA20" s="348">
        <v>26979636.079999998</v>
      </c>
      <c r="BB20" s="348">
        <v>9250093.5700000003</v>
      </c>
      <c r="BC20" s="351">
        <f t="shared" si="16"/>
        <v>0.34285464572508056</v>
      </c>
      <c r="BD20" s="348">
        <v>51776216.619999997</v>
      </c>
      <c r="BE20" s="348">
        <v>15258644.060000001</v>
      </c>
      <c r="BF20" s="351">
        <f t="shared" si="17"/>
        <v>0.29470372800676842</v>
      </c>
      <c r="BG20" s="348">
        <v>30927685</v>
      </c>
      <c r="BH20" s="348">
        <v>5962589.8700000001</v>
      </c>
      <c r="BI20" s="351">
        <f t="shared" si="18"/>
        <v>0.19279134115599017</v>
      </c>
      <c r="BJ20" s="348">
        <v>16861576</v>
      </c>
      <c r="BK20" s="348">
        <v>4981709.2300000004</v>
      </c>
      <c r="BL20" s="351">
        <f t="shared" si="19"/>
        <v>0.29544742614806591</v>
      </c>
      <c r="BM20" s="348">
        <v>25504027.949999999</v>
      </c>
      <c r="BN20" s="348">
        <v>7011868.2999999998</v>
      </c>
      <c r="BO20" s="351">
        <f t="shared" si="20"/>
        <v>0.27493179954737307</v>
      </c>
      <c r="BP20" s="348">
        <v>14460293</v>
      </c>
      <c r="BQ20" s="348">
        <v>4201992.4000000004</v>
      </c>
      <c r="BR20" s="351">
        <f t="shared" si="21"/>
        <v>0.29058833040243376</v>
      </c>
      <c r="BS20" s="348">
        <v>24772881.199999999</v>
      </c>
      <c r="BT20" s="348">
        <v>9477236.6999999993</v>
      </c>
      <c r="BU20" s="351">
        <f t="shared" si="22"/>
        <v>0.38256497593021194</v>
      </c>
      <c r="BV20" s="348">
        <v>185794000</v>
      </c>
      <c r="BW20" s="348">
        <v>57270467.149999999</v>
      </c>
      <c r="BX20" s="349">
        <f t="shared" si="26"/>
        <v>0.30824712934755694</v>
      </c>
      <c r="BY20" s="348">
        <v>197458855.81999999</v>
      </c>
      <c r="BZ20" s="348">
        <v>56828563.009999998</v>
      </c>
      <c r="CA20" s="351">
        <f t="shared" si="27"/>
        <v>0.28779951536741361</v>
      </c>
      <c r="CB20" s="9">
        <f t="shared" si="30"/>
        <v>1399414865.7999997</v>
      </c>
      <c r="CC20" s="9">
        <f t="shared" si="1"/>
        <v>444732566.08000004</v>
      </c>
      <c r="CD20" s="350">
        <f t="shared" si="29"/>
        <v>0.31779894365046707</v>
      </c>
    </row>
    <row r="21" spans="1:82" ht="15.6" x14ac:dyDescent="0.25">
      <c r="A21" s="38" t="s">
        <v>54</v>
      </c>
      <c r="B21" s="348"/>
      <c r="C21" s="348"/>
      <c r="D21" s="349"/>
      <c r="E21" s="348"/>
      <c r="F21" s="348"/>
      <c r="G21" s="349"/>
      <c r="H21" s="348">
        <v>500000</v>
      </c>
      <c r="I21" s="348">
        <v>250000</v>
      </c>
      <c r="J21" s="349">
        <f t="shared" si="23"/>
        <v>0.5</v>
      </c>
      <c r="K21" s="348"/>
      <c r="L21" s="348"/>
      <c r="M21" s="349"/>
      <c r="N21" s="348"/>
      <c r="O21" s="348"/>
      <c r="P21" s="349"/>
      <c r="Q21" s="348"/>
      <c r="R21" s="348"/>
      <c r="S21" s="349"/>
      <c r="T21" s="348"/>
      <c r="U21" s="348"/>
      <c r="V21" s="349"/>
      <c r="W21" s="348"/>
      <c r="X21" s="348"/>
      <c r="Y21" s="349"/>
      <c r="Z21" s="348"/>
      <c r="AA21" s="348"/>
      <c r="AB21" s="349"/>
      <c r="AC21" s="348"/>
      <c r="AD21" s="348"/>
      <c r="AE21" s="349"/>
      <c r="AF21" s="348"/>
      <c r="AG21" s="348"/>
      <c r="AH21" s="349"/>
      <c r="AI21" s="348"/>
      <c r="AJ21" s="348"/>
      <c r="AK21" s="350"/>
      <c r="AL21" s="348"/>
      <c r="AM21" s="348"/>
      <c r="AN21" s="351"/>
      <c r="AO21" s="348"/>
      <c r="AP21" s="348"/>
      <c r="AQ21" s="351"/>
      <c r="AR21" s="348"/>
      <c r="AS21" s="348"/>
      <c r="AT21" s="351"/>
      <c r="AU21" s="348">
        <v>4694.66</v>
      </c>
      <c r="AV21" s="348"/>
      <c r="AW21" s="351">
        <f t="shared" si="14"/>
        <v>0</v>
      </c>
      <c r="AX21" s="348"/>
      <c r="AY21" s="348"/>
      <c r="AZ21" s="351"/>
      <c r="BA21" s="348"/>
      <c r="BB21" s="348"/>
      <c r="BC21" s="351"/>
      <c r="BD21" s="348"/>
      <c r="BE21" s="348"/>
      <c r="BF21" s="351"/>
      <c r="BG21" s="348"/>
      <c r="BH21" s="348"/>
      <c r="BI21" s="351"/>
      <c r="BJ21" s="348"/>
      <c r="BK21" s="348"/>
      <c r="BL21" s="351"/>
      <c r="BM21" s="348"/>
      <c r="BN21" s="348"/>
      <c r="BO21" s="351"/>
      <c r="BP21" s="348"/>
      <c r="BQ21" s="348"/>
      <c r="BR21" s="351"/>
      <c r="BS21" s="348"/>
      <c r="BT21" s="348"/>
      <c r="BU21" s="351"/>
      <c r="BV21" s="348">
        <v>49388038.189999998</v>
      </c>
      <c r="BW21" s="348">
        <v>16703026.73</v>
      </c>
      <c r="BX21" s="349">
        <f t="shared" si="26"/>
        <v>0.33819984235336564</v>
      </c>
      <c r="BY21" s="348"/>
      <c r="BZ21" s="348"/>
      <c r="CA21" s="351"/>
      <c r="CB21" s="9">
        <f t="shared" si="30"/>
        <v>49892732.849999994</v>
      </c>
      <c r="CC21" s="9">
        <f t="shared" si="1"/>
        <v>16953026.73</v>
      </c>
      <c r="CD21" s="350">
        <f t="shared" si="29"/>
        <v>0.33978949962449295</v>
      </c>
    </row>
    <row r="22" spans="1:82" ht="15.6" x14ac:dyDescent="0.25">
      <c r="A22" s="38" t="s">
        <v>41</v>
      </c>
      <c r="B22" s="348">
        <v>182335105.84</v>
      </c>
      <c r="C22" s="348">
        <v>54876173.149999999</v>
      </c>
      <c r="D22" s="349">
        <f t="shared" si="28"/>
        <v>0.30096328897932645</v>
      </c>
      <c r="E22" s="348">
        <v>53114514</v>
      </c>
      <c r="F22" s="348">
        <v>15785021.41</v>
      </c>
      <c r="G22" s="349">
        <f t="shared" si="3"/>
        <v>0.29718847488654421</v>
      </c>
      <c r="H22" s="348">
        <v>366600417.97000003</v>
      </c>
      <c r="I22" s="348">
        <v>124145590.56999999</v>
      </c>
      <c r="J22" s="349">
        <f t="shared" si="23"/>
        <v>0.33864006827226034</v>
      </c>
      <c r="K22" s="348">
        <v>313568860.44999999</v>
      </c>
      <c r="L22" s="348">
        <v>105306236.43000001</v>
      </c>
      <c r="M22" s="349">
        <f t="shared" si="4"/>
        <v>0.3358312948513954</v>
      </c>
      <c r="N22" s="348">
        <v>119164361</v>
      </c>
      <c r="O22" s="348">
        <v>38223560.340000004</v>
      </c>
      <c r="P22" s="349">
        <f t="shared" si="5"/>
        <v>0.32076335591645561</v>
      </c>
      <c r="Q22" s="348">
        <v>84790140</v>
      </c>
      <c r="R22" s="348">
        <v>25754774.93</v>
      </c>
      <c r="S22" s="349">
        <f t="shared" si="6"/>
        <v>0.30374728630003439</v>
      </c>
      <c r="T22" s="348">
        <v>294587551.68000001</v>
      </c>
      <c r="U22" s="348">
        <v>104090847.15000001</v>
      </c>
      <c r="V22" s="349">
        <f t="shared" si="7"/>
        <v>0.35334435062303715</v>
      </c>
      <c r="W22" s="348">
        <v>52611039</v>
      </c>
      <c r="X22" s="348">
        <v>20255577.489999998</v>
      </c>
      <c r="Y22" s="349">
        <f t="shared" si="8"/>
        <v>0.38500622445414923</v>
      </c>
      <c r="Z22" s="348">
        <v>248144662</v>
      </c>
      <c r="AA22" s="348">
        <v>86019756.769999996</v>
      </c>
      <c r="AB22" s="349">
        <f t="shared" si="9"/>
        <v>0.34665165100347795</v>
      </c>
      <c r="AC22" s="348">
        <v>329321317.33999997</v>
      </c>
      <c r="AD22" s="348">
        <v>86619351.299999997</v>
      </c>
      <c r="AE22" s="349">
        <f t="shared" si="10"/>
        <v>0.26302382123223411</v>
      </c>
      <c r="AF22" s="348">
        <v>75918322</v>
      </c>
      <c r="AG22" s="348">
        <v>23387257.73</v>
      </c>
      <c r="AH22" s="349">
        <f t="shared" si="11"/>
        <v>0.30805814872989423</v>
      </c>
      <c r="AI22" s="348">
        <v>303150729</v>
      </c>
      <c r="AJ22" s="348">
        <v>96269941.540000007</v>
      </c>
      <c r="AK22" s="350">
        <f t="shared" si="12"/>
        <v>0.31756460509781592</v>
      </c>
      <c r="AL22" s="348">
        <v>355264984.19999999</v>
      </c>
      <c r="AM22" s="348">
        <v>132857153.94</v>
      </c>
      <c r="AN22" s="351">
        <f t="shared" si="24"/>
        <v>0.37396636271140848</v>
      </c>
      <c r="AO22" s="348">
        <v>65045862</v>
      </c>
      <c r="AP22" s="348">
        <v>24987181.48</v>
      </c>
      <c r="AQ22" s="351">
        <f t="shared" si="13"/>
        <v>0.38414713421739266</v>
      </c>
      <c r="AR22" s="348">
        <v>84642708</v>
      </c>
      <c r="AS22" s="348">
        <v>26289382.859999999</v>
      </c>
      <c r="AT22" s="351">
        <f t="shared" si="25"/>
        <v>0.31059241228435175</v>
      </c>
      <c r="AU22" s="348">
        <v>70722655</v>
      </c>
      <c r="AV22" s="348">
        <v>21993508.210000001</v>
      </c>
      <c r="AW22" s="351">
        <f t="shared" si="14"/>
        <v>0.31098250214164047</v>
      </c>
      <c r="AX22" s="348">
        <v>87896127</v>
      </c>
      <c r="AY22" s="348">
        <v>31479032.489999998</v>
      </c>
      <c r="AZ22" s="351">
        <f t="shared" si="15"/>
        <v>0.3581390166372177</v>
      </c>
      <c r="BA22" s="348">
        <v>55206575.229999997</v>
      </c>
      <c r="BB22" s="348">
        <v>16258943.380000001</v>
      </c>
      <c r="BC22" s="351">
        <f t="shared" si="16"/>
        <v>0.29451099461001651</v>
      </c>
      <c r="BD22" s="348">
        <v>153487270.86000001</v>
      </c>
      <c r="BE22" s="348">
        <v>51138170.68</v>
      </c>
      <c r="BF22" s="351">
        <f t="shared" si="17"/>
        <v>0.33317532062085159</v>
      </c>
      <c r="BG22" s="348">
        <v>88798570</v>
      </c>
      <c r="BH22" s="348">
        <v>31215624.640000001</v>
      </c>
      <c r="BI22" s="351">
        <f t="shared" si="18"/>
        <v>0.35153296545203377</v>
      </c>
      <c r="BJ22" s="348">
        <v>73270597.599999994</v>
      </c>
      <c r="BK22" s="348">
        <v>23235067.780000001</v>
      </c>
      <c r="BL22" s="351">
        <f t="shared" si="19"/>
        <v>0.31711311960147032</v>
      </c>
      <c r="BM22" s="348">
        <v>113344004</v>
      </c>
      <c r="BN22" s="348">
        <v>38895608.530000001</v>
      </c>
      <c r="BO22" s="351">
        <f t="shared" si="20"/>
        <v>0.34316423593082174</v>
      </c>
      <c r="BP22" s="348">
        <v>95669237</v>
      </c>
      <c r="BQ22" s="348">
        <v>27348446.920000002</v>
      </c>
      <c r="BR22" s="351">
        <f t="shared" si="21"/>
        <v>0.28586458696226458</v>
      </c>
      <c r="BS22" s="348">
        <v>77883887</v>
      </c>
      <c r="BT22" s="348">
        <v>26005885.57</v>
      </c>
      <c r="BU22" s="351">
        <f t="shared" si="22"/>
        <v>0.33390585102666998</v>
      </c>
      <c r="BV22" s="348">
        <v>669123382.80999994</v>
      </c>
      <c r="BW22" s="348">
        <v>222804880.55000001</v>
      </c>
      <c r="BX22" s="349">
        <f t="shared" si="26"/>
        <v>0.33298026384061707</v>
      </c>
      <c r="BY22" s="348">
        <v>1920683687</v>
      </c>
      <c r="BZ22" s="348">
        <v>679170726.19000006</v>
      </c>
      <c r="CA22" s="351">
        <f t="shared" si="27"/>
        <v>0.35360883772112761</v>
      </c>
      <c r="CB22" s="9">
        <f t="shared" si="30"/>
        <v>6334346567.9800005</v>
      </c>
      <c r="CC22" s="9">
        <f t="shared" si="1"/>
        <v>2134413702.0300002</v>
      </c>
      <c r="CD22" s="350">
        <f t="shared" si="29"/>
        <v>0.33695878163967541</v>
      </c>
    </row>
    <row r="23" spans="1:82" ht="15.6" x14ac:dyDescent="0.25">
      <c r="A23" s="38" t="s">
        <v>53</v>
      </c>
      <c r="B23" s="348">
        <v>1030000</v>
      </c>
      <c r="C23" s="348">
        <v>293653</v>
      </c>
      <c r="D23" s="349">
        <f t="shared" si="28"/>
        <v>0.28510000000000002</v>
      </c>
      <c r="E23" s="348">
        <v>6516500</v>
      </c>
      <c r="F23" s="348">
        <v>1912989.79</v>
      </c>
      <c r="G23" s="349">
        <f t="shared" si="3"/>
        <v>0.29356092841249137</v>
      </c>
      <c r="H23" s="348">
        <v>29999678</v>
      </c>
      <c r="I23" s="348">
        <v>7631078.7199999997</v>
      </c>
      <c r="J23" s="349">
        <f t="shared" si="23"/>
        <v>0.25437202092635791</v>
      </c>
      <c r="K23" s="348">
        <v>16790500</v>
      </c>
      <c r="L23" s="348">
        <v>2414884.7999999998</v>
      </c>
      <c r="M23" s="349">
        <f t="shared" si="4"/>
        <v>0.14382447217176378</v>
      </c>
      <c r="N23" s="348">
        <v>2220600</v>
      </c>
      <c r="O23" s="348">
        <v>468253.54</v>
      </c>
      <c r="P23" s="349">
        <f t="shared" si="5"/>
        <v>0.21086802665946139</v>
      </c>
      <c r="Q23" s="348">
        <v>4875000</v>
      </c>
      <c r="R23" s="348">
        <v>294361.90000000002</v>
      </c>
      <c r="S23" s="349">
        <f t="shared" si="6"/>
        <v>6.0381928205128207E-2</v>
      </c>
      <c r="T23" s="348">
        <v>14025974</v>
      </c>
      <c r="U23" s="348">
        <v>3475099.47</v>
      </c>
      <c r="V23" s="349">
        <f t="shared" si="7"/>
        <v>0.24776172193104024</v>
      </c>
      <c r="W23" s="348">
        <v>6550160</v>
      </c>
      <c r="X23" s="348">
        <v>1307361.58</v>
      </c>
      <c r="Y23" s="349">
        <f t="shared" si="8"/>
        <v>0.19959231224886112</v>
      </c>
      <c r="Z23" s="348">
        <v>5193625</v>
      </c>
      <c r="AA23" s="348">
        <v>204291.75</v>
      </c>
      <c r="AB23" s="349">
        <f t="shared" si="9"/>
        <v>3.9335098317649038E-2</v>
      </c>
      <c r="AC23" s="348">
        <v>4605000</v>
      </c>
      <c r="AD23" s="348">
        <v>333244.99</v>
      </c>
      <c r="AE23" s="349">
        <f t="shared" si="10"/>
        <v>7.236590445168295E-2</v>
      </c>
      <c r="AF23" s="348">
        <v>7028287</v>
      </c>
      <c r="AG23" s="348">
        <v>1997741.67</v>
      </c>
      <c r="AH23" s="349">
        <f t="shared" si="11"/>
        <v>0.28424304101411907</v>
      </c>
      <c r="AI23" s="348">
        <v>24431328</v>
      </c>
      <c r="AJ23" s="348">
        <v>3962116.66</v>
      </c>
      <c r="AK23" s="350">
        <f t="shared" si="12"/>
        <v>0.16217361004690373</v>
      </c>
      <c r="AL23" s="348">
        <v>17645900</v>
      </c>
      <c r="AM23" s="348">
        <v>4800134.26</v>
      </c>
      <c r="AN23" s="351">
        <f t="shared" si="24"/>
        <v>0.27202547107260044</v>
      </c>
      <c r="AO23" s="348">
        <v>4101000</v>
      </c>
      <c r="AP23" s="348">
        <v>840720</v>
      </c>
      <c r="AQ23" s="351">
        <f t="shared" si="13"/>
        <v>0.20500365764447695</v>
      </c>
      <c r="AR23" s="348">
        <v>8966000</v>
      </c>
      <c r="AS23" s="348">
        <v>1932610.39</v>
      </c>
      <c r="AT23" s="351">
        <f>SUM(AS23/AR23)</f>
        <v>0.21554878318090565</v>
      </c>
      <c r="AU23" s="348">
        <v>5006045.3</v>
      </c>
      <c r="AV23" s="348">
        <v>477226.96</v>
      </c>
      <c r="AW23" s="351">
        <f t="shared" si="14"/>
        <v>9.5330132150422214E-2</v>
      </c>
      <c r="AX23" s="348">
        <v>14611491</v>
      </c>
      <c r="AY23" s="348">
        <v>2691594.67</v>
      </c>
      <c r="AZ23" s="351">
        <f t="shared" si="15"/>
        <v>0.18421081530967648</v>
      </c>
      <c r="BA23" s="348">
        <v>600000</v>
      </c>
      <c r="BB23" s="348">
        <v>136300</v>
      </c>
      <c r="BC23" s="351">
        <f t="shared" si="16"/>
        <v>0.22716666666666666</v>
      </c>
      <c r="BD23" s="348">
        <v>6698000</v>
      </c>
      <c r="BE23" s="348">
        <v>521995.85</v>
      </c>
      <c r="BF23" s="351">
        <f t="shared" si="17"/>
        <v>7.7933091967751569E-2</v>
      </c>
      <c r="BG23" s="348">
        <v>2600000</v>
      </c>
      <c r="BH23" s="348">
        <v>84367.5</v>
      </c>
      <c r="BI23" s="351">
        <f t="shared" si="18"/>
        <v>3.244903846153846E-2</v>
      </c>
      <c r="BJ23" s="348">
        <v>3320000</v>
      </c>
      <c r="BK23" s="348">
        <v>94021.2</v>
      </c>
      <c r="BL23" s="351">
        <f t="shared" si="19"/>
        <v>2.8319638554216868E-2</v>
      </c>
      <c r="BM23" s="348">
        <v>1605955.51</v>
      </c>
      <c r="BN23" s="348">
        <v>363575</v>
      </c>
      <c r="BO23" s="351">
        <f t="shared" si="20"/>
        <v>0.22639170122464974</v>
      </c>
      <c r="BP23" s="348">
        <v>11035787.199999999</v>
      </c>
      <c r="BQ23" s="348">
        <v>197550</v>
      </c>
      <c r="BR23" s="351">
        <f t="shared" si="21"/>
        <v>1.7900852600709807E-2</v>
      </c>
      <c r="BS23" s="348">
        <v>10823874.75</v>
      </c>
      <c r="BT23" s="348">
        <v>6457713.75</v>
      </c>
      <c r="BU23" s="351">
        <f t="shared" si="22"/>
        <v>0.59661756063834714</v>
      </c>
      <c r="BV23" s="348">
        <v>33860000</v>
      </c>
      <c r="BW23" s="348">
        <v>10507633</v>
      </c>
      <c r="BX23" s="349">
        <f t="shared" si="26"/>
        <v>0.31032584170112226</v>
      </c>
      <c r="BY23" s="348">
        <v>113690100</v>
      </c>
      <c r="BZ23" s="348">
        <v>12281940.99</v>
      </c>
      <c r="CA23" s="351">
        <f t="shared" si="27"/>
        <v>0.10802999548773376</v>
      </c>
      <c r="CB23" s="9">
        <f t="shared" si="30"/>
        <v>357830805.75999999</v>
      </c>
      <c r="CC23" s="9">
        <f t="shared" si="1"/>
        <v>65682461.439999998</v>
      </c>
      <c r="CD23" s="350">
        <f t="shared" si="29"/>
        <v>0.18355731363177757</v>
      </c>
    </row>
    <row r="24" spans="1:82" ht="15.6" x14ac:dyDescent="0.25">
      <c r="A24" s="357" t="s">
        <v>56</v>
      </c>
      <c r="B24" s="348">
        <v>800000</v>
      </c>
      <c r="C24" s="348">
        <v>260000</v>
      </c>
      <c r="D24" s="349">
        <f t="shared" si="28"/>
        <v>0.32500000000000001</v>
      </c>
      <c r="E24" s="348">
        <v>1000000</v>
      </c>
      <c r="F24" s="348">
        <v>349876</v>
      </c>
      <c r="G24" s="349">
        <f t="shared" si="3"/>
        <v>0.34987600000000002</v>
      </c>
      <c r="H24" s="348">
        <v>10547819</v>
      </c>
      <c r="I24" s="348">
        <v>3289670.29</v>
      </c>
      <c r="J24" s="349">
        <f t="shared" si="23"/>
        <v>0.31188156433097686</v>
      </c>
      <c r="K24" s="348">
        <v>1379200</v>
      </c>
      <c r="L24" s="348">
        <v>584987</v>
      </c>
      <c r="M24" s="349">
        <f t="shared" si="4"/>
        <v>0.42414950696055687</v>
      </c>
      <c r="N24" s="348">
        <v>1000000</v>
      </c>
      <c r="O24" s="348">
        <v>416500</v>
      </c>
      <c r="P24" s="349">
        <f t="shared" si="5"/>
        <v>0.41649999999999998</v>
      </c>
      <c r="Q24" s="348">
        <v>950000</v>
      </c>
      <c r="R24" s="348">
        <v>283332</v>
      </c>
      <c r="S24" s="349">
        <f t="shared" si="6"/>
        <v>0.29824421052631578</v>
      </c>
      <c r="T24" s="348">
        <v>7478898</v>
      </c>
      <c r="U24" s="348">
        <v>2433408.5499999998</v>
      </c>
      <c r="V24" s="349">
        <f t="shared" si="7"/>
        <v>0.32536993418014254</v>
      </c>
      <c r="W24" s="348">
        <v>1847009.97</v>
      </c>
      <c r="X24" s="348">
        <v>714216</v>
      </c>
      <c r="Y24" s="349">
        <f t="shared" si="8"/>
        <v>0.38668767987213409</v>
      </c>
      <c r="Z24" s="348">
        <v>3200000</v>
      </c>
      <c r="AA24" s="348">
        <v>788000</v>
      </c>
      <c r="AB24" s="349">
        <f t="shared" si="9"/>
        <v>0.24625</v>
      </c>
      <c r="AC24" s="348">
        <v>2100000</v>
      </c>
      <c r="AD24" s="348">
        <v>708500</v>
      </c>
      <c r="AE24" s="349">
        <f t="shared" si="10"/>
        <v>0.33738095238095239</v>
      </c>
      <c r="AF24" s="348">
        <v>1800000</v>
      </c>
      <c r="AG24" s="348">
        <v>529000</v>
      </c>
      <c r="AH24" s="349">
        <f t="shared" si="11"/>
        <v>0.29388888888888887</v>
      </c>
      <c r="AI24" s="348">
        <v>2000000</v>
      </c>
      <c r="AJ24" s="348">
        <v>664000</v>
      </c>
      <c r="AK24" s="350">
        <f t="shared" si="12"/>
        <v>0.33200000000000002</v>
      </c>
      <c r="AL24" s="348">
        <v>7520000</v>
      </c>
      <c r="AM24" s="348">
        <v>2864054.43</v>
      </c>
      <c r="AN24" s="351">
        <f t="shared" si="24"/>
        <v>0.38085830186170216</v>
      </c>
      <c r="AO24" s="348">
        <v>2448000</v>
      </c>
      <c r="AP24" s="348">
        <v>587001</v>
      </c>
      <c r="AQ24" s="351">
        <f t="shared" si="13"/>
        <v>0.23978799019607844</v>
      </c>
      <c r="AR24" s="348">
        <v>1850000</v>
      </c>
      <c r="AS24" s="348">
        <v>480000</v>
      </c>
      <c r="AT24" s="351">
        <f t="shared" si="25"/>
        <v>0.25945945945945947</v>
      </c>
      <c r="AU24" s="348">
        <v>1447000</v>
      </c>
      <c r="AV24" s="348">
        <v>361749</v>
      </c>
      <c r="AW24" s="351">
        <f t="shared" si="14"/>
        <v>0.24999930891499655</v>
      </c>
      <c r="AX24" s="348">
        <v>1700000</v>
      </c>
      <c r="AY24" s="348">
        <v>514000</v>
      </c>
      <c r="AZ24" s="351">
        <f t="shared" si="15"/>
        <v>0.3023529411764706</v>
      </c>
      <c r="BA24" s="348">
        <v>1500000</v>
      </c>
      <c r="BB24" s="348">
        <v>520000</v>
      </c>
      <c r="BC24" s="351">
        <f t="shared" si="16"/>
        <v>0.34666666666666668</v>
      </c>
      <c r="BD24" s="348">
        <v>3000000</v>
      </c>
      <c r="BE24" s="348">
        <v>1390000</v>
      </c>
      <c r="BF24" s="351">
        <f t="shared" si="17"/>
        <v>0.46333333333333332</v>
      </c>
      <c r="BG24" s="348">
        <v>2109100</v>
      </c>
      <c r="BH24" s="348">
        <v>752516</v>
      </c>
      <c r="BI24" s="351">
        <f t="shared" si="18"/>
        <v>0.35679484140154566</v>
      </c>
      <c r="BJ24" s="348">
        <v>1100000</v>
      </c>
      <c r="BK24" s="348">
        <v>512520</v>
      </c>
      <c r="BL24" s="351">
        <f t="shared" si="19"/>
        <v>0.46592727272727275</v>
      </c>
      <c r="BM24" s="348">
        <v>3667800</v>
      </c>
      <c r="BN24" s="348">
        <v>1486008.65</v>
      </c>
      <c r="BO24" s="351">
        <f t="shared" si="20"/>
        <v>0.40514985822563931</v>
      </c>
      <c r="BP24" s="348">
        <v>2300000</v>
      </c>
      <c r="BQ24" s="348">
        <v>804207</v>
      </c>
      <c r="BR24" s="351">
        <f t="shared" si="21"/>
        <v>0.34965521739130434</v>
      </c>
      <c r="BS24" s="348">
        <v>1300000</v>
      </c>
      <c r="BT24" s="348">
        <v>400000</v>
      </c>
      <c r="BU24" s="351">
        <f t="shared" si="22"/>
        <v>0.30769230769230771</v>
      </c>
      <c r="BV24" s="348">
        <v>8050000</v>
      </c>
      <c r="BW24" s="348">
        <v>1635513.5</v>
      </c>
      <c r="BX24" s="349">
        <f t="shared" si="26"/>
        <v>0.20316937888198758</v>
      </c>
      <c r="BY24" s="348">
        <v>19724500</v>
      </c>
      <c r="BZ24" s="348">
        <v>5485000</v>
      </c>
      <c r="CA24" s="351">
        <f t="shared" si="27"/>
        <v>0.27808055971000534</v>
      </c>
      <c r="CB24" s="9">
        <f t="shared" si="30"/>
        <v>91819326.969999999</v>
      </c>
      <c r="CC24" s="9">
        <f t="shared" si="1"/>
        <v>28814059.420000002</v>
      </c>
      <c r="CD24" s="350">
        <f t="shared" si="29"/>
        <v>0.3138125748777747</v>
      </c>
    </row>
    <row r="25" spans="1:82" s="358" customFormat="1" ht="31.2" x14ac:dyDescent="0.25">
      <c r="A25" s="357" t="s">
        <v>57</v>
      </c>
      <c r="B25" s="348">
        <v>870000</v>
      </c>
      <c r="C25" s="348">
        <v>289773.93</v>
      </c>
      <c r="D25" s="349">
        <f t="shared" si="28"/>
        <v>0.3330734827586207</v>
      </c>
      <c r="E25" s="348"/>
      <c r="F25" s="348"/>
      <c r="G25" s="349"/>
      <c r="H25" s="348">
        <v>11925000</v>
      </c>
      <c r="I25" s="348">
        <v>1653865.75</v>
      </c>
      <c r="J25" s="349">
        <f t="shared" si="23"/>
        <v>0.13868895178197066</v>
      </c>
      <c r="K25" s="348">
        <v>1618040</v>
      </c>
      <c r="L25" s="348">
        <v>473980</v>
      </c>
      <c r="M25" s="349">
        <f t="shared" si="4"/>
        <v>0.29293466168945143</v>
      </c>
      <c r="N25" s="348">
        <v>30000</v>
      </c>
      <c r="O25" s="348"/>
      <c r="P25" s="349">
        <f t="shared" si="5"/>
        <v>0</v>
      </c>
      <c r="Q25" s="348">
        <v>1080000</v>
      </c>
      <c r="R25" s="348">
        <v>363286.92</v>
      </c>
      <c r="S25" s="349">
        <f t="shared" si="6"/>
        <v>0.33637677777777775</v>
      </c>
      <c r="T25" s="348">
        <v>1533822</v>
      </c>
      <c r="U25" s="348">
        <v>364392.85</v>
      </c>
      <c r="V25" s="349">
        <f t="shared" si="7"/>
        <v>0.23757179777053658</v>
      </c>
      <c r="W25" s="348">
        <v>600000</v>
      </c>
      <c r="X25" s="348">
        <v>225015.16</v>
      </c>
      <c r="Y25" s="349">
        <f t="shared" si="8"/>
        <v>0.37502526666666669</v>
      </c>
      <c r="Z25" s="348">
        <v>3114000</v>
      </c>
      <c r="AA25" s="348">
        <v>298262</v>
      </c>
      <c r="AB25" s="349">
        <f t="shared" si="9"/>
        <v>9.5780989081567111E-2</v>
      </c>
      <c r="AC25" s="348">
        <v>7450000</v>
      </c>
      <c r="AD25" s="348">
        <v>313961.78999999998</v>
      </c>
      <c r="AE25" s="349">
        <f t="shared" si="10"/>
        <v>4.2142522147651004E-2</v>
      </c>
      <c r="AF25" s="348">
        <v>291250</v>
      </c>
      <c r="AG25" s="348">
        <v>67824</v>
      </c>
      <c r="AH25" s="349">
        <f t="shared" si="11"/>
        <v>0.23287210300429184</v>
      </c>
      <c r="AI25" s="348">
        <v>1187000</v>
      </c>
      <c r="AJ25" s="348">
        <v>371623.11</v>
      </c>
      <c r="AK25" s="350">
        <f t="shared" si="12"/>
        <v>0.31307759898904802</v>
      </c>
      <c r="AL25" s="348">
        <v>5691005</v>
      </c>
      <c r="AM25" s="348">
        <v>1827302.97</v>
      </c>
      <c r="AN25" s="351">
        <f t="shared" si="24"/>
        <v>0.32108616492166148</v>
      </c>
      <c r="AO25" s="348">
        <v>204000</v>
      </c>
      <c r="AP25" s="348">
        <v>67824</v>
      </c>
      <c r="AQ25" s="351">
        <f t="shared" si="13"/>
        <v>0.33247058823529413</v>
      </c>
      <c r="AR25" s="348">
        <v>218671</v>
      </c>
      <c r="AS25" s="348">
        <v>110071</v>
      </c>
      <c r="AT25" s="351">
        <f t="shared" si="25"/>
        <v>0.5033635004184368</v>
      </c>
      <c r="AU25" s="348">
        <v>425000</v>
      </c>
      <c r="AV25" s="348">
        <v>98630</v>
      </c>
      <c r="AW25" s="351">
        <f t="shared" si="14"/>
        <v>0.23207058823529411</v>
      </c>
      <c r="AX25" s="348">
        <v>159668</v>
      </c>
      <c r="AY25" s="348">
        <v>6576</v>
      </c>
      <c r="AZ25" s="351">
        <f t="shared" si="15"/>
        <v>4.1185459829145475E-2</v>
      </c>
      <c r="BA25" s="348">
        <v>100000</v>
      </c>
      <c r="BB25" s="348">
        <v>40017</v>
      </c>
      <c r="BC25" s="351">
        <f t="shared" si="16"/>
        <v>0.40017000000000003</v>
      </c>
      <c r="BD25" s="348">
        <v>120000</v>
      </c>
      <c r="BE25" s="348">
        <v>40979</v>
      </c>
      <c r="BF25" s="351">
        <f t="shared" si="17"/>
        <v>0.34149166666666669</v>
      </c>
      <c r="BG25" s="348">
        <v>1150000</v>
      </c>
      <c r="BH25" s="348">
        <v>449437.05</v>
      </c>
      <c r="BI25" s="351">
        <f t="shared" si="18"/>
        <v>0.3908148260869565</v>
      </c>
      <c r="BJ25" s="348"/>
      <c r="BK25" s="348"/>
      <c r="BL25" s="351"/>
      <c r="BM25" s="348">
        <v>130000</v>
      </c>
      <c r="BN25" s="348"/>
      <c r="BO25" s="351">
        <f t="shared" si="20"/>
        <v>0</v>
      </c>
      <c r="BP25" s="348">
        <v>150000</v>
      </c>
      <c r="BQ25" s="348">
        <v>46027</v>
      </c>
      <c r="BR25" s="351">
        <f t="shared" si="21"/>
        <v>0.30684666666666666</v>
      </c>
      <c r="BS25" s="348">
        <v>380000</v>
      </c>
      <c r="BT25" s="348">
        <v>132413</v>
      </c>
      <c r="BU25" s="351">
        <f t="shared" si="22"/>
        <v>0.34845526315789471</v>
      </c>
      <c r="BV25" s="348">
        <v>17500000</v>
      </c>
      <c r="BW25" s="348">
        <v>1657113.48</v>
      </c>
      <c r="BX25" s="349">
        <f t="shared" si="26"/>
        <v>9.4692198857142862E-2</v>
      </c>
      <c r="BY25" s="348">
        <v>82000000</v>
      </c>
      <c r="BZ25" s="348">
        <v>10972581.529999999</v>
      </c>
      <c r="CA25" s="351">
        <f t="shared" si="27"/>
        <v>0.13381196987804878</v>
      </c>
      <c r="CB25" s="9">
        <f t="shared" si="30"/>
        <v>137927456</v>
      </c>
      <c r="CC25" s="9">
        <f t="shared" si="1"/>
        <v>19870957.540000003</v>
      </c>
      <c r="CD25" s="350">
        <f t="shared" si="29"/>
        <v>0.14406817986985856</v>
      </c>
    </row>
    <row r="26" spans="1:82" ht="15.6" x14ac:dyDescent="0.25">
      <c r="A26" s="38" t="s">
        <v>42</v>
      </c>
      <c r="B26" s="348"/>
      <c r="C26" s="348"/>
      <c r="D26" s="349"/>
      <c r="E26" s="348"/>
      <c r="F26" s="348"/>
      <c r="G26" s="349"/>
      <c r="H26" s="359"/>
      <c r="I26" s="359"/>
      <c r="J26" s="349"/>
      <c r="K26" s="359"/>
      <c r="L26" s="359"/>
      <c r="M26" s="349"/>
      <c r="N26" s="359"/>
      <c r="O26" s="359"/>
      <c r="P26" s="349"/>
      <c r="Q26" s="359"/>
      <c r="R26" s="359"/>
      <c r="S26" s="349"/>
      <c r="T26" s="359"/>
      <c r="U26" s="359"/>
      <c r="V26" s="349"/>
      <c r="W26" s="359"/>
      <c r="X26" s="359"/>
      <c r="Y26" s="349"/>
      <c r="Z26" s="348"/>
      <c r="AA26" s="348"/>
      <c r="AB26" s="349"/>
      <c r="AC26" s="359"/>
      <c r="AD26" s="359"/>
      <c r="AE26" s="349"/>
      <c r="AF26" s="359"/>
      <c r="AG26" s="359"/>
      <c r="AH26" s="349"/>
      <c r="AI26" s="359"/>
      <c r="AJ26" s="359"/>
      <c r="AK26" s="350"/>
      <c r="AL26" s="359"/>
      <c r="AM26" s="359"/>
      <c r="AN26" s="351"/>
      <c r="AO26" s="359"/>
      <c r="AP26" s="359"/>
      <c r="AQ26" s="351"/>
      <c r="AR26" s="359"/>
      <c r="AS26" s="359"/>
      <c r="AT26" s="351"/>
      <c r="AU26" s="359">
        <v>9008407.3699999992</v>
      </c>
      <c r="AV26" s="359"/>
      <c r="AW26" s="351">
        <f t="shared" si="14"/>
        <v>0</v>
      </c>
      <c r="AX26" s="359"/>
      <c r="AY26" s="359"/>
      <c r="AZ26" s="351"/>
      <c r="BA26" s="359"/>
      <c r="BB26" s="359"/>
      <c r="BC26" s="351"/>
      <c r="BD26" s="359"/>
      <c r="BE26" s="359"/>
      <c r="BF26" s="351"/>
      <c r="BG26" s="359"/>
      <c r="BH26" s="359"/>
      <c r="BI26" s="351"/>
      <c r="BJ26" s="359"/>
      <c r="BK26" s="359"/>
      <c r="BL26" s="351"/>
      <c r="BM26" s="359"/>
      <c r="BN26" s="359"/>
      <c r="BO26" s="351"/>
      <c r="BP26" s="359"/>
      <c r="BQ26" s="359"/>
      <c r="BR26" s="351"/>
      <c r="BS26" s="359"/>
      <c r="BT26" s="359"/>
      <c r="BU26" s="351"/>
      <c r="BV26" s="359"/>
      <c r="BW26" s="359"/>
      <c r="BX26" s="349"/>
      <c r="BY26" s="359"/>
      <c r="BZ26" s="359"/>
      <c r="CA26" s="351"/>
      <c r="CB26" s="9">
        <f t="shared" si="30"/>
        <v>9008407.3699999992</v>
      </c>
      <c r="CC26" s="9">
        <f t="shared" si="1"/>
        <v>0</v>
      </c>
      <c r="CD26" s="350"/>
    </row>
    <row r="27" spans="1:82" s="356" customFormat="1" ht="15.6" x14ac:dyDescent="0.3">
      <c r="A27" s="146" t="s">
        <v>43</v>
      </c>
      <c r="B27" s="147">
        <f>SUM(B13:B26)</f>
        <v>679838013.50999999</v>
      </c>
      <c r="C27" s="147">
        <f>SUM(C13:C26)</f>
        <v>212675230.71000001</v>
      </c>
      <c r="D27" s="360">
        <f>SUM(C27/B27)</f>
        <v>0.3128322136797837</v>
      </c>
      <c r="E27" s="147">
        <f>SUM(E13:E26)</f>
        <v>227854022.25999999</v>
      </c>
      <c r="F27" s="147">
        <f>SUM(F13:F26)</f>
        <v>63110931.45000001</v>
      </c>
      <c r="G27" s="360">
        <f>SUM(F27/E27)</f>
        <v>0.27697966805249241</v>
      </c>
      <c r="H27" s="147">
        <f>SUM(H13:H26)</f>
        <v>1891244429.98</v>
      </c>
      <c r="I27" s="147">
        <f>SUM(I13:I26)</f>
        <v>520401434.08000004</v>
      </c>
      <c r="J27" s="360">
        <f>SUM(I27/H27)</f>
        <v>0.27516349861001482</v>
      </c>
      <c r="K27" s="147">
        <f>SUM(K13:K26)</f>
        <v>1419215864.26</v>
      </c>
      <c r="L27" s="147">
        <f>SUM(L13:L26)</f>
        <v>402463672.72000003</v>
      </c>
      <c r="M27" s="360">
        <f>SUM(L27/K27)</f>
        <v>0.28358171780291541</v>
      </c>
      <c r="N27" s="147">
        <f>SUM(N13:N26)</f>
        <v>508193236.27000004</v>
      </c>
      <c r="O27" s="147">
        <f>SUM(O13:O26)</f>
        <v>150286723.25</v>
      </c>
      <c r="P27" s="360">
        <f>SUM(O27/N27)</f>
        <v>0.29572751568490685</v>
      </c>
      <c r="Q27" s="147">
        <f>SUM(Q13:Q26)</f>
        <v>397412299.31999999</v>
      </c>
      <c r="R27" s="147">
        <f>SUM(R13:R26)</f>
        <v>107080042.83000003</v>
      </c>
      <c r="S27" s="360">
        <f>SUM(R27/Q27)</f>
        <v>0.26944320297389235</v>
      </c>
      <c r="T27" s="147">
        <f>SUM(T13:T26)</f>
        <v>1390169103.48</v>
      </c>
      <c r="U27" s="147">
        <f>SUM(U13:U26)</f>
        <v>429125504.10000008</v>
      </c>
      <c r="V27" s="360">
        <f>SUM(U27/T27)</f>
        <v>0.30868583039701675</v>
      </c>
      <c r="W27" s="147">
        <f>SUM(W13:W26)</f>
        <v>331450124.98000002</v>
      </c>
      <c r="X27" s="147">
        <f>SUM(X13:X26)</f>
        <v>80040527.139999986</v>
      </c>
      <c r="Y27" s="360">
        <f>SUM(X27/W27)</f>
        <v>0.24148588613393854</v>
      </c>
      <c r="Z27" s="147">
        <f>SUM(Z13:Z26)</f>
        <v>1149332007.77</v>
      </c>
      <c r="AA27" s="147">
        <f>SUM(AA13:AA26)</f>
        <v>300920714.84999996</v>
      </c>
      <c r="AB27" s="360">
        <f>SUM(AA27/Z27)</f>
        <v>0.26182226964501198</v>
      </c>
      <c r="AC27" s="147">
        <f>SUM(AC13:AC26)</f>
        <v>1067025444.01</v>
      </c>
      <c r="AD27" s="147">
        <f>SUM(AD13:AD26)</f>
        <v>349028516.50999999</v>
      </c>
      <c r="AE27" s="360">
        <f>SUM(AD27/AC27)</f>
        <v>0.32710421149688063</v>
      </c>
      <c r="AF27" s="147">
        <f>SUM(AF13:AF26)</f>
        <v>316337168.76999998</v>
      </c>
      <c r="AG27" s="147">
        <f>SUM(AG13:AG26)</f>
        <v>92196040.170000002</v>
      </c>
      <c r="AH27" s="360">
        <f>SUM(AG27/AF27)</f>
        <v>0.29144864806270426</v>
      </c>
      <c r="AI27" s="147">
        <f>SUM(AI13:AI26)</f>
        <v>1132145351.9300001</v>
      </c>
      <c r="AJ27" s="147">
        <f>SUM(AJ13:AJ26)</f>
        <v>335816210.99000007</v>
      </c>
      <c r="AK27" s="361">
        <f>SUM(AJ27/AI27)</f>
        <v>0.29661934345932234</v>
      </c>
      <c r="AL27" s="147">
        <f>SUM(AL13:AL26)</f>
        <v>1719186210.45</v>
      </c>
      <c r="AM27" s="147">
        <f>SUM(AM13:AM26)</f>
        <v>512654294.96000004</v>
      </c>
      <c r="AN27" s="360">
        <f>SUM(AM27/AL27)</f>
        <v>0.29819590911319133</v>
      </c>
      <c r="AO27" s="147">
        <f>SUM(AO13:AO26)</f>
        <v>418984116.32999998</v>
      </c>
      <c r="AP27" s="147">
        <f>SUM(AP13:AP26)</f>
        <v>114099841.73</v>
      </c>
      <c r="AQ27" s="360">
        <f>SUM(AP27/AO27)</f>
        <v>0.27232498150391166</v>
      </c>
      <c r="AR27" s="147">
        <f>SUM(AR13:AR26)</f>
        <v>407476261.27000004</v>
      </c>
      <c r="AS27" s="147">
        <f>SUM(AS13:AS26)</f>
        <v>125818175.96000001</v>
      </c>
      <c r="AT27" s="360">
        <f>SUM(AS27/AR27)</f>
        <v>0.30877424753004434</v>
      </c>
      <c r="AU27" s="147">
        <f>SUM(AU13:AU26)</f>
        <v>399880402.79000008</v>
      </c>
      <c r="AV27" s="147">
        <f>SUM(AV13:AV26)</f>
        <v>116740186.8</v>
      </c>
      <c r="AW27" s="360">
        <f>SUM(AV27/AU27)</f>
        <v>0.29193775435228542</v>
      </c>
      <c r="AX27" s="147">
        <f>SUM(AX13:AX26)</f>
        <v>497809128.38999999</v>
      </c>
      <c r="AY27" s="147">
        <f>SUM(AY13:AY26)</f>
        <v>166592247.53999999</v>
      </c>
      <c r="AZ27" s="360">
        <f>SUM(AY27/AX27)</f>
        <v>0.33465084916941534</v>
      </c>
      <c r="BA27" s="147">
        <f>SUM(BA13:BA26)</f>
        <v>272135427.40000004</v>
      </c>
      <c r="BB27" s="147">
        <f>SUM(BB13:BB26)</f>
        <v>96088771.729999989</v>
      </c>
      <c r="BC27" s="360">
        <f>SUM(BB27/BA27)</f>
        <v>0.35309174056475667</v>
      </c>
      <c r="BD27" s="147">
        <f>SUM(BD13:BD26)</f>
        <v>817440277.13000011</v>
      </c>
      <c r="BE27" s="147">
        <f>SUM(BE13:BE26)</f>
        <v>274910592.45000005</v>
      </c>
      <c r="BF27" s="360">
        <f>SUM(BE27/BD27)</f>
        <v>0.3363066393244043</v>
      </c>
      <c r="BG27" s="147">
        <f>SUM(BG13:BG26)</f>
        <v>540449013.26999998</v>
      </c>
      <c r="BH27" s="147">
        <f>SUM(BH13:BH26)</f>
        <v>140606622.53000003</v>
      </c>
      <c r="BI27" s="360">
        <f>SUM(BH27/BG27)</f>
        <v>0.26016630445720718</v>
      </c>
      <c r="BJ27" s="147">
        <f>SUM(BJ13:BJ26)</f>
        <v>285889881.40999997</v>
      </c>
      <c r="BK27" s="147">
        <f>SUM(BK13:BK26)</f>
        <v>92229840.420000017</v>
      </c>
      <c r="BL27" s="360">
        <f>SUM(BK27/BJ27)</f>
        <v>0.32260617257639662</v>
      </c>
      <c r="BM27" s="147">
        <f>SUM(BM13:BM26)</f>
        <v>641711047.20000005</v>
      </c>
      <c r="BN27" s="147">
        <f>SUM(BN13:BN26)</f>
        <v>182045549.17000002</v>
      </c>
      <c r="BO27" s="360">
        <f>SUM(BN27/BM27)</f>
        <v>0.28368772824517458</v>
      </c>
      <c r="BP27" s="147">
        <f>SUM(BP13:BP26)</f>
        <v>382768368.99000001</v>
      </c>
      <c r="BQ27" s="147">
        <f>SUM(BQ13:BQ26)</f>
        <v>99242011.050000012</v>
      </c>
      <c r="BR27" s="360">
        <f>SUM(BQ27/BP27)</f>
        <v>0.25927432643367865</v>
      </c>
      <c r="BS27" s="147">
        <f>SUM(BS13:BS26)</f>
        <v>421745882.39999998</v>
      </c>
      <c r="BT27" s="147">
        <f>SUM(BT13:BT26)</f>
        <v>138761431.28999999</v>
      </c>
      <c r="BU27" s="360">
        <f>SUM(BT27/BS27)</f>
        <v>0.32901668298540332</v>
      </c>
      <c r="BV27" s="147">
        <f>SUM(BV13:BV26)</f>
        <v>3600223408.7800002</v>
      </c>
      <c r="BW27" s="147">
        <f>SUM(BW13:BW26)</f>
        <v>1024618238.75</v>
      </c>
      <c r="BX27" s="360">
        <f>SUM(BW27/BV27)</f>
        <v>0.28459851581744205</v>
      </c>
      <c r="BY27" s="147">
        <f>SUM(BY13:BY26)</f>
        <v>9333783966.6199989</v>
      </c>
      <c r="BZ27" s="147">
        <f>SUM(BZ13:BZ26)</f>
        <v>2621213061.6799998</v>
      </c>
      <c r="CA27" s="360">
        <f>SUM(BZ27/BY27)</f>
        <v>0.28083069750212014</v>
      </c>
      <c r="CB27" s="147">
        <f t="shared" ref="CB27:CC29" si="31">BY27+BV27+BS27+BP27+BM27+BJ27+BG27+BD27+BA27+AX27+AU27+AR27+AO27+AL27+AI27+AF27+AC27+Z27+W27+T27+Q27+N27+K27+H27+E27+B27</f>
        <v>30249700458.969994</v>
      </c>
      <c r="CC27" s="147">
        <f t="shared" si="31"/>
        <v>8748766414.8600006</v>
      </c>
      <c r="CD27" s="361">
        <f>SUM(CC27/CB27)</f>
        <v>0.28921828256536386</v>
      </c>
    </row>
    <row r="28" spans="1:82" ht="15.6" x14ac:dyDescent="0.3">
      <c r="A28" s="29" t="s">
        <v>44</v>
      </c>
      <c r="B28" s="23">
        <f>B12-B27</f>
        <v>-41336806.569999933</v>
      </c>
      <c r="C28" s="23">
        <f>C12-C27</f>
        <v>-8063545.9399999976</v>
      </c>
      <c r="D28" s="349"/>
      <c r="E28" s="23">
        <f>E12-E27</f>
        <v>0</v>
      </c>
      <c r="F28" s="23">
        <f>F12-F27</f>
        <v>5745030.9499999955</v>
      </c>
      <c r="G28" s="349"/>
      <c r="H28" s="23">
        <f>H12-H27</f>
        <v>-49358171.839999914</v>
      </c>
      <c r="I28" s="23">
        <f>I12-I27</f>
        <v>35010058.089999914</v>
      </c>
      <c r="J28" s="349"/>
      <c r="K28" s="23">
        <f>K12-K27</f>
        <v>-76142302.519999981</v>
      </c>
      <c r="L28" s="23">
        <f>L12-L27</f>
        <v>89910042.209999979</v>
      </c>
      <c r="M28" s="349"/>
      <c r="N28" s="23">
        <f>N12-N27</f>
        <v>-43994174.490000069</v>
      </c>
      <c r="O28" s="23">
        <f>O12-O27</f>
        <v>1768078.25</v>
      </c>
      <c r="P28" s="349"/>
      <c r="Q28" s="23">
        <f>Q12-Q27</f>
        <v>-12527874.319999993</v>
      </c>
      <c r="R28" s="23">
        <f>R12-R27</f>
        <v>514309.61999997497</v>
      </c>
      <c r="S28" s="349"/>
      <c r="T28" s="23">
        <f>T12-T27</f>
        <v>-86766057.25</v>
      </c>
      <c r="U28" s="23">
        <f>U12-U27</f>
        <v>44730271.569999933</v>
      </c>
      <c r="V28" s="349"/>
      <c r="W28" s="23">
        <f>W12-W27</f>
        <v>-8706059.8000000119</v>
      </c>
      <c r="X28" s="23">
        <f>X12-X27</f>
        <v>-1198630.5299999863</v>
      </c>
      <c r="Y28" s="349"/>
      <c r="Z28" s="23">
        <f>Z12-Z27</f>
        <v>-6362782.5999999046</v>
      </c>
      <c r="AA28" s="23">
        <f>AA12-AA27</f>
        <v>-68362456.209999979</v>
      </c>
      <c r="AB28" s="349"/>
      <c r="AC28" s="23">
        <f>AC12-AC27</f>
        <v>-24456913.710000038</v>
      </c>
      <c r="AD28" s="23">
        <f>AD12-AD27</f>
        <v>35068949.949999988</v>
      </c>
      <c r="AE28" s="349"/>
      <c r="AF28" s="23">
        <f>AF12-AF27</f>
        <v>-2500000</v>
      </c>
      <c r="AG28" s="23">
        <f>AG12-AG27</f>
        <v>4471456.1899999976</v>
      </c>
      <c r="AH28" s="349"/>
      <c r="AI28" s="23">
        <f>AI12-AI27</f>
        <v>-11806537.970000029</v>
      </c>
      <c r="AJ28" s="23">
        <f>AJ12-AJ27</f>
        <v>41249602.809999943</v>
      </c>
      <c r="AK28" s="350"/>
      <c r="AL28" s="23">
        <f>AL12-AL27</f>
        <v>-60490131.400000095</v>
      </c>
      <c r="AM28" s="23">
        <f>AM12-AM27</f>
        <v>88407176.849999905</v>
      </c>
      <c r="AN28" s="351"/>
      <c r="AO28" s="23">
        <f>AO12-AO27</f>
        <v>-23562202.120000005</v>
      </c>
      <c r="AP28" s="23">
        <f>AP12-AP27</f>
        <v>13164936.61999999</v>
      </c>
      <c r="AQ28" s="351"/>
      <c r="AR28" s="23">
        <f>AR12-AR27</f>
        <v>-7148435.5500000119</v>
      </c>
      <c r="AS28" s="23">
        <f>AS12-AS27</f>
        <v>3294888.2499999851</v>
      </c>
      <c r="AT28" s="351"/>
      <c r="AU28" s="23">
        <f>AU12-AU27</f>
        <v>-4554028.590000093</v>
      </c>
      <c r="AV28" s="23">
        <f>AV12-AV27</f>
        <v>740319.6400000006</v>
      </c>
      <c r="AW28" s="351"/>
      <c r="AX28" s="23">
        <f>AX12-AX27</f>
        <v>-6333663.6999999881</v>
      </c>
      <c r="AY28" s="23">
        <f>AY12-AY27</f>
        <v>1757049.5600000024</v>
      </c>
      <c r="AZ28" s="351"/>
      <c r="BA28" s="23">
        <f>BA12-BA27</f>
        <v>-9830701.5800000429</v>
      </c>
      <c r="BB28" s="23">
        <f>BB12-BB27</f>
        <v>8425619.900000006</v>
      </c>
      <c r="BC28" s="351"/>
      <c r="BD28" s="23">
        <f>BD12-BD27</f>
        <v>-41709544.76000011</v>
      </c>
      <c r="BE28" s="23">
        <f>BE12-BE27</f>
        <v>31742683.269999981</v>
      </c>
      <c r="BF28" s="351"/>
      <c r="BG28" s="23">
        <f>BG12-BG27</f>
        <v>-27466594</v>
      </c>
      <c r="BH28" s="23">
        <f>BH12-BH27</f>
        <v>17054766.289999962</v>
      </c>
      <c r="BI28" s="351"/>
      <c r="BJ28" s="23">
        <f>BJ12-BJ27</f>
        <v>-3032054.9999999404</v>
      </c>
      <c r="BK28" s="23">
        <f>BK12-BK27</f>
        <v>6503651.7599999905</v>
      </c>
      <c r="BL28" s="351"/>
      <c r="BM28" s="23">
        <f>BM12-BM27</f>
        <v>-29187561.450000048</v>
      </c>
      <c r="BN28" s="23">
        <f>BN12-BN27</f>
        <v>30922983.409999996</v>
      </c>
      <c r="BO28" s="351"/>
      <c r="BP28" s="23">
        <f>BP12-BP27</f>
        <v>-1378912.7599999905</v>
      </c>
      <c r="BQ28" s="23">
        <f>BQ12-BQ27</f>
        <v>25568949.75999999</v>
      </c>
      <c r="BR28" s="351"/>
      <c r="BS28" s="23">
        <f>BS12-BS27</f>
        <v>-21423687.099999964</v>
      </c>
      <c r="BT28" s="23">
        <f>BT12-BT27</f>
        <v>13523921.950000018</v>
      </c>
      <c r="BU28" s="351"/>
      <c r="BV28" s="23">
        <f>BV12-BV27</f>
        <v>-165588591.88000011</v>
      </c>
      <c r="BW28" s="23">
        <f>BW12-BW27</f>
        <v>345489659.41000009</v>
      </c>
      <c r="BX28" s="349"/>
      <c r="BY28" s="23">
        <f>BY12-BY27</f>
        <v>-414536700.99999809</v>
      </c>
      <c r="BZ28" s="23">
        <f>BZ12-BZ27</f>
        <v>626462151.96000004</v>
      </c>
      <c r="CA28" s="351"/>
      <c r="CB28" s="6">
        <f>BY28+BV28+BS28+BP28+BM28+BJ28+BG28+BD28+BA28+AX28+AU28+AR28+AO28+AL28+AI28+AF28+AC28+Z28+W28+T28+Q28+N28+K28+H28+E28+B28</f>
        <v>-1180200491.9599984</v>
      </c>
      <c r="CC28" s="6">
        <f t="shared" si="31"/>
        <v>1393901925.5899997</v>
      </c>
      <c r="CD28" s="350"/>
    </row>
    <row r="29" spans="1:82" ht="15.6" hidden="1" x14ac:dyDescent="0.3">
      <c r="A29" s="29" t="s">
        <v>45</v>
      </c>
      <c r="B29" s="23"/>
      <c r="C29" s="23"/>
      <c r="D29" s="349" t="e">
        <f t="shared" si="28"/>
        <v>#DIV/0!</v>
      </c>
      <c r="E29" s="23"/>
      <c r="F29" s="23"/>
      <c r="G29" s="349" t="e">
        <f t="shared" si="3"/>
        <v>#DIV/0!</v>
      </c>
      <c r="H29" s="23"/>
      <c r="I29" s="23"/>
      <c r="J29" s="349" t="e">
        <f t="shared" si="23"/>
        <v>#DIV/0!</v>
      </c>
      <c r="K29" s="23"/>
      <c r="L29" s="23"/>
      <c r="M29" s="349" t="e">
        <f t="shared" si="4"/>
        <v>#DIV/0!</v>
      </c>
      <c r="N29" s="23"/>
      <c r="O29" s="23"/>
      <c r="P29" s="349" t="e">
        <f t="shared" si="5"/>
        <v>#DIV/0!</v>
      </c>
      <c r="Q29" s="23"/>
      <c r="R29" s="23"/>
      <c r="S29" s="349" t="e">
        <f t="shared" si="6"/>
        <v>#DIV/0!</v>
      </c>
      <c r="T29" s="23"/>
      <c r="U29" s="23"/>
      <c r="V29" s="349"/>
      <c r="W29" s="23"/>
      <c r="X29" s="23"/>
      <c r="Y29" s="349"/>
      <c r="Z29" s="23"/>
      <c r="AA29" s="23"/>
      <c r="AB29" s="349"/>
      <c r="AC29" s="23"/>
      <c r="AD29" s="23"/>
      <c r="AE29" s="349"/>
      <c r="AF29" s="23"/>
      <c r="AG29" s="23"/>
      <c r="AH29" s="349"/>
      <c r="AI29" s="23"/>
      <c r="AJ29" s="23"/>
      <c r="AK29" s="350" t="e">
        <f t="shared" si="12"/>
        <v>#DIV/0!</v>
      </c>
      <c r="AL29" s="6"/>
      <c r="AM29" s="6"/>
      <c r="AN29" s="351"/>
      <c r="AO29" s="6"/>
      <c r="AP29" s="6"/>
      <c r="AQ29" s="351"/>
      <c r="AR29" s="6"/>
      <c r="AS29" s="6"/>
      <c r="AT29" s="351"/>
      <c r="AU29" s="6"/>
      <c r="AV29" s="6"/>
      <c r="AW29" s="351"/>
      <c r="AX29" s="6"/>
      <c r="AY29" s="6"/>
      <c r="AZ29" s="351"/>
      <c r="BA29" s="6"/>
      <c r="BB29" s="6"/>
      <c r="BC29" s="351"/>
      <c r="BD29" s="6"/>
      <c r="BE29" s="6"/>
      <c r="BF29" s="351"/>
      <c r="BG29" s="6"/>
      <c r="BH29" s="6"/>
      <c r="BI29" s="351"/>
      <c r="BJ29" s="6"/>
      <c r="BK29" s="6"/>
      <c r="BL29" s="351" t="e">
        <f t="shared" si="19"/>
        <v>#DIV/0!</v>
      </c>
      <c r="BM29" s="6"/>
      <c r="BN29" s="6"/>
      <c r="BO29" s="351"/>
      <c r="BP29" s="6"/>
      <c r="BQ29" s="6"/>
      <c r="BR29" s="351"/>
      <c r="BS29" s="6"/>
      <c r="BT29" s="6"/>
      <c r="BU29" s="351"/>
      <c r="BV29" s="6"/>
      <c r="BW29" s="6"/>
      <c r="BX29" s="349" t="e">
        <f t="shared" si="26"/>
        <v>#DIV/0!</v>
      </c>
      <c r="BY29" s="6"/>
      <c r="BZ29" s="6"/>
      <c r="CA29" s="351" t="e">
        <f t="shared" si="27"/>
        <v>#DIV/0!</v>
      </c>
      <c r="CB29" s="6">
        <f t="shared" si="31"/>
        <v>0</v>
      </c>
      <c r="CC29" s="6">
        <f t="shared" si="31"/>
        <v>0</v>
      </c>
      <c r="CD29" s="350"/>
    </row>
    <row r="30" spans="1:82" ht="15.6" hidden="1" x14ac:dyDescent="0.3">
      <c r="A30" s="30" t="s">
        <v>46</v>
      </c>
      <c r="B30" s="25"/>
      <c r="C30" s="25"/>
      <c r="D30" s="349"/>
      <c r="E30" s="25"/>
      <c r="F30" s="25"/>
      <c r="G30" s="349"/>
      <c r="H30" s="25"/>
      <c r="I30" s="25"/>
      <c r="J30" s="349"/>
      <c r="K30" s="25"/>
      <c r="L30" s="25"/>
      <c r="M30" s="349"/>
      <c r="N30" s="25"/>
      <c r="O30" s="25"/>
      <c r="P30" s="349"/>
      <c r="Q30" s="25"/>
      <c r="R30" s="25"/>
      <c r="S30" s="349"/>
      <c r="T30" s="25"/>
      <c r="U30" s="25"/>
      <c r="V30" s="349"/>
      <c r="W30" s="25"/>
      <c r="X30" s="25"/>
      <c r="Y30" s="349"/>
      <c r="Z30" s="25"/>
      <c r="AA30" s="25"/>
      <c r="AB30" s="349"/>
      <c r="AC30" s="25"/>
      <c r="AD30" s="25"/>
      <c r="AE30" s="349"/>
      <c r="AF30" s="25"/>
      <c r="AG30" s="25"/>
      <c r="AH30" s="349"/>
      <c r="AI30" s="25"/>
      <c r="AJ30" s="25"/>
      <c r="AK30" s="350"/>
      <c r="AL30" s="7"/>
      <c r="AM30" s="7"/>
      <c r="AN30" s="351"/>
      <c r="AO30" s="7"/>
      <c r="AP30" s="7"/>
      <c r="AQ30" s="351"/>
      <c r="AR30" s="7"/>
      <c r="AS30" s="7"/>
      <c r="AT30" s="351"/>
      <c r="AU30" s="7"/>
      <c r="AV30" s="7"/>
      <c r="AW30" s="351"/>
      <c r="AX30" s="7"/>
      <c r="AY30" s="7"/>
      <c r="AZ30" s="351"/>
      <c r="BA30" s="7"/>
      <c r="BB30" s="7"/>
      <c r="BC30" s="351"/>
      <c r="BD30" s="7"/>
      <c r="BE30" s="7"/>
      <c r="BF30" s="351"/>
      <c r="BG30" s="7"/>
      <c r="BH30" s="7"/>
      <c r="BI30" s="351"/>
      <c r="BJ30" s="7"/>
      <c r="BK30" s="7"/>
      <c r="BL30" s="351"/>
      <c r="BM30" s="7"/>
      <c r="BN30" s="7"/>
      <c r="BO30" s="351"/>
      <c r="BP30" s="7"/>
      <c r="BQ30" s="7"/>
      <c r="BR30" s="351"/>
      <c r="BS30" s="7"/>
      <c r="BT30" s="7"/>
      <c r="BU30" s="351"/>
      <c r="BV30" s="7"/>
      <c r="BW30" s="7"/>
      <c r="BX30" s="349"/>
      <c r="BY30" s="7"/>
      <c r="BZ30" s="7"/>
      <c r="CA30" s="351"/>
      <c r="CB30" s="6"/>
      <c r="CC30" s="6"/>
      <c r="CD30" s="350"/>
    </row>
    <row r="31" spans="1:82" ht="16.2" hidden="1" thickBot="1" x14ac:dyDescent="0.35">
      <c r="A31" s="30" t="s">
        <v>47</v>
      </c>
      <c r="B31" s="362">
        <v>449043415.75999999</v>
      </c>
      <c r="C31" s="363">
        <v>147007484.78</v>
      </c>
      <c r="D31" s="349">
        <f t="shared" si="28"/>
        <v>0.3273792235238363</v>
      </c>
      <c r="E31" s="363">
        <v>212429796</v>
      </c>
      <c r="F31" s="363">
        <v>53535074.899999999</v>
      </c>
      <c r="G31" s="349">
        <f t="shared" si="3"/>
        <v>0.25201302222217453</v>
      </c>
      <c r="H31" s="363">
        <v>1128098459.0999999</v>
      </c>
      <c r="I31" s="363">
        <v>328813858.12</v>
      </c>
      <c r="J31" s="349">
        <f t="shared" si="23"/>
        <v>0.2914762053503101</v>
      </c>
      <c r="K31" s="363">
        <v>973978068</v>
      </c>
      <c r="L31" s="363">
        <v>261530930.38</v>
      </c>
      <c r="M31" s="349">
        <f t="shared" si="4"/>
        <v>0.26851829519840892</v>
      </c>
      <c r="N31" s="363">
        <v>378783652.36000001</v>
      </c>
      <c r="O31" s="363">
        <v>115033501.92</v>
      </c>
      <c r="P31" s="349">
        <f t="shared" si="5"/>
        <v>0.30369183359230861</v>
      </c>
      <c r="Q31" s="363">
        <v>251924217.90000001</v>
      </c>
      <c r="R31" s="363">
        <v>69680874.859999999</v>
      </c>
      <c r="S31" s="349">
        <f t="shared" si="6"/>
        <v>0.27659458642304668</v>
      </c>
      <c r="T31" s="363">
        <v>845030512.89999998</v>
      </c>
      <c r="U31" s="363">
        <v>247561481.25999999</v>
      </c>
      <c r="V31" s="349">
        <f t="shared" si="7"/>
        <v>0.29296158834597746</v>
      </c>
      <c r="W31" s="363">
        <v>215882050</v>
      </c>
      <c r="X31" s="363">
        <v>60615432.219999999</v>
      </c>
      <c r="Y31" s="349">
        <f t="shared" si="8"/>
        <v>0.28078032527484337</v>
      </c>
      <c r="Z31" s="363">
        <v>667737677.36000001</v>
      </c>
      <c r="AA31" s="363">
        <v>184731291.25999999</v>
      </c>
      <c r="AB31" s="349">
        <f t="shared" si="9"/>
        <v>0.27665249022694444</v>
      </c>
      <c r="AC31" s="363">
        <v>618100618.75999999</v>
      </c>
      <c r="AD31" s="363">
        <v>192013718.19999999</v>
      </c>
      <c r="AE31" s="349">
        <f t="shared" si="10"/>
        <v>0.310651231162343</v>
      </c>
      <c r="AF31" s="363">
        <v>212227122</v>
      </c>
      <c r="AG31" s="363">
        <v>66591041.880000003</v>
      </c>
      <c r="AH31" s="349">
        <f t="shared" si="11"/>
        <v>0.31377253412502104</v>
      </c>
      <c r="AI31" s="363">
        <v>708177905.62</v>
      </c>
      <c r="AJ31" s="363">
        <v>202536730.03999999</v>
      </c>
      <c r="AK31" s="350">
        <f t="shared" si="12"/>
        <v>0.28599696267378161</v>
      </c>
      <c r="AL31" s="363">
        <v>641548561.62</v>
      </c>
      <c r="AM31" s="363">
        <v>208243120.24000001</v>
      </c>
      <c r="AN31" s="351">
        <f t="shared" si="24"/>
        <v>0.32459447764040955</v>
      </c>
      <c r="AO31" s="363">
        <v>338567853.72000003</v>
      </c>
      <c r="AP31" s="363">
        <v>79078446.060000002</v>
      </c>
      <c r="AQ31" s="351">
        <f t="shared" si="13"/>
        <v>0.23356749671041982</v>
      </c>
      <c r="AR31" s="363">
        <v>306164719.36000001</v>
      </c>
      <c r="AS31" s="363">
        <v>93025770.739999995</v>
      </c>
      <c r="AT31" s="351">
        <f>SUM(AS31/AR31)</f>
        <v>0.3038422288971081</v>
      </c>
      <c r="AU31" s="363">
        <v>285950962.62</v>
      </c>
      <c r="AV31" s="363">
        <v>79259334.079999998</v>
      </c>
      <c r="AW31" s="351">
        <f t="shared" si="14"/>
        <v>0.27717806351758173</v>
      </c>
      <c r="AX31" s="363">
        <v>356792735.04000002</v>
      </c>
      <c r="AY31" s="363">
        <v>96171923.200000003</v>
      </c>
      <c r="AZ31" s="351">
        <f t="shared" si="15"/>
        <v>0.26954563183361391</v>
      </c>
      <c r="BA31" s="363">
        <v>190083992.22</v>
      </c>
      <c r="BB31" s="363">
        <v>62785230.740000002</v>
      </c>
      <c r="BC31" s="351">
        <f t="shared" si="16"/>
        <v>0.3303025678634392</v>
      </c>
      <c r="BD31" s="363">
        <v>517800440.01999998</v>
      </c>
      <c r="BE31" s="363">
        <v>142168630.22</v>
      </c>
      <c r="BF31" s="351">
        <f t="shared" si="17"/>
        <v>0.27456259058897042</v>
      </c>
      <c r="BG31" s="363">
        <v>103636885.54000001</v>
      </c>
      <c r="BH31" s="363">
        <v>31482273.440000001</v>
      </c>
      <c r="BI31" s="351">
        <f t="shared" si="18"/>
        <v>0.3037747928834566</v>
      </c>
      <c r="BJ31" s="363">
        <v>234072426</v>
      </c>
      <c r="BK31" s="363">
        <v>56049838.939999998</v>
      </c>
      <c r="BL31" s="351">
        <f t="shared" si="19"/>
        <v>0.239455111812273</v>
      </c>
      <c r="BM31" s="363">
        <v>415792592.62</v>
      </c>
      <c r="BN31" s="363">
        <v>110386063.64</v>
      </c>
      <c r="BO31" s="351">
        <f t="shared" si="20"/>
        <v>0.26548347805917677</v>
      </c>
      <c r="BP31" s="363">
        <v>304024652.45999998</v>
      </c>
      <c r="BQ31" s="363">
        <v>73037123.060000002</v>
      </c>
      <c r="BR31" s="351">
        <f t="shared" si="21"/>
        <v>0.24023421281473015</v>
      </c>
      <c r="BS31" s="363">
        <v>349016164.94</v>
      </c>
      <c r="BT31" s="363">
        <v>101376400.44</v>
      </c>
      <c r="BU31" s="351">
        <f t="shared" si="22"/>
        <v>0.29046333844573591</v>
      </c>
      <c r="BV31" s="363">
        <v>523029824</v>
      </c>
      <c r="BW31" s="363">
        <v>137986673.66</v>
      </c>
      <c r="BX31" s="349">
        <f t="shared" si="26"/>
        <v>0.26382180772161856</v>
      </c>
      <c r="BY31" s="363">
        <v>1085124768</v>
      </c>
      <c r="BZ31" s="363">
        <v>336813115.22000003</v>
      </c>
      <c r="CA31" s="364">
        <f t="shared" si="27"/>
        <v>0.31039114132541856</v>
      </c>
      <c r="CB31" s="9">
        <f>BY31+BV31+BS31+BP31+BM31+BJ31+BG31+BD31+BA31+AX31+AU31+AR31+AO31+AL31+AI31+AF31+AC31+Z31+W31+T31+Q31+N31+K31+H31+E31+B31</f>
        <v>12313020073.92</v>
      </c>
      <c r="CC31" s="9">
        <f>BZ31+BW31+BT31+BQ31+BN31+BK31+BH31+BE31+BB31+AY31+AV31+AS31+AP31+AM31+AJ31+AG31+AD31+AA31+X31+U31+R31+O31+L31+I31+F31+C31</f>
        <v>3537515363.5000005</v>
      </c>
      <c r="CD31" s="365">
        <f>SUM(CC31/CB31)</f>
        <v>0.28729875710937497</v>
      </c>
    </row>
    <row r="32" spans="1:82" ht="15.6" hidden="1" x14ac:dyDescent="0.3">
      <c r="A32" s="30" t="s">
        <v>48</v>
      </c>
      <c r="B32" s="366">
        <v>34810176.600000001</v>
      </c>
      <c r="C32" s="367">
        <v>20036076.68</v>
      </c>
      <c r="D32" s="349">
        <f t="shared" si="28"/>
        <v>0.57558101213425039</v>
      </c>
      <c r="E32" s="367">
        <v>13459411.720000001</v>
      </c>
      <c r="F32" s="367">
        <v>4933801.68</v>
      </c>
      <c r="G32" s="349">
        <f t="shared" si="3"/>
        <v>0.36656889488480554</v>
      </c>
      <c r="H32" s="367">
        <v>99695627.040000007</v>
      </c>
      <c r="I32" s="367">
        <v>27327166.960000001</v>
      </c>
      <c r="J32" s="349">
        <f t="shared" si="23"/>
        <v>0.27410597406680398</v>
      </c>
      <c r="K32" s="367">
        <v>136376188</v>
      </c>
      <c r="L32" s="367">
        <v>66679940.18</v>
      </c>
      <c r="M32" s="349">
        <f t="shared" si="4"/>
        <v>0.48894122322879419</v>
      </c>
      <c r="N32" s="367">
        <v>34845194.719999999</v>
      </c>
      <c r="O32" s="367">
        <v>16176150.02</v>
      </c>
      <c r="P32" s="349">
        <f t="shared" si="5"/>
        <v>0.46422900345324858</v>
      </c>
      <c r="Q32" s="367">
        <v>16395482.939999999</v>
      </c>
      <c r="R32" s="367">
        <v>9033458.1400000006</v>
      </c>
      <c r="S32" s="349">
        <f t="shared" si="6"/>
        <v>0.55097237288211287</v>
      </c>
      <c r="T32" s="367">
        <v>115482581.68000001</v>
      </c>
      <c r="U32" s="367">
        <v>41213041.5</v>
      </c>
      <c r="V32" s="349">
        <f t="shared" si="7"/>
        <v>0.35687668997737287</v>
      </c>
      <c r="W32" s="367">
        <v>17398599.760000002</v>
      </c>
      <c r="X32" s="367">
        <v>7766944.7999999998</v>
      </c>
      <c r="Y32" s="349">
        <f t="shared" si="8"/>
        <v>0.44641206230035141</v>
      </c>
      <c r="Z32" s="367">
        <v>103565448.26000001</v>
      </c>
      <c r="AA32" s="367">
        <v>47725574.240000002</v>
      </c>
      <c r="AB32" s="349">
        <f t="shared" si="9"/>
        <v>0.46082525631700483</v>
      </c>
      <c r="AC32" s="367">
        <v>68402699.599999994</v>
      </c>
      <c r="AD32" s="367">
        <v>30713884.620000001</v>
      </c>
      <c r="AE32" s="349">
        <f t="shared" si="10"/>
        <v>0.44901567919988938</v>
      </c>
      <c r="AF32" s="367">
        <v>33575461.299999997</v>
      </c>
      <c r="AG32" s="367">
        <v>20711417.539999999</v>
      </c>
      <c r="AH32" s="349">
        <f t="shared" si="11"/>
        <v>0.61686174182214437</v>
      </c>
      <c r="AI32" s="367">
        <v>87093048.120000005</v>
      </c>
      <c r="AJ32" s="367">
        <v>39394434.259999998</v>
      </c>
      <c r="AK32" s="350">
        <f t="shared" si="12"/>
        <v>0.45232581831010094</v>
      </c>
      <c r="AL32" s="367">
        <v>101600650.76000001</v>
      </c>
      <c r="AM32" s="367">
        <v>50628172.240000002</v>
      </c>
      <c r="AN32" s="351">
        <f t="shared" si="24"/>
        <v>0.49830559018360365</v>
      </c>
      <c r="AO32" s="367">
        <v>45191588.939999998</v>
      </c>
      <c r="AP32" s="367">
        <v>17220642.5</v>
      </c>
      <c r="AQ32" s="351">
        <f t="shared" si="13"/>
        <v>0.3810585753659495</v>
      </c>
      <c r="AR32" s="367">
        <v>38151298</v>
      </c>
      <c r="AS32" s="367">
        <v>16790210.82</v>
      </c>
      <c r="AT32" s="351">
        <f t="shared" si="25"/>
        <v>0.44009540173443118</v>
      </c>
      <c r="AU32" s="367">
        <v>34526955.880000003</v>
      </c>
      <c r="AV32" s="367">
        <v>19317441.48</v>
      </c>
      <c r="AW32" s="351">
        <f t="shared" si="14"/>
        <v>0.5594886947791935</v>
      </c>
      <c r="AX32" s="367">
        <v>39114798.880000003</v>
      </c>
      <c r="AY32" s="367">
        <v>18551559.140000001</v>
      </c>
      <c r="AZ32" s="351">
        <f t="shared" si="15"/>
        <v>0.47428491699303349</v>
      </c>
      <c r="BA32" s="367">
        <v>16941968.719999999</v>
      </c>
      <c r="BB32" s="367">
        <v>7686618.8399999999</v>
      </c>
      <c r="BC32" s="351">
        <f t="shared" si="16"/>
        <v>0.45370281146405045</v>
      </c>
      <c r="BD32" s="367">
        <v>50042966.68</v>
      </c>
      <c r="BE32" s="367">
        <v>25863053.420000002</v>
      </c>
      <c r="BF32" s="351">
        <f t="shared" si="17"/>
        <v>0.51681695022961815</v>
      </c>
      <c r="BG32" s="367">
        <v>26775871.5</v>
      </c>
      <c r="BH32" s="367">
        <v>8334149.6600000001</v>
      </c>
      <c r="BI32" s="351">
        <f t="shared" si="18"/>
        <v>0.31125596266773242</v>
      </c>
      <c r="BJ32" s="367">
        <v>16364346</v>
      </c>
      <c r="BK32" s="367">
        <v>6579822.54</v>
      </c>
      <c r="BL32" s="351">
        <f t="shared" si="19"/>
        <v>0.40208282934130091</v>
      </c>
      <c r="BM32" s="367">
        <v>56926799.659999996</v>
      </c>
      <c r="BN32" s="367">
        <v>29051539.940000001</v>
      </c>
      <c r="BO32" s="351">
        <f t="shared" si="20"/>
        <v>0.51033151544637534</v>
      </c>
      <c r="BP32" s="367">
        <v>36946973.079999998</v>
      </c>
      <c r="BQ32" s="367">
        <v>11772168.52</v>
      </c>
      <c r="BR32" s="351">
        <f t="shared" si="21"/>
        <v>0.31862335500421463</v>
      </c>
      <c r="BS32" s="367">
        <v>32686298.960000001</v>
      </c>
      <c r="BT32" s="367">
        <v>22224109.66</v>
      </c>
      <c r="BU32" s="351">
        <f t="shared" si="22"/>
        <v>0.67992126264270081</v>
      </c>
      <c r="BV32" s="367">
        <v>12082740</v>
      </c>
      <c r="BW32" s="367">
        <v>2663333.2799999998</v>
      </c>
      <c r="BX32" s="349">
        <f t="shared" si="26"/>
        <v>0.22042461229820387</v>
      </c>
      <c r="BY32" s="367">
        <v>161350011.56</v>
      </c>
      <c r="BZ32" s="367">
        <v>40393104.880000003</v>
      </c>
      <c r="CA32" s="364">
        <f t="shared" si="27"/>
        <v>0.25034460480952198</v>
      </c>
      <c r="CB32" s="9">
        <f>BY32+BV32+BS32+BP32+BM32+BJ32+BG32+BD32+BA32+AX32+AU32+AR32+AO32+AL32+AI32+AF32+AC32+Z32+W32+T32+Q32+N32+K32+H32+E32+B32</f>
        <v>1429803188.3599999</v>
      </c>
      <c r="CC32" s="9">
        <f>BZ32+BW32+BT32+BQ32+BN32+BK32+BH32+BE32+BB32+AY32+AV32+AS32+AP32+AM32+AJ32+AG32+AD32+AA32+X32+U32+R32+O32+L32+I32+F32+C32</f>
        <v>608787817.53999984</v>
      </c>
      <c r="CD32" s="365">
        <f>SUM(CC32/CB32)</f>
        <v>0.42578434745154414</v>
      </c>
    </row>
    <row r="33" spans="1:82" ht="46.8" hidden="1" x14ac:dyDescent="0.3">
      <c r="A33" s="31" t="s">
        <v>49</v>
      </c>
      <c r="B33" s="26">
        <f>(B32+B31)/B27*100</f>
        <v>71.17189429609364</v>
      </c>
      <c r="C33" s="26">
        <f>(C32+C31)/C27*100</f>
        <v>78.543966263648969</v>
      </c>
      <c r="D33" s="368"/>
      <c r="E33" s="26">
        <f>(E32+E31)/E27*100</f>
        <v>99.13768713823363</v>
      </c>
      <c r="F33" s="26">
        <f>(F32+F31)/F27*100</f>
        <v>92.644610429054268</v>
      </c>
      <c r="G33" s="368"/>
      <c r="H33" s="26">
        <f>(H32+H31)/I27*100</f>
        <v>235.93211043135867</v>
      </c>
      <c r="I33" s="26">
        <f>(I32+I31)/I27*100</f>
        <v>68.435826989910126</v>
      </c>
      <c r="J33" s="368"/>
      <c r="K33" s="26">
        <f>(K32+K31)/K27*100</f>
        <v>78.237164899432329</v>
      </c>
      <c r="L33" s="26">
        <f>(L32+L31)/L27*100</f>
        <v>81.550433693015862</v>
      </c>
      <c r="M33" s="368"/>
      <c r="N33" s="26">
        <f>(N32+N31)/N27*100</f>
        <v>81.39204097164361</v>
      </c>
      <c r="O33" s="26">
        <f>(O32+O31)/O27*100</f>
        <v>87.306216479106041</v>
      </c>
      <c r="P33" s="368"/>
      <c r="Q33" s="27">
        <f>(Q32+Q31)/Q27*100</f>
        <v>67.516707786627038</v>
      </c>
      <c r="R33" s="26">
        <f>(R32+R31)/R27*100</f>
        <v>73.509807168238297</v>
      </c>
      <c r="S33" s="368"/>
      <c r="T33" s="26">
        <f>(T32+T31)/T27*100</f>
        <v>69.09325578992906</v>
      </c>
      <c r="U33" s="28">
        <f>(U32+U31)/U27*100</f>
        <v>67.293721766932364</v>
      </c>
      <c r="V33" s="368"/>
      <c r="W33" s="26">
        <f>(W32+W31)/W27*100</f>
        <v>70.381825855119629</v>
      </c>
      <c r="X33" s="26">
        <f>(X32+X31)/X27*100</f>
        <v>85.434690978972995</v>
      </c>
      <c r="Y33" s="26"/>
      <c r="Z33" s="26">
        <f>(Z32+Z31)/Z27*100</f>
        <v>67.108818026962169</v>
      </c>
      <c r="AA33" s="26">
        <f>(AA32+AA31)/AA27*100</f>
        <v>77.248542233416146</v>
      </c>
      <c r="AB33" s="368"/>
      <c r="AC33" s="26">
        <f>(AC32+AC31)/AC27*100</f>
        <v>64.338045752690249</v>
      </c>
      <c r="AD33" s="26">
        <f>(AD32+AD31)/AD27*100</f>
        <v>63.813583212940316</v>
      </c>
      <c r="AE33" s="368"/>
      <c r="AF33" s="26">
        <f>(AF32+AF31)/AF27*100</f>
        <v>77.702719618988652</v>
      </c>
      <c r="AG33" s="26">
        <f>(AG32+AG31)/AG27*100</f>
        <v>94.692200726867725</v>
      </c>
      <c r="AH33" s="368"/>
      <c r="AI33" s="26">
        <f>(AI32+AI31)/AI27*100</f>
        <v>70.244598220915648</v>
      </c>
      <c r="AJ33" s="26">
        <f>(AJ32+AJ31)/AJ27*100</f>
        <v>72.04272944024261</v>
      </c>
      <c r="AK33" s="350"/>
      <c r="AL33" s="26">
        <f>(AL32+AL31)/AL27*100</f>
        <v>43.226801603153817</v>
      </c>
      <c r="AM33" s="26">
        <f>(AM32+AM31)/AM27*100</f>
        <v>50.496269128145798</v>
      </c>
      <c r="AN33" s="351"/>
      <c r="AO33" s="26">
        <f>(AO32+AO31)/AO27*100</f>
        <v>91.59283793893124</v>
      </c>
      <c r="AP33" s="26">
        <f>(AP32+AP31)/AP27*100</f>
        <v>84.398967693467284</v>
      </c>
      <c r="AQ33" s="351"/>
      <c r="AR33" s="26">
        <f>(AR32+AR31)/AR27*100</f>
        <v>84.499650675809775</v>
      </c>
      <c r="AS33" s="26">
        <f>(AS32+AS31)/AS27*100</f>
        <v>87.281492297990866</v>
      </c>
      <c r="AT33" s="351"/>
      <c r="AU33" s="26">
        <f>(AU32+AU31)/AU27*100</f>
        <v>80.14344195514407</v>
      </c>
      <c r="AV33" s="26">
        <f>(AV32+AV31)/AV27*100</f>
        <v>84.441166544372877</v>
      </c>
      <c r="AW33" s="351"/>
      <c r="AX33" s="26">
        <f>(AX32+AX31)/AX27*100</f>
        <v>79.529986764291124</v>
      </c>
      <c r="AY33" s="26">
        <f>(AY32+AY31)/AY27*100</f>
        <v>68.864838570866908</v>
      </c>
      <c r="AZ33" s="351"/>
      <c r="BA33" s="26">
        <f>(BA32+BA31)/BA27*100</f>
        <v>76.07460848370232</v>
      </c>
      <c r="BB33" s="26">
        <f>(BB32+BB31)/BB27*100</f>
        <v>73.340358411510323</v>
      </c>
      <c r="BC33" s="351"/>
      <c r="BD33" s="26">
        <f>(BD32+BD31)/BD27*100</f>
        <v>69.466042056757374</v>
      </c>
      <c r="BE33" s="26">
        <f>(BE32+BE31)/BE27*100</f>
        <v>61.122302397482599</v>
      </c>
      <c r="BF33" s="351"/>
      <c r="BG33" s="26">
        <f>(BG32+BG31)/BG27*100</f>
        <v>24.130445951031426</v>
      </c>
      <c r="BH33" s="26">
        <f>(BH32+BH31)/BH27*100</f>
        <v>28.317601535094632</v>
      </c>
      <c r="BI33" s="351"/>
      <c r="BJ33" s="26">
        <f>(BJ32+BJ31)/BJ27*100</f>
        <v>87.599033153903065</v>
      </c>
      <c r="BK33" s="26">
        <f>(BK32+BK31)/BK27*100</f>
        <v>67.906071608488631</v>
      </c>
      <c r="BL33" s="351"/>
      <c r="BM33" s="26">
        <f>(BM32+BM31)/BM27*100</f>
        <v>73.665459608749572</v>
      </c>
      <c r="BN33" s="26">
        <f>(BN32+BN31)/BN27*100</f>
        <v>76.594898483229969</v>
      </c>
      <c r="BO33" s="351"/>
      <c r="BP33" s="26">
        <f>(BP32+BP31)/BP27*100</f>
        <v>89.08040819561765</v>
      </c>
      <c r="BQ33" s="26">
        <f>(BQ32+BQ31)/BQ27*100</f>
        <v>85.457046549844165</v>
      </c>
      <c r="BR33" s="351"/>
      <c r="BS33" s="26">
        <f>(BS32+BS31)/BS27*100</f>
        <v>90.505320817330173</v>
      </c>
      <c r="BT33" s="26">
        <f>(BT32+BT31)/BT27*100</f>
        <v>89.074110111825732</v>
      </c>
      <c r="BU33" s="351"/>
      <c r="BV33" s="26">
        <f>(BV32+BV31)/BV27*100</f>
        <v>14.863315501338082</v>
      </c>
      <c r="BW33" s="26">
        <f>(BW32+BW31)/BW27*100</f>
        <v>13.727064541773951</v>
      </c>
      <c r="BX33" s="368"/>
      <c r="BY33" s="26">
        <f>(BY32+BY31)/BY27*100</f>
        <v>13.354442142840597</v>
      </c>
      <c r="BZ33" s="26">
        <f>(BZ32+BZ31)/BZ27*100</f>
        <v>14.390521152761208</v>
      </c>
      <c r="CA33" s="351"/>
      <c r="CB33" s="26">
        <f>(CB32+CB31)/CB27*100</f>
        <v>45.431270570498555</v>
      </c>
      <c r="CC33" s="26">
        <f>(CC32+CC31)/CC27*100</f>
        <v>47.393003589596354</v>
      </c>
      <c r="CD33" s="350"/>
    </row>
    <row r="34" spans="1:82" x14ac:dyDescent="0.25">
      <c r="R34" s="369"/>
      <c r="S34" s="370"/>
      <c r="T34" s="369"/>
      <c r="AY34" s="369"/>
      <c r="AZ34" s="371"/>
    </row>
    <row r="35" spans="1:82" x14ac:dyDescent="0.25">
      <c r="B35" s="372"/>
      <c r="C35" s="372"/>
      <c r="E35" s="372"/>
      <c r="F35" s="372"/>
      <c r="H35" s="372"/>
      <c r="I35" s="372"/>
      <c r="K35" s="372"/>
      <c r="L35" s="372"/>
      <c r="N35" s="372"/>
      <c r="O35" s="372"/>
      <c r="Q35" s="372"/>
      <c r="R35" s="372"/>
      <c r="T35" s="372"/>
      <c r="U35" s="372"/>
      <c r="W35" s="372"/>
      <c r="X35" s="372"/>
      <c r="Z35" s="372"/>
      <c r="AA35" s="372"/>
      <c r="AC35" s="372"/>
      <c r="AD35" s="372"/>
      <c r="AF35" s="372"/>
      <c r="AG35" s="372"/>
      <c r="AI35" s="372"/>
      <c r="AJ35" s="372"/>
      <c r="AL35" s="372"/>
      <c r="AM35" s="372"/>
      <c r="AO35" s="372"/>
      <c r="AP35" s="372"/>
      <c r="AR35" s="372"/>
      <c r="AS35" s="372"/>
      <c r="AU35" s="372"/>
      <c r="AV35" s="372"/>
      <c r="AX35" s="372"/>
      <c r="AY35" s="372"/>
      <c r="AZ35" s="369"/>
      <c r="BA35" s="372"/>
      <c r="BB35" s="372"/>
      <c r="BD35" s="372"/>
      <c r="BE35" s="372"/>
      <c r="BG35" s="372"/>
      <c r="BH35" s="372"/>
      <c r="BJ35" s="372"/>
      <c r="BK35" s="372"/>
      <c r="BM35" s="372"/>
      <c r="BN35" s="372"/>
      <c r="BP35" s="372"/>
      <c r="BQ35" s="372"/>
      <c r="BS35" s="372"/>
      <c r="BT35" s="372"/>
      <c r="BV35" s="372"/>
      <c r="BW35" s="372"/>
      <c r="BY35" s="372"/>
      <c r="BZ35" s="372"/>
      <c r="CB35" s="372"/>
      <c r="CC35" s="372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BY3:CA3"/>
    <mergeCell ref="CB3:CD3"/>
    <mergeCell ref="C4:C5"/>
    <mergeCell ref="D4:D5"/>
    <mergeCell ref="E4:E5"/>
    <mergeCell ref="F4:F5"/>
    <mergeCell ref="G4:G5"/>
    <mergeCell ref="H4:H5"/>
    <mergeCell ref="I4:I5"/>
    <mergeCell ref="J4:J5"/>
    <mergeCell ref="BG3:BI3"/>
    <mergeCell ref="BJ3:BL3"/>
    <mergeCell ref="BM3:BO3"/>
    <mergeCell ref="BP3:BR3"/>
    <mergeCell ref="BS3:BU3"/>
    <mergeCell ref="BV3:BX3"/>
    <mergeCell ref="AO3:AQ3"/>
    <mergeCell ref="AR3:AT3"/>
    <mergeCell ref="AU3:AW3"/>
    <mergeCell ref="AX3:AZ3"/>
    <mergeCell ref="BA3:BC3"/>
    <mergeCell ref="BD3:BF3"/>
    <mergeCell ref="W3:Y3"/>
    <mergeCell ref="Z3:AB3"/>
    <mergeCell ref="AC3:AE3"/>
    <mergeCell ref="AF3:AH3"/>
    <mergeCell ref="AI3:AK3"/>
    <mergeCell ref="AL3:AN3"/>
    <mergeCell ref="B2:V2"/>
    <mergeCell ref="A3:A5"/>
    <mergeCell ref="B3:D3"/>
    <mergeCell ref="E3:G3"/>
    <mergeCell ref="H3:J3"/>
    <mergeCell ref="K3:M3"/>
    <mergeCell ref="N3:P3"/>
    <mergeCell ref="Q3:S3"/>
    <mergeCell ref="T3:V3"/>
    <mergeCell ref="B4:B5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</mergeCells>
  <phoneticPr fontId="18" type="noConversion"/>
  <printOptions horizontalCentered="1"/>
  <pageMargins left="0.38" right="0.4" top="0.39370078740157483" bottom="0.39370078740157483" header="0.51181102362204722" footer="0.51181102362204722"/>
  <pageSetup paperSize="8" orientation="landscape" r:id="rId1"/>
  <headerFooter alignWithMargins="0"/>
  <colBreaks count="6" manualBreakCount="6">
    <brk id="13" max="1048575" man="1"/>
    <brk id="25" max="1048575" man="1"/>
    <brk id="37" max="1048575" man="1"/>
    <brk id="49" max="1048575" man="1"/>
    <brk id="61" max="1048575" man="1"/>
    <brk id="7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 enableFormatConditionsCalculation="0">
    <tabColor indexed="33"/>
  </sheetPr>
  <dimension ref="A2:CI39"/>
  <sheetViews>
    <sheetView zoomScale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38" sqref="J38"/>
    </sheetView>
  </sheetViews>
  <sheetFormatPr defaultRowHeight="13.2" x14ac:dyDescent="0.25"/>
  <cols>
    <col min="1" max="1" width="53.44140625" style="344" customWidth="1"/>
    <col min="2" max="2" width="16.33203125" style="344" customWidth="1"/>
    <col min="3" max="3" width="15.6640625" style="344" customWidth="1"/>
    <col min="4" max="4" width="8.5546875" style="344" customWidth="1"/>
    <col min="5" max="6" width="16.33203125" style="344" customWidth="1"/>
    <col min="7" max="7" width="9.44140625" style="344" customWidth="1"/>
    <col min="8" max="8" width="16.88671875" style="344" customWidth="1"/>
    <col min="9" max="9" width="16.6640625" style="344" customWidth="1"/>
    <col min="10" max="10" width="9.33203125" style="344" customWidth="1"/>
    <col min="11" max="11" width="16.5546875" style="344" customWidth="1"/>
    <col min="12" max="12" width="16" style="344" customWidth="1"/>
    <col min="13" max="13" width="10.44140625" style="344" customWidth="1"/>
    <col min="14" max="14" width="15.88671875" style="344" customWidth="1"/>
    <col min="15" max="15" width="15.5546875" style="344" customWidth="1"/>
    <col min="16" max="16" width="9.44140625" style="344" customWidth="1"/>
    <col min="17" max="17" width="15.33203125" style="344" customWidth="1"/>
    <col min="18" max="18" width="14.33203125" style="344" customWidth="1"/>
    <col min="19" max="19" width="10.33203125" style="344" customWidth="1"/>
    <col min="20" max="20" width="16.109375" style="344" customWidth="1"/>
    <col min="21" max="21" width="15.33203125" style="344" customWidth="1"/>
    <col min="22" max="22" width="9.5546875" style="344" customWidth="1"/>
    <col min="23" max="23" width="16.5546875" style="344" customWidth="1"/>
    <col min="24" max="24" width="14.109375" style="344" customWidth="1"/>
    <col min="25" max="25" width="9.44140625" style="344" customWidth="1"/>
    <col min="26" max="27" width="16.44140625" style="344" customWidth="1"/>
    <col min="28" max="28" width="9.33203125" style="344" customWidth="1"/>
    <col min="29" max="29" width="16.88671875" style="344" customWidth="1"/>
    <col min="30" max="30" width="17.33203125" style="344" customWidth="1"/>
    <col min="31" max="31" width="9.5546875" style="344" customWidth="1"/>
    <col min="32" max="32" width="16.109375" style="344" customWidth="1"/>
    <col min="33" max="33" width="16.33203125" style="344" customWidth="1"/>
    <col min="34" max="34" width="9.33203125" style="344" customWidth="1"/>
    <col min="35" max="35" width="16.44140625" style="344" customWidth="1"/>
    <col min="36" max="36" width="15.6640625" style="344" customWidth="1"/>
    <col min="37" max="37" width="9.88671875" style="344" customWidth="1"/>
    <col min="38" max="38" width="17.109375" style="344" customWidth="1"/>
    <col min="39" max="39" width="17" style="344" customWidth="1"/>
    <col min="40" max="40" width="8.88671875" style="344"/>
    <col min="41" max="41" width="15.33203125" style="344" customWidth="1"/>
    <col min="42" max="42" width="15.6640625" style="344" customWidth="1"/>
    <col min="43" max="43" width="9.33203125" style="344" customWidth="1"/>
    <col min="44" max="44" width="16.33203125" style="344" customWidth="1"/>
    <col min="45" max="45" width="15.88671875" style="344" customWidth="1"/>
    <col min="46" max="46" width="9.5546875" style="344" customWidth="1"/>
    <col min="47" max="47" width="15.5546875" style="344" customWidth="1"/>
    <col min="48" max="48" width="15.109375" style="344" customWidth="1"/>
    <col min="49" max="49" width="10.44140625" style="344" customWidth="1"/>
    <col min="50" max="50" width="15.5546875" style="344" customWidth="1"/>
    <col min="51" max="51" width="15.109375" style="344" customWidth="1"/>
    <col min="52" max="52" width="10" style="344" customWidth="1"/>
    <col min="53" max="53" width="15.6640625" style="344" customWidth="1"/>
    <col min="54" max="54" width="14.33203125" style="344" customWidth="1"/>
    <col min="55" max="55" width="8.6640625" style="344" customWidth="1"/>
    <col min="56" max="56" width="16.88671875" style="344" customWidth="1"/>
    <col min="57" max="57" width="16" style="344" customWidth="1"/>
    <col min="58" max="58" width="8.88671875" style="344"/>
    <col min="59" max="59" width="16.5546875" style="344" customWidth="1"/>
    <col min="60" max="60" width="15.88671875" style="344" customWidth="1"/>
    <col min="61" max="61" width="8.88671875" style="344"/>
    <col min="62" max="62" width="15.109375" style="344" customWidth="1"/>
    <col min="63" max="63" width="15.33203125" style="344" customWidth="1"/>
    <col min="64" max="64" width="8.88671875" style="344"/>
    <col min="65" max="65" width="15.33203125" style="344" customWidth="1"/>
    <col min="66" max="66" width="15.44140625" style="344" customWidth="1"/>
    <col min="67" max="67" width="8.88671875" style="344"/>
    <col min="68" max="68" width="15.5546875" style="344" customWidth="1"/>
    <col min="69" max="69" width="15.6640625" style="344" customWidth="1"/>
    <col min="70" max="70" width="8.88671875" style="344"/>
    <col min="71" max="71" width="15.5546875" style="344" customWidth="1"/>
    <col min="72" max="72" width="15.109375" style="344" customWidth="1"/>
    <col min="73" max="73" width="8.88671875" style="344"/>
    <col min="74" max="74" width="16.88671875" style="344" customWidth="1"/>
    <col min="75" max="75" width="17.109375" style="344" customWidth="1"/>
    <col min="76" max="76" width="8.88671875" style="344"/>
    <col min="77" max="77" width="17" style="344" customWidth="1"/>
    <col min="78" max="78" width="17.44140625" style="344" customWidth="1"/>
    <col min="79" max="79" width="8.88671875" style="344"/>
    <col min="80" max="80" width="18.109375" style="344" customWidth="1"/>
    <col min="81" max="81" width="17.88671875" style="344" customWidth="1"/>
    <col min="82" max="82" width="8.88671875" style="344"/>
    <col min="83" max="83" width="17.44140625" style="344" bestFit="1" customWidth="1"/>
    <col min="84" max="84" width="21.109375" style="344" customWidth="1"/>
    <col min="85" max="85" width="19.44140625" style="344" customWidth="1"/>
    <col min="86" max="16384" width="8.88671875" style="344"/>
  </cols>
  <sheetData>
    <row r="2" spans="1:87" s="347" customFormat="1" ht="21" x14ac:dyDescent="0.4">
      <c r="A2" s="10"/>
      <c r="B2" s="421" t="s">
        <v>77</v>
      </c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421"/>
      <c r="W2" s="346"/>
      <c r="X2" s="346"/>
      <c r="Y2" s="346"/>
      <c r="Z2" s="346"/>
      <c r="AA2" s="346"/>
      <c r="AB2" s="346"/>
      <c r="AC2" s="346"/>
      <c r="AD2" s="346"/>
      <c r="AE2" s="346"/>
      <c r="AF2" s="346"/>
      <c r="AG2" s="346"/>
      <c r="AH2" s="346"/>
      <c r="AI2" s="346"/>
      <c r="AJ2" s="346" t="s">
        <v>0</v>
      </c>
      <c r="AK2" s="346"/>
      <c r="AL2" s="346"/>
      <c r="AM2" s="346"/>
      <c r="AN2" s="346"/>
      <c r="AO2" s="346"/>
      <c r="AP2" s="346"/>
      <c r="AQ2" s="346"/>
      <c r="AR2" s="346"/>
      <c r="AS2" s="346"/>
      <c r="AT2" s="346"/>
      <c r="AU2" s="346"/>
      <c r="AV2" s="346"/>
      <c r="AW2" s="346"/>
      <c r="AX2" s="346"/>
      <c r="AY2" s="346"/>
      <c r="AZ2" s="346"/>
      <c r="BA2" s="346"/>
      <c r="BB2" s="346"/>
      <c r="BC2" s="346"/>
      <c r="BD2" s="346"/>
      <c r="BE2" s="346"/>
      <c r="BF2" s="346"/>
      <c r="BG2" s="346"/>
      <c r="BH2" s="346"/>
      <c r="BI2" s="346"/>
      <c r="BJ2" s="346"/>
      <c r="BK2" s="346"/>
      <c r="BL2" s="346"/>
      <c r="BM2" s="346"/>
      <c r="BN2" s="346"/>
      <c r="BO2" s="346"/>
      <c r="BP2" s="346"/>
      <c r="BQ2" s="346"/>
      <c r="BR2" s="346"/>
      <c r="BS2" s="346"/>
      <c r="BT2" s="346"/>
      <c r="BU2" s="346"/>
      <c r="BV2" s="346"/>
      <c r="BW2" s="346"/>
      <c r="BX2" s="346"/>
      <c r="BY2" s="346"/>
      <c r="BZ2" s="346"/>
      <c r="CA2" s="346"/>
      <c r="CB2" s="346"/>
      <c r="CC2" s="346"/>
      <c r="CD2" s="346"/>
    </row>
    <row r="3" spans="1:87" ht="15.6" x14ac:dyDescent="0.3">
      <c r="A3" s="415"/>
      <c r="B3" s="416" t="s">
        <v>1</v>
      </c>
      <c r="C3" s="420"/>
      <c r="D3" s="420"/>
      <c r="E3" s="416" t="s">
        <v>2</v>
      </c>
      <c r="F3" s="420"/>
      <c r="G3" s="420"/>
      <c r="H3" s="416" t="s">
        <v>3</v>
      </c>
      <c r="I3" s="420"/>
      <c r="J3" s="420"/>
      <c r="K3" s="416" t="s">
        <v>4</v>
      </c>
      <c r="L3" s="420"/>
      <c r="M3" s="420"/>
      <c r="N3" s="416" t="s">
        <v>5</v>
      </c>
      <c r="O3" s="420"/>
      <c r="P3" s="420"/>
      <c r="Q3" s="416" t="s">
        <v>6</v>
      </c>
      <c r="R3" s="420"/>
      <c r="S3" s="420"/>
      <c r="T3" s="416" t="s">
        <v>7</v>
      </c>
      <c r="U3" s="420"/>
      <c r="V3" s="420"/>
      <c r="W3" s="416" t="s">
        <v>8</v>
      </c>
      <c r="X3" s="420"/>
      <c r="Y3" s="420"/>
      <c r="Z3" s="416" t="s">
        <v>50</v>
      </c>
      <c r="AA3" s="420"/>
      <c r="AB3" s="420"/>
      <c r="AC3" s="416" t="s">
        <v>9</v>
      </c>
      <c r="AD3" s="420"/>
      <c r="AE3" s="420"/>
      <c r="AF3" s="416" t="s">
        <v>10</v>
      </c>
      <c r="AG3" s="420"/>
      <c r="AH3" s="420"/>
      <c r="AI3" s="416" t="s">
        <v>52</v>
      </c>
      <c r="AJ3" s="420"/>
      <c r="AK3" s="420"/>
      <c r="AL3" s="416" t="s">
        <v>11</v>
      </c>
      <c r="AM3" s="420"/>
      <c r="AN3" s="420"/>
      <c r="AO3" s="416" t="s">
        <v>12</v>
      </c>
      <c r="AP3" s="420"/>
      <c r="AQ3" s="420"/>
      <c r="AR3" s="416" t="s">
        <v>13</v>
      </c>
      <c r="AS3" s="420"/>
      <c r="AT3" s="420"/>
      <c r="AU3" s="416" t="s">
        <v>14</v>
      </c>
      <c r="AV3" s="420"/>
      <c r="AW3" s="420"/>
      <c r="AX3" s="416" t="s">
        <v>15</v>
      </c>
      <c r="AY3" s="420"/>
      <c r="AZ3" s="420"/>
      <c r="BA3" s="416" t="s">
        <v>16</v>
      </c>
      <c r="BB3" s="420"/>
      <c r="BC3" s="420"/>
      <c r="BD3" s="416" t="s">
        <v>17</v>
      </c>
      <c r="BE3" s="420"/>
      <c r="BF3" s="420"/>
      <c r="BG3" s="416" t="s">
        <v>18</v>
      </c>
      <c r="BH3" s="420"/>
      <c r="BI3" s="420"/>
      <c r="BJ3" s="416" t="s">
        <v>19</v>
      </c>
      <c r="BK3" s="420"/>
      <c r="BL3" s="420"/>
      <c r="BM3" s="416" t="s">
        <v>20</v>
      </c>
      <c r="BN3" s="420"/>
      <c r="BO3" s="420"/>
      <c r="BP3" s="416" t="s">
        <v>21</v>
      </c>
      <c r="BQ3" s="420"/>
      <c r="BR3" s="420"/>
      <c r="BS3" s="416" t="s">
        <v>22</v>
      </c>
      <c r="BT3" s="420"/>
      <c r="BU3" s="420"/>
      <c r="BV3" s="416" t="s">
        <v>23</v>
      </c>
      <c r="BW3" s="420"/>
      <c r="BX3" s="420"/>
      <c r="BY3" s="416" t="s">
        <v>24</v>
      </c>
      <c r="BZ3" s="420"/>
      <c r="CA3" s="420"/>
      <c r="CB3" s="416" t="s">
        <v>25</v>
      </c>
      <c r="CC3" s="420"/>
      <c r="CD3" s="420"/>
    </row>
    <row r="4" spans="1:87" x14ac:dyDescent="0.25">
      <c r="A4" s="420"/>
      <c r="B4" s="416" t="s">
        <v>26</v>
      </c>
      <c r="C4" s="416" t="s">
        <v>61</v>
      </c>
      <c r="D4" s="418" t="s">
        <v>27</v>
      </c>
      <c r="E4" s="416" t="s">
        <v>26</v>
      </c>
      <c r="F4" s="416" t="s">
        <v>61</v>
      </c>
      <c r="G4" s="418" t="s">
        <v>27</v>
      </c>
      <c r="H4" s="416" t="s">
        <v>26</v>
      </c>
      <c r="I4" s="416" t="s">
        <v>61</v>
      </c>
      <c r="J4" s="418" t="s">
        <v>27</v>
      </c>
      <c r="K4" s="416" t="s">
        <v>26</v>
      </c>
      <c r="L4" s="416" t="s">
        <v>61</v>
      </c>
      <c r="M4" s="418" t="s">
        <v>27</v>
      </c>
      <c r="N4" s="416" t="s">
        <v>26</v>
      </c>
      <c r="O4" s="416" t="s">
        <v>61</v>
      </c>
      <c r="P4" s="418" t="s">
        <v>27</v>
      </c>
      <c r="Q4" s="416" t="s">
        <v>26</v>
      </c>
      <c r="R4" s="416" t="s">
        <v>61</v>
      </c>
      <c r="S4" s="418" t="s">
        <v>27</v>
      </c>
      <c r="T4" s="416" t="s">
        <v>26</v>
      </c>
      <c r="U4" s="416" t="s">
        <v>61</v>
      </c>
      <c r="V4" s="418" t="s">
        <v>27</v>
      </c>
      <c r="W4" s="416" t="s">
        <v>26</v>
      </c>
      <c r="X4" s="416" t="s">
        <v>61</v>
      </c>
      <c r="Y4" s="418" t="s">
        <v>27</v>
      </c>
      <c r="Z4" s="416" t="s">
        <v>26</v>
      </c>
      <c r="AA4" s="416" t="s">
        <v>61</v>
      </c>
      <c r="AB4" s="418" t="s">
        <v>27</v>
      </c>
      <c r="AC4" s="416" t="s">
        <v>26</v>
      </c>
      <c r="AD4" s="416" t="s">
        <v>61</v>
      </c>
      <c r="AE4" s="418" t="s">
        <v>27</v>
      </c>
      <c r="AF4" s="416" t="s">
        <v>26</v>
      </c>
      <c r="AG4" s="416" t="s">
        <v>61</v>
      </c>
      <c r="AH4" s="418" t="s">
        <v>27</v>
      </c>
      <c r="AI4" s="416" t="s">
        <v>26</v>
      </c>
      <c r="AJ4" s="416" t="s">
        <v>61</v>
      </c>
      <c r="AK4" s="418" t="s">
        <v>27</v>
      </c>
      <c r="AL4" s="416" t="s">
        <v>26</v>
      </c>
      <c r="AM4" s="416" t="s">
        <v>61</v>
      </c>
      <c r="AN4" s="418" t="s">
        <v>27</v>
      </c>
      <c r="AO4" s="416" t="s">
        <v>26</v>
      </c>
      <c r="AP4" s="416" t="s">
        <v>61</v>
      </c>
      <c r="AQ4" s="418" t="s">
        <v>27</v>
      </c>
      <c r="AR4" s="416" t="s">
        <v>26</v>
      </c>
      <c r="AS4" s="416" t="s">
        <v>61</v>
      </c>
      <c r="AT4" s="418" t="s">
        <v>27</v>
      </c>
      <c r="AU4" s="416" t="s">
        <v>26</v>
      </c>
      <c r="AV4" s="416" t="s">
        <v>61</v>
      </c>
      <c r="AW4" s="418" t="s">
        <v>27</v>
      </c>
      <c r="AX4" s="416" t="s">
        <v>26</v>
      </c>
      <c r="AY4" s="416" t="s">
        <v>61</v>
      </c>
      <c r="AZ4" s="418" t="s">
        <v>27</v>
      </c>
      <c r="BA4" s="416" t="s">
        <v>26</v>
      </c>
      <c r="BB4" s="416" t="s">
        <v>61</v>
      </c>
      <c r="BC4" s="418" t="s">
        <v>27</v>
      </c>
      <c r="BD4" s="416" t="s">
        <v>26</v>
      </c>
      <c r="BE4" s="416" t="s">
        <v>61</v>
      </c>
      <c r="BF4" s="418" t="s">
        <v>27</v>
      </c>
      <c r="BG4" s="416" t="s">
        <v>26</v>
      </c>
      <c r="BH4" s="416" t="s">
        <v>61</v>
      </c>
      <c r="BI4" s="418" t="s">
        <v>27</v>
      </c>
      <c r="BJ4" s="416" t="s">
        <v>26</v>
      </c>
      <c r="BK4" s="416" t="s">
        <v>61</v>
      </c>
      <c r="BL4" s="418" t="s">
        <v>27</v>
      </c>
      <c r="BM4" s="416" t="s">
        <v>26</v>
      </c>
      <c r="BN4" s="416" t="s">
        <v>61</v>
      </c>
      <c r="BO4" s="418" t="s">
        <v>27</v>
      </c>
      <c r="BP4" s="416" t="s">
        <v>26</v>
      </c>
      <c r="BQ4" s="416" t="s">
        <v>61</v>
      </c>
      <c r="BR4" s="418" t="s">
        <v>27</v>
      </c>
      <c r="BS4" s="416" t="s">
        <v>26</v>
      </c>
      <c r="BT4" s="416" t="s">
        <v>61</v>
      </c>
      <c r="BU4" s="418" t="s">
        <v>27</v>
      </c>
      <c r="BV4" s="416" t="s">
        <v>26</v>
      </c>
      <c r="BW4" s="416" t="s">
        <v>61</v>
      </c>
      <c r="BX4" s="418" t="s">
        <v>27</v>
      </c>
      <c r="BY4" s="416" t="s">
        <v>26</v>
      </c>
      <c r="BZ4" s="416" t="s">
        <v>61</v>
      </c>
      <c r="CA4" s="418" t="s">
        <v>27</v>
      </c>
      <c r="CB4" s="416" t="s">
        <v>26</v>
      </c>
      <c r="CC4" s="416" t="s">
        <v>61</v>
      </c>
      <c r="CD4" s="418" t="s">
        <v>27</v>
      </c>
    </row>
    <row r="5" spans="1:87" x14ac:dyDescent="0.25">
      <c r="A5" s="420"/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  <c r="AC5" s="420"/>
      <c r="AD5" s="420"/>
      <c r="AE5" s="420"/>
      <c r="AF5" s="420"/>
      <c r="AG5" s="420"/>
      <c r="AH5" s="420"/>
      <c r="AI5" s="420"/>
      <c r="AJ5" s="420"/>
      <c r="AK5" s="420"/>
      <c r="AL5" s="420"/>
      <c r="AM5" s="420"/>
      <c r="AN5" s="420"/>
      <c r="AO5" s="420"/>
      <c r="AP5" s="420"/>
      <c r="AQ5" s="420"/>
      <c r="AR5" s="420"/>
      <c r="AS5" s="420"/>
      <c r="AT5" s="420"/>
      <c r="AU5" s="420"/>
      <c r="AV5" s="420"/>
      <c r="AW5" s="420"/>
      <c r="AX5" s="420"/>
      <c r="AY5" s="420"/>
      <c r="AZ5" s="420"/>
      <c r="BA5" s="420"/>
      <c r="BB5" s="420"/>
      <c r="BC5" s="420"/>
      <c r="BD5" s="420"/>
      <c r="BE5" s="420"/>
      <c r="BF5" s="420"/>
      <c r="BG5" s="420"/>
      <c r="BH5" s="420"/>
      <c r="BI5" s="420"/>
      <c r="BJ5" s="420"/>
      <c r="BK5" s="420"/>
      <c r="BL5" s="420"/>
      <c r="BM5" s="420"/>
      <c r="BN5" s="420"/>
      <c r="BO5" s="420"/>
      <c r="BP5" s="420"/>
      <c r="BQ5" s="420"/>
      <c r="BR5" s="420"/>
      <c r="BS5" s="420"/>
      <c r="BT5" s="420"/>
      <c r="BU5" s="420"/>
      <c r="BV5" s="420"/>
      <c r="BW5" s="420"/>
      <c r="BX5" s="420"/>
      <c r="BY5" s="420"/>
      <c r="BZ5" s="420"/>
      <c r="CA5" s="420"/>
      <c r="CB5" s="420"/>
      <c r="CC5" s="420"/>
      <c r="CD5" s="420"/>
      <c r="CF5" s="369"/>
      <c r="CG5" s="369"/>
      <c r="CH5" s="369"/>
      <c r="CI5" s="369"/>
    </row>
    <row r="6" spans="1:87" ht="15.6" x14ac:dyDescent="0.25">
      <c r="A6" s="8" t="s">
        <v>28</v>
      </c>
      <c r="B6" s="348">
        <v>194787196.34</v>
      </c>
      <c r="C6" s="348">
        <v>83230357.829999998</v>
      </c>
      <c r="D6" s="349">
        <f>SUM(C6/B6)</f>
        <v>0.42728864829863794</v>
      </c>
      <c r="E6" s="348">
        <v>57949012</v>
      </c>
      <c r="F6" s="348">
        <v>19884747.949999999</v>
      </c>
      <c r="G6" s="349">
        <f t="shared" ref="G6:G17" si="0">SUM(F6/E6)</f>
        <v>0.34314213933448939</v>
      </c>
      <c r="H6" s="348">
        <v>996385918.19000006</v>
      </c>
      <c r="I6" s="348">
        <v>327667746.69</v>
      </c>
      <c r="J6" s="349">
        <f t="shared" ref="J6:J25" si="1">SUM(I6/H6)</f>
        <v>0.32885626011779634</v>
      </c>
      <c r="K6" s="348">
        <v>468859739</v>
      </c>
      <c r="L6" s="348">
        <v>198787841.56</v>
      </c>
      <c r="M6" s="349">
        <f>SUM(L6/K6)</f>
        <v>0.42398147041582518</v>
      </c>
      <c r="N6" s="348">
        <v>158956147.59999999</v>
      </c>
      <c r="O6" s="348">
        <v>65456015.340000004</v>
      </c>
      <c r="P6" s="349">
        <f t="shared" ref="P6:P25" si="2">SUM(O6/N6)</f>
        <v>0.41178662372162322</v>
      </c>
      <c r="Q6" s="348">
        <v>92396380</v>
      </c>
      <c r="R6" s="348">
        <v>33309124.039999999</v>
      </c>
      <c r="S6" s="349">
        <f t="shared" ref="S6:S11" si="3">SUM(R6/Q6)</f>
        <v>0.36050247899322463</v>
      </c>
      <c r="T6" s="348">
        <v>603340331.34000003</v>
      </c>
      <c r="U6" s="348">
        <v>263383305.41</v>
      </c>
      <c r="V6" s="349">
        <f t="shared" ref="V6:V25" si="4">SUM(U6/T6)</f>
        <v>0.43654185163626291</v>
      </c>
      <c r="W6" s="348">
        <v>75401770.230000004</v>
      </c>
      <c r="X6" s="348">
        <v>25664021.879999999</v>
      </c>
      <c r="Y6" s="349">
        <f t="shared" ref="Y6:Y17" si="5">SUM(X6/W6)</f>
        <v>0.34036365196355944</v>
      </c>
      <c r="Z6" s="348">
        <v>369889346.33999997</v>
      </c>
      <c r="AA6" s="348">
        <v>140257481.44</v>
      </c>
      <c r="AB6" s="349">
        <f>SUM(AA6/Z6)</f>
        <v>0.37918767552465865</v>
      </c>
      <c r="AC6" s="348">
        <v>306917909.25</v>
      </c>
      <c r="AD6" s="348">
        <v>148645520.19</v>
      </c>
      <c r="AE6" s="349">
        <f t="shared" ref="AE6:AE11" si="6">SUM(AD6/AC6)</f>
        <v>0.48431686685614939</v>
      </c>
      <c r="AF6" s="348">
        <v>62738788</v>
      </c>
      <c r="AG6" s="348">
        <v>23276692.109999999</v>
      </c>
      <c r="AH6" s="349">
        <f t="shared" ref="AH6:AH11" si="7">SUM(AG6/AF6)</f>
        <v>0.37100959154646085</v>
      </c>
      <c r="AI6" s="348">
        <v>382313156.56</v>
      </c>
      <c r="AJ6" s="348">
        <v>163153461.03999999</v>
      </c>
      <c r="AK6" s="350">
        <f t="shared" ref="AK6:AK24" si="8">SUM(AJ6/AI6)</f>
        <v>0.4267534565329425</v>
      </c>
      <c r="AL6" s="348">
        <v>555797044.11000001</v>
      </c>
      <c r="AM6" s="348">
        <v>237146145.97</v>
      </c>
      <c r="AN6" s="351">
        <f t="shared" ref="AN6:AN25" si="9">SUM(AM6/AL6)</f>
        <v>0.42667759478595835</v>
      </c>
      <c r="AO6" s="348">
        <v>167413689.61000001</v>
      </c>
      <c r="AP6" s="348">
        <v>60131706.659999996</v>
      </c>
      <c r="AQ6" s="351">
        <f t="shared" ref="AQ6:AQ11" si="10">SUM(AP6/AO6)</f>
        <v>0.35918034421247347</v>
      </c>
      <c r="AR6" s="348">
        <v>97670905.079999998</v>
      </c>
      <c r="AS6" s="348">
        <v>39052559.100000001</v>
      </c>
      <c r="AT6" s="351">
        <f t="shared" ref="AT6:AT25" si="11">SUM(AS6/AR6)</f>
        <v>0.39983820225698685</v>
      </c>
      <c r="AU6" s="348">
        <v>96459820</v>
      </c>
      <c r="AV6" s="348">
        <v>45688577.460000001</v>
      </c>
      <c r="AW6" s="351">
        <f t="shared" ref="AW6:AW25" si="12">SUM(AV6/AU6)</f>
        <v>0.47365397799830022</v>
      </c>
      <c r="AX6" s="348">
        <v>116190054.43000001</v>
      </c>
      <c r="AY6" s="348">
        <v>54080528.390000001</v>
      </c>
      <c r="AZ6" s="351">
        <f t="shared" ref="AZ6:AZ25" si="13">SUM(AY6/AX6)</f>
        <v>0.46544886010516001</v>
      </c>
      <c r="BA6" s="348">
        <v>60130015</v>
      </c>
      <c r="BB6" s="348">
        <v>26934906.489999998</v>
      </c>
      <c r="BC6" s="351">
        <f>SUM(BB6/BA6)</f>
        <v>0.4479444498724971</v>
      </c>
      <c r="BD6" s="348">
        <v>249094136</v>
      </c>
      <c r="BE6" s="348">
        <v>99925402.109999999</v>
      </c>
      <c r="BF6" s="351">
        <f t="shared" ref="BF6:BF25" si="14">SUM(BE6/BD6)</f>
        <v>0.40115517657147898</v>
      </c>
      <c r="BG6" s="348">
        <v>224202379</v>
      </c>
      <c r="BH6" s="348">
        <v>80356056.260000005</v>
      </c>
      <c r="BI6" s="351">
        <f t="shared" ref="BI6:BI25" si="15">SUM(BH6/BG6)</f>
        <v>0.35840857986613961</v>
      </c>
      <c r="BJ6" s="348">
        <v>58661092</v>
      </c>
      <c r="BK6" s="348">
        <v>21655610.25</v>
      </c>
      <c r="BL6" s="351">
        <f t="shared" ref="BL6:BL24" si="16">SUM(BK6/BJ6)</f>
        <v>0.3691647992164892</v>
      </c>
      <c r="BM6" s="348">
        <v>226230855</v>
      </c>
      <c r="BN6" s="348">
        <v>97006837.939999998</v>
      </c>
      <c r="BO6" s="351">
        <f t="shared" ref="BO6:BO11" si="17">SUM(BN6/BM6)</f>
        <v>0.42879578888564956</v>
      </c>
      <c r="BP6" s="348">
        <v>92168770.140000001</v>
      </c>
      <c r="BQ6" s="348">
        <v>47843043.719999999</v>
      </c>
      <c r="BR6" s="351">
        <f t="shared" ref="BR6:BR25" si="18">SUM(BQ6/BP6)</f>
        <v>0.51908085186911657</v>
      </c>
      <c r="BS6" s="348">
        <v>139351665.84999999</v>
      </c>
      <c r="BT6" s="348">
        <v>71562714.920000002</v>
      </c>
      <c r="BU6" s="351">
        <f t="shared" ref="BU6:BU25" si="19">SUM(BT6/BS6)</f>
        <v>0.5135404337184678</v>
      </c>
      <c r="BV6" s="348">
        <v>1909816000</v>
      </c>
      <c r="BW6" s="348">
        <v>887720953.21000004</v>
      </c>
      <c r="BX6" s="349">
        <f>SUM(BW6/BV6)</f>
        <v>0.46482014665810739</v>
      </c>
      <c r="BY6" s="348">
        <v>4171581922</v>
      </c>
      <c r="BZ6" s="348">
        <v>1854698559.05</v>
      </c>
      <c r="CA6" s="351">
        <f>SUM(BZ6/BY6)</f>
        <v>0.44460317302381863</v>
      </c>
      <c r="CB6" s="9">
        <f t="shared" ref="CB6:CB11" si="20">B6+E6+H6+K6+N6+Q6+T6+W6+Z6+AC6+AF6+AI6+AL6+AO6+AR6+AU6+AX6+BA6+BD6+BG6+BJ6+BM6+BP6+BS6+BV6+BY6</f>
        <v>11934704043.07</v>
      </c>
      <c r="CC6" s="9">
        <f t="shared" ref="CC6:CC22" si="21">BZ6+BW6+BT6+BQ6+BN6+BK6+BH6+BE6+BB6+AY6+AV6+AS6+AP6+AM6+AJ6+AG6+AD6+AA6+X6+U6+R6+O6+L6+I6+F6+C6</f>
        <v>5116519917.0100002</v>
      </c>
      <c r="CD6" s="350">
        <f t="shared" ref="CD6:CD25" si="22">SUM(CC6/CB6)</f>
        <v>0.42870940900968185</v>
      </c>
      <c r="CF6" s="373"/>
      <c r="CG6" s="373"/>
      <c r="CH6" s="369"/>
      <c r="CI6" s="369"/>
    </row>
    <row r="7" spans="1:87" ht="31.2" x14ac:dyDescent="0.25">
      <c r="A7" s="8" t="s">
        <v>29</v>
      </c>
      <c r="B7" s="348">
        <v>8987606</v>
      </c>
      <c r="C7" s="348">
        <v>3000000</v>
      </c>
      <c r="D7" s="349">
        <f>SUM(C7/B7)</f>
        <v>0.33379300338710888</v>
      </c>
      <c r="E7" s="348">
        <v>30471700</v>
      </c>
      <c r="F7" s="348">
        <v>10055527</v>
      </c>
      <c r="G7" s="349">
        <f t="shared" si="0"/>
        <v>0.32999560247705245</v>
      </c>
      <c r="H7" s="348"/>
      <c r="I7" s="348"/>
      <c r="J7" s="349"/>
      <c r="K7" s="348">
        <v>13988647</v>
      </c>
      <c r="L7" s="348">
        <v>4573166</v>
      </c>
      <c r="M7" s="349">
        <f>SUM(L7/K7)</f>
        <v>0.32691982291067895</v>
      </c>
      <c r="N7" s="348">
        <v>8719761</v>
      </c>
      <c r="O7" s="348">
        <v>2831288</v>
      </c>
      <c r="P7" s="349">
        <f t="shared" si="2"/>
        <v>0.32469789022887208</v>
      </c>
      <c r="Q7" s="348">
        <v>51245751</v>
      </c>
      <c r="R7" s="348">
        <v>17017755</v>
      </c>
      <c r="S7" s="349">
        <f t="shared" si="3"/>
        <v>0.33208128806620474</v>
      </c>
      <c r="T7" s="348">
        <v>15459664</v>
      </c>
      <c r="U7" s="348">
        <v>5096534</v>
      </c>
      <c r="V7" s="349">
        <f t="shared" si="4"/>
        <v>0.32966654385244076</v>
      </c>
      <c r="W7" s="348">
        <v>21970788</v>
      </c>
      <c r="X7" s="348">
        <v>9155703</v>
      </c>
      <c r="Y7" s="349">
        <f t="shared" si="5"/>
        <v>0.41672164876380402</v>
      </c>
      <c r="Z7" s="348">
        <v>13161399</v>
      </c>
      <c r="AA7" s="348">
        <v>13161399</v>
      </c>
      <c r="AB7" s="349">
        <f>SUM(AA7/Z7)</f>
        <v>1</v>
      </c>
      <c r="AC7" s="348">
        <v>15735080</v>
      </c>
      <c r="AD7" s="348">
        <v>4900000</v>
      </c>
      <c r="AE7" s="349">
        <f t="shared" si="6"/>
        <v>0.31140610661019835</v>
      </c>
      <c r="AF7" s="348">
        <v>52949754</v>
      </c>
      <c r="AG7" s="348">
        <v>17647662</v>
      </c>
      <c r="AH7" s="349">
        <f t="shared" si="7"/>
        <v>0.3332907269030938</v>
      </c>
      <c r="AI7" s="348">
        <v>15507031</v>
      </c>
      <c r="AJ7" s="348">
        <v>5294959</v>
      </c>
      <c r="AK7" s="350">
        <f t="shared" si="8"/>
        <v>0.34145536950303379</v>
      </c>
      <c r="AL7" s="348">
        <v>12011295</v>
      </c>
      <c r="AM7" s="348">
        <v>12011295</v>
      </c>
      <c r="AN7" s="351"/>
      <c r="AO7" s="348">
        <v>5626679</v>
      </c>
      <c r="AP7" s="348">
        <v>1900000</v>
      </c>
      <c r="AQ7" s="351">
        <f t="shared" si="10"/>
        <v>0.3376769849497368</v>
      </c>
      <c r="AR7" s="348">
        <v>58664606</v>
      </c>
      <c r="AS7" s="348">
        <v>19519942</v>
      </c>
      <c r="AT7" s="351">
        <f t="shared" si="11"/>
        <v>0.33273797151215845</v>
      </c>
      <c r="AU7" s="348">
        <v>60952074</v>
      </c>
      <c r="AV7" s="348">
        <v>20311781</v>
      </c>
      <c r="AW7" s="351">
        <f t="shared" si="12"/>
        <v>0.33324183521630452</v>
      </c>
      <c r="AX7" s="348">
        <v>40644054</v>
      </c>
      <c r="AY7" s="348">
        <v>13508638</v>
      </c>
      <c r="AZ7" s="351">
        <f t="shared" si="13"/>
        <v>0.33236443392187204</v>
      </c>
      <c r="BA7" s="348">
        <v>39288570</v>
      </c>
      <c r="BB7" s="348">
        <v>16324000</v>
      </c>
      <c r="BC7" s="351">
        <f>SUM(BB7/BA7)</f>
        <v>0.41548979766888944</v>
      </c>
      <c r="BD7" s="348">
        <v>14300658</v>
      </c>
      <c r="BE7" s="348">
        <v>4733968</v>
      </c>
      <c r="BF7" s="351">
        <f t="shared" si="14"/>
        <v>0.33103148120876674</v>
      </c>
      <c r="BG7" s="348">
        <v>7126593</v>
      </c>
      <c r="BH7" s="348">
        <v>2800000</v>
      </c>
      <c r="BI7" s="349">
        <f t="shared" si="15"/>
        <v>0.39289461317631019</v>
      </c>
      <c r="BJ7" s="348">
        <v>37273994</v>
      </c>
      <c r="BK7" s="348">
        <v>12426006</v>
      </c>
      <c r="BL7" s="351">
        <f t="shared" si="16"/>
        <v>0.33336931910221373</v>
      </c>
      <c r="BM7" s="348">
        <v>22712334</v>
      </c>
      <c r="BN7" s="348">
        <v>7100000</v>
      </c>
      <c r="BO7" s="349">
        <f t="shared" si="17"/>
        <v>0.31260547683034251</v>
      </c>
      <c r="BP7" s="348">
        <v>49119919</v>
      </c>
      <c r="BQ7" s="348">
        <v>16119471</v>
      </c>
      <c r="BR7" s="351">
        <f t="shared" si="18"/>
        <v>0.32816566737416647</v>
      </c>
      <c r="BS7" s="348">
        <v>9376933</v>
      </c>
      <c r="BT7" s="348">
        <v>3300000</v>
      </c>
      <c r="BU7" s="351">
        <f t="shared" si="19"/>
        <v>0.35192743725480391</v>
      </c>
      <c r="BV7" s="348"/>
      <c r="BW7" s="348"/>
      <c r="BX7" s="349"/>
      <c r="BY7" s="348"/>
      <c r="BZ7" s="348"/>
      <c r="CA7" s="351"/>
      <c r="CB7" s="9">
        <f t="shared" si="20"/>
        <v>605294890</v>
      </c>
      <c r="CC7" s="9">
        <f t="shared" si="21"/>
        <v>222789094</v>
      </c>
      <c r="CD7" s="350">
        <f t="shared" si="22"/>
        <v>0.36806703258307699</v>
      </c>
      <c r="CF7" s="373"/>
      <c r="CG7" s="373"/>
      <c r="CH7" s="369"/>
      <c r="CI7" s="369"/>
    </row>
    <row r="8" spans="1:87" ht="31.2" x14ac:dyDescent="0.25">
      <c r="A8" s="8" t="s">
        <v>30</v>
      </c>
      <c r="B8" s="348">
        <v>72858471.939999998</v>
      </c>
      <c r="C8" s="348">
        <v>66084037.939999998</v>
      </c>
      <c r="D8" s="349">
        <f>SUM(C8/B8)</f>
        <v>0.90701926873268979</v>
      </c>
      <c r="E8" s="348">
        <v>12229113.26</v>
      </c>
      <c r="F8" s="348">
        <v>4977445.26</v>
      </c>
      <c r="G8" s="349">
        <f t="shared" si="0"/>
        <v>0.40701604067080166</v>
      </c>
      <c r="H8" s="348">
        <v>53698194.229999997</v>
      </c>
      <c r="I8" s="348">
        <v>21214738.34</v>
      </c>
      <c r="J8" s="349">
        <f t="shared" si="1"/>
        <v>0.39507358942338128</v>
      </c>
      <c r="K8" s="348">
        <v>106919255.44</v>
      </c>
      <c r="L8" s="348">
        <v>80943860.560000002</v>
      </c>
      <c r="M8" s="349">
        <f>SUM(L8/K8)</f>
        <v>0.75705596926293006</v>
      </c>
      <c r="N8" s="348">
        <v>69178771.340000004</v>
      </c>
      <c r="O8" s="348">
        <v>10135458.060000001</v>
      </c>
      <c r="P8" s="349">
        <f t="shared" si="2"/>
        <v>0.14651110251996563</v>
      </c>
      <c r="Q8" s="348">
        <v>27704413</v>
      </c>
      <c r="R8" s="348">
        <v>5843972</v>
      </c>
      <c r="S8" s="349">
        <f t="shared" si="3"/>
        <v>0.21094011268168722</v>
      </c>
      <c r="T8" s="348">
        <v>83433287.980000004</v>
      </c>
      <c r="U8" s="348">
        <v>28141277.300000001</v>
      </c>
      <c r="V8" s="349">
        <f t="shared" si="4"/>
        <v>0.33729076225242155</v>
      </c>
      <c r="W8" s="348">
        <v>93255614.530000001</v>
      </c>
      <c r="X8" s="348">
        <v>18746287.550000001</v>
      </c>
      <c r="Y8" s="349">
        <f t="shared" si="5"/>
        <v>0.20102047093335476</v>
      </c>
      <c r="Z8" s="348">
        <v>298867980.02999997</v>
      </c>
      <c r="AA8" s="348">
        <v>53092276.289999999</v>
      </c>
      <c r="AB8" s="349">
        <f>SUM(AA8/Z8)</f>
        <v>0.17764457833412153</v>
      </c>
      <c r="AC8" s="348">
        <v>67042055.659999996</v>
      </c>
      <c r="AD8" s="348">
        <v>39573180.659999996</v>
      </c>
      <c r="AE8" s="349">
        <f t="shared" si="6"/>
        <v>0.59027397460324238</v>
      </c>
      <c r="AF8" s="348">
        <v>6247930.7599999998</v>
      </c>
      <c r="AG8" s="348">
        <v>5286930.76</v>
      </c>
      <c r="AH8" s="349">
        <f t="shared" si="7"/>
        <v>0.84618907652555353</v>
      </c>
      <c r="AI8" s="348">
        <v>75482860.040000007</v>
      </c>
      <c r="AJ8" s="348">
        <v>42357957.039999999</v>
      </c>
      <c r="AK8" s="350">
        <f t="shared" si="8"/>
        <v>0.56115993773359407</v>
      </c>
      <c r="AL8" s="348">
        <v>227143482.25999999</v>
      </c>
      <c r="AM8" s="348">
        <v>162850035.06</v>
      </c>
      <c r="AN8" s="351">
        <f t="shared" si="9"/>
        <v>0.7169478667831356</v>
      </c>
      <c r="AO8" s="348">
        <v>8526193.8000000007</v>
      </c>
      <c r="AP8" s="348">
        <v>8122873.7999999998</v>
      </c>
      <c r="AQ8" s="351">
        <f t="shared" si="10"/>
        <v>0.95269636024459114</v>
      </c>
      <c r="AR8" s="348">
        <v>36066377</v>
      </c>
      <c r="AS8" s="348">
        <v>25428424</v>
      </c>
      <c r="AT8" s="351">
        <f t="shared" si="11"/>
        <v>0.70504514495592385</v>
      </c>
      <c r="AU8" s="348">
        <v>15207422.130000001</v>
      </c>
      <c r="AV8" s="348">
        <v>12642396.130000001</v>
      </c>
      <c r="AW8" s="351">
        <f t="shared" si="12"/>
        <v>0.83133065038420162</v>
      </c>
      <c r="AX8" s="348">
        <v>105587476.31</v>
      </c>
      <c r="AY8" s="348">
        <v>101093396.41</v>
      </c>
      <c r="AZ8" s="351">
        <f t="shared" si="13"/>
        <v>0.95743737745179558</v>
      </c>
      <c r="BA8" s="348">
        <v>38134351.82</v>
      </c>
      <c r="BB8" s="348">
        <v>35641491.880000003</v>
      </c>
      <c r="BC8" s="351">
        <f>SUM(BB8/BA8)</f>
        <v>0.93462954472737125</v>
      </c>
      <c r="BD8" s="348">
        <v>147772511.53999999</v>
      </c>
      <c r="BE8" s="348">
        <v>125226341.58</v>
      </c>
      <c r="BF8" s="351">
        <f t="shared" si="14"/>
        <v>0.84742649546226967</v>
      </c>
      <c r="BG8" s="348">
        <v>48154981.270000003</v>
      </c>
      <c r="BH8" s="348">
        <v>13050921.15</v>
      </c>
      <c r="BI8" s="351">
        <f t="shared" si="15"/>
        <v>0.27101913043688741</v>
      </c>
      <c r="BJ8" s="348">
        <v>55023534.75</v>
      </c>
      <c r="BK8" s="348">
        <v>19733234.149999999</v>
      </c>
      <c r="BL8" s="351">
        <f t="shared" si="16"/>
        <v>0.35863261492846926</v>
      </c>
      <c r="BM8" s="348">
        <v>34202045.340000004</v>
      </c>
      <c r="BN8" s="348">
        <v>9790567.5199999996</v>
      </c>
      <c r="BO8" s="351">
        <f t="shared" si="17"/>
        <v>0.28625678443124358</v>
      </c>
      <c r="BP8" s="348">
        <v>37532357.740000002</v>
      </c>
      <c r="BQ8" s="348">
        <v>3466734.74</v>
      </c>
      <c r="BR8" s="351">
        <f t="shared" si="18"/>
        <v>9.2366559117210423E-2</v>
      </c>
      <c r="BS8" s="348">
        <v>47087243.049999997</v>
      </c>
      <c r="BT8" s="348">
        <v>46606403.049999997</v>
      </c>
      <c r="BU8" s="351">
        <f t="shared" si="19"/>
        <v>0.98978831698663228</v>
      </c>
      <c r="BV8" s="348">
        <v>118666638.62</v>
      </c>
      <c r="BW8" s="348">
        <v>65553517.359999999</v>
      </c>
      <c r="BX8" s="349">
        <f>SUM(BW8/BV8)</f>
        <v>0.5524174116865197</v>
      </c>
      <c r="BY8" s="348">
        <v>1041977960.3</v>
      </c>
      <c r="BZ8" s="348">
        <v>369428055.39999998</v>
      </c>
      <c r="CA8" s="351">
        <f t="shared" ref="CA8:CA13" si="23">SUM(BZ8/BY8)</f>
        <v>0.35454498029270842</v>
      </c>
      <c r="CB8" s="9">
        <f t="shared" si="20"/>
        <v>2928000524.1399994</v>
      </c>
      <c r="CC8" s="9">
        <f t="shared" si="21"/>
        <v>1375031813.9899995</v>
      </c>
      <c r="CD8" s="350">
        <f t="shared" si="22"/>
        <v>0.46961460650484971</v>
      </c>
      <c r="CF8" s="373"/>
      <c r="CG8" s="373"/>
      <c r="CH8" s="369"/>
      <c r="CI8" s="369"/>
    </row>
    <row r="9" spans="1:87" ht="31.2" x14ac:dyDescent="0.25">
      <c r="A9" s="8" t="s">
        <v>31</v>
      </c>
      <c r="B9" s="348">
        <v>435115762.08999997</v>
      </c>
      <c r="C9" s="348">
        <v>183656248.58000001</v>
      </c>
      <c r="D9" s="349">
        <f>SUM(C9/B9)</f>
        <v>0.4220859471921688</v>
      </c>
      <c r="E9" s="348">
        <v>129671357</v>
      </c>
      <c r="F9" s="348">
        <v>48679224.799999997</v>
      </c>
      <c r="G9" s="349">
        <f t="shared" si="0"/>
        <v>0.37540460689402672</v>
      </c>
      <c r="H9" s="348">
        <v>853292506.76999998</v>
      </c>
      <c r="I9" s="348">
        <v>338403711.04000002</v>
      </c>
      <c r="J9" s="349">
        <f t="shared" si="1"/>
        <v>0.39658582297994416</v>
      </c>
      <c r="K9" s="348">
        <v>749531775</v>
      </c>
      <c r="L9" s="348">
        <v>319905024.60000002</v>
      </c>
      <c r="M9" s="349">
        <f>SUM(L9/K9)</f>
        <v>0.42680648809051491</v>
      </c>
      <c r="N9" s="348">
        <v>281492364</v>
      </c>
      <c r="O9" s="348">
        <v>116746183.88</v>
      </c>
      <c r="P9" s="349">
        <f t="shared" si="2"/>
        <v>0.41474014506482315</v>
      </c>
      <c r="Q9" s="348">
        <v>211523385</v>
      </c>
      <c r="R9" s="348">
        <v>84908922.079999998</v>
      </c>
      <c r="S9" s="349">
        <f t="shared" si="3"/>
        <v>0.40141624095132555</v>
      </c>
      <c r="T9" s="348">
        <v>649926963.72000003</v>
      </c>
      <c r="U9" s="348">
        <v>285589891.72000003</v>
      </c>
      <c r="V9" s="349">
        <f t="shared" si="4"/>
        <v>0.43941843878174158</v>
      </c>
      <c r="W9" s="348">
        <v>129541479</v>
      </c>
      <c r="X9" s="348">
        <v>60275072</v>
      </c>
      <c r="Y9" s="349">
        <f t="shared" si="5"/>
        <v>0.46529553672920471</v>
      </c>
      <c r="Z9" s="348">
        <v>605528560.36000001</v>
      </c>
      <c r="AA9" s="348">
        <v>252633806.66</v>
      </c>
      <c r="AB9" s="349">
        <f>SUM(AA9/Z9)</f>
        <v>0.4172120411790381</v>
      </c>
      <c r="AC9" s="348">
        <v>627634005.61000001</v>
      </c>
      <c r="AD9" s="348">
        <v>286649212.95999998</v>
      </c>
      <c r="AE9" s="349">
        <f t="shared" si="6"/>
        <v>0.45671396131795705</v>
      </c>
      <c r="AF9" s="348">
        <v>185912040</v>
      </c>
      <c r="AG9" s="348">
        <v>83200160</v>
      </c>
      <c r="AH9" s="349">
        <f t="shared" si="7"/>
        <v>0.44752432386842722</v>
      </c>
      <c r="AI9" s="348">
        <v>680514631</v>
      </c>
      <c r="AJ9" s="348">
        <v>262240887.34999999</v>
      </c>
      <c r="AK9" s="350">
        <f t="shared" si="8"/>
        <v>0.38535672181602221</v>
      </c>
      <c r="AL9" s="348">
        <v>891405524.75</v>
      </c>
      <c r="AM9" s="348">
        <v>397445149.75</v>
      </c>
      <c r="AN9" s="351">
        <f t="shared" si="9"/>
        <v>0.44586345800522814</v>
      </c>
      <c r="AO9" s="348">
        <v>205134426</v>
      </c>
      <c r="AP9" s="348">
        <v>89136225.180000007</v>
      </c>
      <c r="AQ9" s="351">
        <f t="shared" si="10"/>
        <v>0.43452591999355589</v>
      </c>
      <c r="AR9" s="348">
        <v>203617525</v>
      </c>
      <c r="AS9" s="348">
        <v>87082144</v>
      </c>
      <c r="AT9" s="351">
        <f t="shared" si="11"/>
        <v>0.42767509329071751</v>
      </c>
      <c r="AU9" s="348">
        <v>167348479</v>
      </c>
      <c r="AV9" s="348">
        <v>73448134</v>
      </c>
      <c r="AW9" s="351">
        <f t="shared" si="12"/>
        <v>0.43889334661954116</v>
      </c>
      <c r="AX9" s="348">
        <v>240391506</v>
      </c>
      <c r="AY9" s="348">
        <v>97597605</v>
      </c>
      <c r="AZ9" s="351">
        <f t="shared" si="13"/>
        <v>0.40599439898679279</v>
      </c>
      <c r="BA9" s="348">
        <v>126730016</v>
      </c>
      <c r="BB9" s="348">
        <v>56214595</v>
      </c>
      <c r="BC9" s="351">
        <f>SUM(BB9/BA9)</f>
        <v>0.44357758938498043</v>
      </c>
      <c r="BD9" s="348">
        <v>383301373</v>
      </c>
      <c r="BE9" s="348">
        <v>152007845</v>
      </c>
      <c r="BF9" s="351">
        <f t="shared" si="14"/>
        <v>0.39657526872464399</v>
      </c>
      <c r="BG9" s="348">
        <v>234093126</v>
      </c>
      <c r="BH9" s="348">
        <v>108565894</v>
      </c>
      <c r="BI9" s="351">
        <f t="shared" si="15"/>
        <v>0.46377224250489096</v>
      </c>
      <c r="BJ9" s="348">
        <v>161553237</v>
      </c>
      <c r="BK9" s="348">
        <v>65203112.719999999</v>
      </c>
      <c r="BL9" s="351">
        <f t="shared" si="16"/>
        <v>0.40360140057113186</v>
      </c>
      <c r="BM9" s="348">
        <v>318335256</v>
      </c>
      <c r="BN9" s="348">
        <v>126616212.15000001</v>
      </c>
      <c r="BO9" s="351">
        <f t="shared" si="17"/>
        <v>0.39774486100276624</v>
      </c>
      <c r="BP9" s="348">
        <v>228270494</v>
      </c>
      <c r="BQ9" s="348">
        <v>87973419.840000004</v>
      </c>
      <c r="BR9" s="351">
        <f t="shared" si="18"/>
        <v>0.38539111340425802</v>
      </c>
      <c r="BS9" s="348">
        <v>220447001</v>
      </c>
      <c r="BT9" s="348">
        <v>91639980</v>
      </c>
      <c r="BU9" s="351">
        <f t="shared" si="19"/>
        <v>0.41570073343841951</v>
      </c>
      <c r="BV9" s="348">
        <v>1382708779.96</v>
      </c>
      <c r="BW9" s="348">
        <v>643510576.13</v>
      </c>
      <c r="BX9" s="349">
        <f>SUM(BW9/BV9)</f>
        <v>0.46539848842835574</v>
      </c>
      <c r="BY9" s="348">
        <v>4285382948</v>
      </c>
      <c r="BZ9" s="348">
        <v>1590520170.49</v>
      </c>
      <c r="CA9" s="351">
        <f t="shared" si="23"/>
        <v>0.37115006751783997</v>
      </c>
      <c r="CB9" s="9">
        <f t="shared" si="20"/>
        <v>14588404521.259998</v>
      </c>
      <c r="CC9" s="9">
        <f t="shared" si="21"/>
        <v>5989849408.9300003</v>
      </c>
      <c r="CD9" s="350">
        <f t="shared" si="22"/>
        <v>0.41058975299189593</v>
      </c>
      <c r="CF9" s="373"/>
      <c r="CG9" s="373"/>
      <c r="CH9" s="369"/>
      <c r="CI9" s="369"/>
    </row>
    <row r="10" spans="1:87" ht="31.2" x14ac:dyDescent="0.25">
      <c r="A10" s="8" t="s">
        <v>51</v>
      </c>
      <c r="B10" s="348">
        <v>698090</v>
      </c>
      <c r="C10" s="348">
        <v>312696</v>
      </c>
      <c r="D10" s="349">
        <f>SUM(C10/B10)</f>
        <v>0.44793078256385283</v>
      </c>
      <c r="E10" s="348">
        <v>2434840</v>
      </c>
      <c r="F10" s="348">
        <v>161448</v>
      </c>
      <c r="G10" s="349">
        <f t="shared" si="0"/>
        <v>6.6307437038984077E-2</v>
      </c>
      <c r="H10" s="348">
        <v>6221311.2000000002</v>
      </c>
      <c r="I10" s="348">
        <v>4448449</v>
      </c>
      <c r="J10" s="349">
        <f t="shared" si="1"/>
        <v>0.7150339947630332</v>
      </c>
      <c r="K10" s="348">
        <v>10910919.4</v>
      </c>
      <c r="L10" s="348">
        <v>1723586.6</v>
      </c>
      <c r="M10" s="349">
        <f>SUM(L10/K10)</f>
        <v>0.15796896089251655</v>
      </c>
      <c r="N10" s="348">
        <v>437470</v>
      </c>
      <c r="O10" s="348">
        <v>135882</v>
      </c>
      <c r="P10" s="349">
        <f t="shared" si="2"/>
        <v>0.31060872745559698</v>
      </c>
      <c r="Q10" s="348">
        <v>4483080</v>
      </c>
      <c r="R10" s="348">
        <v>3244988</v>
      </c>
      <c r="S10" s="349">
        <f t="shared" si="3"/>
        <v>0.72383004541520557</v>
      </c>
      <c r="T10" s="348">
        <v>33877775.990000002</v>
      </c>
      <c r="U10" s="348">
        <v>25379654.260000002</v>
      </c>
      <c r="V10" s="349">
        <f t="shared" si="4"/>
        <v>0.74915349424034017</v>
      </c>
      <c r="W10" s="348">
        <v>8374467.2199999997</v>
      </c>
      <c r="X10" s="348">
        <v>4743307.04</v>
      </c>
      <c r="Y10" s="349">
        <f t="shared" si="5"/>
        <v>0.56640105160027121</v>
      </c>
      <c r="Z10" s="348">
        <v>17347110</v>
      </c>
      <c r="AA10" s="348">
        <v>16427271.550000001</v>
      </c>
      <c r="AB10" s="349">
        <f>SUM(AA10/Z10)</f>
        <v>0.94697454215716625</v>
      </c>
      <c r="AC10" s="348">
        <v>48913679.390000001</v>
      </c>
      <c r="AD10" s="348">
        <v>47572732.390000001</v>
      </c>
      <c r="AE10" s="349">
        <f t="shared" si="6"/>
        <v>0.97258543996847346</v>
      </c>
      <c r="AF10" s="348">
        <v>5117156.01</v>
      </c>
      <c r="AG10" s="348">
        <v>3629065.29</v>
      </c>
      <c r="AH10" s="349">
        <f t="shared" si="7"/>
        <v>0.70919574914425954</v>
      </c>
      <c r="AI10" s="348">
        <v>23625861.760000002</v>
      </c>
      <c r="AJ10" s="348">
        <v>17243459</v>
      </c>
      <c r="AK10" s="349">
        <f t="shared" si="8"/>
        <v>0.7298552397861825</v>
      </c>
      <c r="AL10" s="348">
        <v>2764730</v>
      </c>
      <c r="AM10" s="348">
        <v>1435870</v>
      </c>
      <c r="AN10" s="349">
        <f t="shared" si="9"/>
        <v>0.51935270351896934</v>
      </c>
      <c r="AO10" s="348">
        <v>2873710</v>
      </c>
      <c r="AP10" s="348">
        <v>214396.72</v>
      </c>
      <c r="AQ10" s="349">
        <f t="shared" si="10"/>
        <v>7.4606247672868872E-2</v>
      </c>
      <c r="AR10" s="348">
        <v>9748361.5500000007</v>
      </c>
      <c r="AS10" s="348">
        <v>347790</v>
      </c>
      <c r="AT10" s="349">
        <f t="shared" si="11"/>
        <v>3.5676764573837533E-2</v>
      </c>
      <c r="AU10" s="348">
        <v>27627754.949999999</v>
      </c>
      <c r="AV10" s="348">
        <v>12637090.51</v>
      </c>
      <c r="AW10" s="349">
        <f t="shared" si="12"/>
        <v>0.45740562462893858</v>
      </c>
      <c r="AX10" s="348">
        <v>33111494</v>
      </c>
      <c r="AY10" s="348">
        <v>4043156.23</v>
      </c>
      <c r="AZ10" s="349">
        <f t="shared" si="13"/>
        <v>0.12210733318164381</v>
      </c>
      <c r="BA10" s="348">
        <v>1855691.08</v>
      </c>
      <c r="BB10" s="348">
        <v>1418955.08</v>
      </c>
      <c r="BC10" s="349">
        <f>SUM(BB10/BA10)</f>
        <v>0.76465048266546609</v>
      </c>
      <c r="BD10" s="348">
        <v>7194171</v>
      </c>
      <c r="BE10" s="348">
        <v>837936</v>
      </c>
      <c r="BF10" s="349">
        <f t="shared" si="14"/>
        <v>0.11647429564851879</v>
      </c>
      <c r="BG10" s="348">
        <v>2814824.1</v>
      </c>
      <c r="BH10" s="348">
        <v>249109.83</v>
      </c>
      <c r="BI10" s="349">
        <f t="shared" si="15"/>
        <v>8.849925293733274E-2</v>
      </c>
      <c r="BJ10" s="348">
        <v>4323958.66</v>
      </c>
      <c r="BK10" s="348">
        <v>3879980.66</v>
      </c>
      <c r="BL10" s="349">
        <f t="shared" si="16"/>
        <v>0.89732140501084257</v>
      </c>
      <c r="BM10" s="348">
        <v>46792178.140000001</v>
      </c>
      <c r="BN10" s="348">
        <v>18569784.140000001</v>
      </c>
      <c r="BO10" s="349">
        <f t="shared" si="17"/>
        <v>0.39685658753563635</v>
      </c>
      <c r="BP10" s="348">
        <v>7797470</v>
      </c>
      <c r="BQ10" s="348">
        <v>815824</v>
      </c>
      <c r="BR10" s="349">
        <f t="shared" si="18"/>
        <v>0.10462675714045709</v>
      </c>
      <c r="BS10" s="348">
        <v>15673584.75</v>
      </c>
      <c r="BT10" s="348">
        <v>6811829.75</v>
      </c>
      <c r="BU10" s="351">
        <f t="shared" si="19"/>
        <v>0.43460573051101153</v>
      </c>
      <c r="BV10" s="348">
        <v>84288439.909999996</v>
      </c>
      <c r="BW10" s="348">
        <v>17594010</v>
      </c>
      <c r="BX10" s="349">
        <f>SUM(BW10/BV10)</f>
        <v>0.20873574144670631</v>
      </c>
      <c r="BY10" s="348">
        <v>55526307.600000001</v>
      </c>
      <c r="BZ10" s="348">
        <v>32420603.600000001</v>
      </c>
      <c r="CA10" s="351">
        <f t="shared" si="23"/>
        <v>0.58387825521465075</v>
      </c>
      <c r="CB10" s="9">
        <f t="shared" si="20"/>
        <v>464834436.71000004</v>
      </c>
      <c r="CC10" s="9">
        <f>BZ10+BW10+BT10+BQ10+BN10+BK10+BH10+BE10+BB10+AY10+AV10+AS10+AP10+AM10+AJ10+AG10+AD10+AA10+X10+U10+R10+O10+L10+I10+F10+C10</f>
        <v>226298875.65000001</v>
      </c>
      <c r="CD10" s="350">
        <f t="shared" si="22"/>
        <v>0.48683758727450499</v>
      </c>
      <c r="CF10" s="373"/>
      <c r="CG10" s="373"/>
      <c r="CH10" s="369"/>
      <c r="CI10" s="373"/>
    </row>
    <row r="11" spans="1:87" ht="31.2" x14ac:dyDescent="0.25">
      <c r="A11" s="8" t="s">
        <v>32</v>
      </c>
      <c r="B11" s="348"/>
      <c r="C11" s="348"/>
      <c r="D11" s="349"/>
      <c r="E11" s="348"/>
      <c r="F11" s="348"/>
      <c r="G11" s="349" t="e">
        <f t="shared" si="0"/>
        <v>#DIV/0!</v>
      </c>
      <c r="H11" s="348">
        <v>100000</v>
      </c>
      <c r="I11" s="348">
        <v>51500</v>
      </c>
      <c r="J11" s="349">
        <f t="shared" si="1"/>
        <v>0.51500000000000001</v>
      </c>
      <c r="K11" s="348"/>
      <c r="L11" s="348"/>
      <c r="M11" s="349"/>
      <c r="N11" s="348">
        <v>4600000</v>
      </c>
      <c r="O11" s="348"/>
      <c r="P11" s="349">
        <f t="shared" si="2"/>
        <v>0</v>
      </c>
      <c r="Q11" s="348">
        <v>4300000</v>
      </c>
      <c r="R11" s="348"/>
      <c r="S11" s="349">
        <f t="shared" si="3"/>
        <v>0</v>
      </c>
      <c r="T11" s="348">
        <v>9173228.4399999995</v>
      </c>
      <c r="U11" s="348">
        <v>12035000</v>
      </c>
      <c r="V11" s="349">
        <f t="shared" si="4"/>
        <v>1.3119699437028303</v>
      </c>
      <c r="W11" s="348">
        <v>4919140</v>
      </c>
      <c r="X11" s="348">
        <v>125575</v>
      </c>
      <c r="Y11" s="349">
        <f t="shared" si="5"/>
        <v>2.5527836166484387E-2</v>
      </c>
      <c r="Z11" s="348"/>
      <c r="AA11" s="348"/>
      <c r="AB11" s="349"/>
      <c r="AC11" s="348">
        <v>19204.5</v>
      </c>
      <c r="AD11" s="348">
        <v>25859.73</v>
      </c>
      <c r="AE11" s="349">
        <f t="shared" si="6"/>
        <v>1.3465453409357182</v>
      </c>
      <c r="AF11" s="348">
        <v>1671500</v>
      </c>
      <c r="AG11" s="348">
        <v>1171898.43</v>
      </c>
      <c r="AH11" s="349">
        <f t="shared" si="7"/>
        <v>0.70110585103200718</v>
      </c>
      <c r="AI11" s="348">
        <v>400000</v>
      </c>
      <c r="AJ11" s="348"/>
      <c r="AK11" s="350">
        <f t="shared" si="8"/>
        <v>0</v>
      </c>
      <c r="AL11" s="348">
        <v>98852100.189999998</v>
      </c>
      <c r="AM11" s="348">
        <v>275000</v>
      </c>
      <c r="AN11" s="351">
        <f t="shared" si="9"/>
        <v>2.7819338129532159E-3</v>
      </c>
      <c r="AO11" s="348">
        <v>5709926.7999999998</v>
      </c>
      <c r="AP11" s="348">
        <v>677875</v>
      </c>
      <c r="AQ11" s="349">
        <f t="shared" si="10"/>
        <v>0.11871868479995226</v>
      </c>
      <c r="AR11" s="348"/>
      <c r="AS11" s="348"/>
      <c r="AT11" s="349" t="e">
        <f t="shared" si="11"/>
        <v>#DIV/0!</v>
      </c>
      <c r="AU11" s="348">
        <v>19940596.75</v>
      </c>
      <c r="AV11" s="348">
        <v>122935.15</v>
      </c>
      <c r="AW11" s="351">
        <f t="shared" si="12"/>
        <v>6.1650687560290789E-3</v>
      </c>
      <c r="AX11" s="348"/>
      <c r="AY11" s="348"/>
      <c r="AZ11" s="351" t="e">
        <f t="shared" si="13"/>
        <v>#DIV/0!</v>
      </c>
      <c r="BA11" s="348">
        <v>1300000</v>
      </c>
      <c r="BB11" s="348">
        <v>285057.17</v>
      </c>
      <c r="BC11" s="349"/>
      <c r="BD11" s="348">
        <v>5763430</v>
      </c>
      <c r="BE11" s="348">
        <v>446437.01</v>
      </c>
      <c r="BF11" s="351">
        <f t="shared" si="14"/>
        <v>7.7460298815115305E-2</v>
      </c>
      <c r="BG11" s="348">
        <v>25000</v>
      </c>
      <c r="BH11" s="348">
        <v>40000</v>
      </c>
      <c r="BI11" s="351">
        <f t="shared" si="15"/>
        <v>1.6</v>
      </c>
      <c r="BJ11" s="348">
        <v>566400</v>
      </c>
      <c r="BK11" s="348"/>
      <c r="BL11" s="349">
        <f t="shared" si="16"/>
        <v>0</v>
      </c>
      <c r="BM11" s="348">
        <v>500000</v>
      </c>
      <c r="BN11" s="348">
        <v>514000</v>
      </c>
      <c r="BO11" s="349">
        <f t="shared" si="17"/>
        <v>1.028</v>
      </c>
      <c r="BP11" s="348"/>
      <c r="BQ11" s="348"/>
      <c r="BR11" s="349"/>
      <c r="BS11" s="348">
        <v>666977.55000000005</v>
      </c>
      <c r="BT11" s="348">
        <v>19863</v>
      </c>
      <c r="BU11" s="351">
        <f t="shared" si="19"/>
        <v>2.9780612555849892E-2</v>
      </c>
      <c r="BV11" s="348"/>
      <c r="BW11" s="348"/>
      <c r="BX11" s="349"/>
      <c r="BY11" s="348">
        <v>106162195.83</v>
      </c>
      <c r="BZ11" s="348">
        <v>311129.19</v>
      </c>
      <c r="CA11" s="351">
        <f t="shared" si="23"/>
        <v>2.9306966342163687E-3</v>
      </c>
      <c r="CB11" s="9">
        <f t="shared" si="20"/>
        <v>264669700.06</v>
      </c>
      <c r="CC11" s="9">
        <f t="shared" si="21"/>
        <v>16102129.68</v>
      </c>
      <c r="CD11" s="350">
        <f t="shared" si="22"/>
        <v>6.0838583624607138E-2</v>
      </c>
      <c r="CF11" s="373"/>
      <c r="CG11" s="373"/>
      <c r="CH11" s="369"/>
      <c r="CI11" s="369"/>
    </row>
    <row r="12" spans="1:87" s="356" customFormat="1" ht="15.6" x14ac:dyDescent="0.3">
      <c r="A12" s="45" t="s">
        <v>33</v>
      </c>
      <c r="B12" s="348">
        <v>683021515.00999999</v>
      </c>
      <c r="C12" s="348">
        <v>306857728.99000001</v>
      </c>
      <c r="D12" s="374">
        <f t="shared" ref="D12:D17" si="24">SUM(C12/B12)</f>
        <v>0.44926509962941263</v>
      </c>
      <c r="E12" s="348">
        <v>232756022.25999999</v>
      </c>
      <c r="F12" s="348">
        <v>83168136.019999996</v>
      </c>
      <c r="G12" s="374">
        <f t="shared" si="0"/>
        <v>0.35731894372682255</v>
      </c>
      <c r="H12" s="348">
        <v>1879743686.8</v>
      </c>
      <c r="I12" s="348">
        <v>661838638.48000002</v>
      </c>
      <c r="J12" s="374">
        <f t="shared" si="1"/>
        <v>0.3520898317826977</v>
      </c>
      <c r="K12" s="348">
        <v>1344698386.1700001</v>
      </c>
      <c r="L12" s="348">
        <v>600421529.64999998</v>
      </c>
      <c r="M12" s="374">
        <f t="shared" ref="M12:M25" si="25">SUM(L12/K12)</f>
        <v>0.44651018832567646</v>
      </c>
      <c r="N12" s="348">
        <v>522076305.66000003</v>
      </c>
      <c r="O12" s="348">
        <v>193996619</v>
      </c>
      <c r="P12" s="374">
        <f t="shared" si="2"/>
        <v>0.37158671423471856</v>
      </c>
      <c r="Q12" s="348">
        <v>389348717</v>
      </c>
      <c r="R12" s="348">
        <v>142020469.12</v>
      </c>
      <c r="S12" s="374">
        <f t="shared" ref="S12:S25" si="26">SUM(R12/Q12)</f>
        <v>0.36476418932183102</v>
      </c>
      <c r="T12" s="348">
        <v>1355259323.0799999</v>
      </c>
      <c r="U12" s="348">
        <v>579673734.29999995</v>
      </c>
      <c r="V12" s="374">
        <f t="shared" si="4"/>
        <v>0.42772163557791831</v>
      </c>
      <c r="W12" s="348">
        <v>329483097.11000001</v>
      </c>
      <c r="X12" s="348">
        <v>114729804.59999999</v>
      </c>
      <c r="Y12" s="374">
        <f t="shared" si="5"/>
        <v>0.34821150343168206</v>
      </c>
      <c r="Z12" s="348">
        <v>1304794395.73</v>
      </c>
      <c r="AA12" s="348">
        <v>343280046.17000002</v>
      </c>
      <c r="AB12" s="374">
        <f t="shared" ref="AB12:AB25" si="27">SUM(AA12/Z12)</f>
        <v>0.26309129414825805</v>
      </c>
      <c r="AC12" s="348">
        <v>1066261934.41</v>
      </c>
      <c r="AD12" s="348">
        <v>500289152.26999998</v>
      </c>
      <c r="AE12" s="374">
        <f t="shared" ref="AE12:AE25" si="28">SUM(AD12/AC12)</f>
        <v>0.46919911151740351</v>
      </c>
      <c r="AF12" s="348">
        <v>314637168.76999998</v>
      </c>
      <c r="AG12" s="348">
        <v>132135167.28</v>
      </c>
      <c r="AH12" s="374">
        <f t="shared" ref="AH12:AH25" si="29">SUM(AG12/AF12)</f>
        <v>0.41996045094275214</v>
      </c>
      <c r="AI12" s="348">
        <v>1177843540.3599999</v>
      </c>
      <c r="AJ12" s="348">
        <v>470253152.81999999</v>
      </c>
      <c r="AK12" s="374">
        <f t="shared" si="8"/>
        <v>0.39924925230414754</v>
      </c>
      <c r="AL12" s="348">
        <v>1720028603.5799999</v>
      </c>
      <c r="AM12" s="348">
        <v>743217923.04999995</v>
      </c>
      <c r="AN12" s="374">
        <f t="shared" si="9"/>
        <v>0.43209625787797679</v>
      </c>
      <c r="AO12" s="348">
        <v>395284625.20999998</v>
      </c>
      <c r="AP12" s="348">
        <v>159227064.53</v>
      </c>
      <c r="AQ12" s="374">
        <f t="shared" ref="AQ12:AQ25" si="30">SUM(AP12/AO12)</f>
        <v>0.4028162351252812</v>
      </c>
      <c r="AR12" s="348">
        <v>405946618.64999998</v>
      </c>
      <c r="AS12" s="348">
        <v>164423728.21000001</v>
      </c>
      <c r="AT12" s="374">
        <f t="shared" si="11"/>
        <v>0.40503780708114051</v>
      </c>
      <c r="AU12" s="348">
        <v>387536146.82999998</v>
      </c>
      <c r="AV12" s="348">
        <v>151007063.53999999</v>
      </c>
      <c r="AW12" s="374">
        <f t="shared" si="12"/>
        <v>0.38965929959107037</v>
      </c>
      <c r="AX12" s="348">
        <v>535924584.74000001</v>
      </c>
      <c r="AY12" s="348">
        <v>246489811.86000001</v>
      </c>
      <c r="AZ12" s="374">
        <f t="shared" si="13"/>
        <v>0.45993376470979175</v>
      </c>
      <c r="BA12" s="348">
        <v>262304725.81999999</v>
      </c>
      <c r="BB12" s="348">
        <v>131685087.54000001</v>
      </c>
      <c r="BC12" s="374">
        <f t="shared" ref="BC12:BC25" si="31">SUM(BB12/BA12)</f>
        <v>0.50203093797999498</v>
      </c>
      <c r="BD12" s="348">
        <v>780965193.48000002</v>
      </c>
      <c r="BE12" s="348">
        <v>356716843.63999999</v>
      </c>
      <c r="BF12" s="374">
        <f t="shared" si="14"/>
        <v>0.45676407427386234</v>
      </c>
      <c r="BG12" s="348">
        <v>516416903.37</v>
      </c>
      <c r="BH12" s="348">
        <v>203048502.30000001</v>
      </c>
      <c r="BI12" s="374">
        <f t="shared" si="15"/>
        <v>0.39318717295069011</v>
      </c>
      <c r="BJ12" s="348">
        <v>317402216.41000003</v>
      </c>
      <c r="BK12" s="348">
        <v>118263709.34</v>
      </c>
      <c r="BL12" s="374">
        <f t="shared" si="16"/>
        <v>0.37259887683718773</v>
      </c>
      <c r="BM12" s="348">
        <v>644431674.71000004</v>
      </c>
      <c r="BN12" s="348">
        <v>256148395.02000001</v>
      </c>
      <c r="BO12" s="374">
        <f t="shared" ref="BO12:BO17" si="32">SUM(BN12/BM12)</f>
        <v>0.39747952354339045</v>
      </c>
      <c r="BP12" s="348">
        <v>414843456.23000002</v>
      </c>
      <c r="BQ12" s="348">
        <v>156172938.65000001</v>
      </c>
      <c r="BR12" s="374">
        <f t="shared" si="18"/>
        <v>0.3764623409255699</v>
      </c>
      <c r="BS12" s="348">
        <v>429984254.94999999</v>
      </c>
      <c r="BT12" s="348">
        <v>217321640.47</v>
      </c>
      <c r="BU12" s="374">
        <f t="shared" si="19"/>
        <v>0.50541767045695873</v>
      </c>
      <c r="BV12" s="348">
        <v>3467826197.77</v>
      </c>
      <c r="BW12" s="348">
        <v>1586725395.98</v>
      </c>
      <c r="BX12" s="374">
        <f>SUM(BW12/BV12)</f>
        <v>0.4575562053831736</v>
      </c>
      <c r="BY12" s="348">
        <v>9674891237.8999996</v>
      </c>
      <c r="BZ12" s="348">
        <v>3690789060.7800002</v>
      </c>
      <c r="CA12" s="374">
        <f t="shared" si="23"/>
        <v>0.38148119395098345</v>
      </c>
      <c r="CB12" s="9">
        <f t="shared" ref="CB12:CB18" si="33">BY12+BV12+BS12+BP12+BM12+BJ12+BG12+BD12+BA12+AX12+AU12+AR12+AO12+AL12+AI12+AF12+AC12+Z12+W12+T12+Q12+N12+K12+H12+E12+B12</f>
        <v>30553710532.009998</v>
      </c>
      <c r="CC12" s="9">
        <f t="shared" si="21"/>
        <v>12309901343.610003</v>
      </c>
      <c r="CD12" s="374">
        <f t="shared" si="22"/>
        <v>0.40289382629037385</v>
      </c>
      <c r="CE12" s="375"/>
      <c r="CF12" s="376"/>
      <c r="CG12" s="376"/>
      <c r="CH12" s="377"/>
      <c r="CI12" s="373"/>
    </row>
    <row r="13" spans="1:87" ht="15.6" x14ac:dyDescent="0.25">
      <c r="A13" s="38" t="s">
        <v>34</v>
      </c>
      <c r="B13" s="348">
        <v>63290563.200000003</v>
      </c>
      <c r="C13" s="348">
        <v>22955761.739999998</v>
      </c>
      <c r="D13" s="349">
        <f t="shared" si="24"/>
        <v>0.36270433662375745</v>
      </c>
      <c r="E13" s="348">
        <v>33818425</v>
      </c>
      <c r="F13" s="348">
        <v>11935766.800000001</v>
      </c>
      <c r="G13" s="349">
        <f t="shared" si="0"/>
        <v>0.35293680294100038</v>
      </c>
      <c r="H13" s="348">
        <v>274916880.04000002</v>
      </c>
      <c r="I13" s="348">
        <v>70753688.719999999</v>
      </c>
      <c r="J13" s="349">
        <f t="shared" si="1"/>
        <v>0.25736393018029824</v>
      </c>
      <c r="K13" s="348">
        <v>111145053</v>
      </c>
      <c r="L13" s="348">
        <v>40136735.490000002</v>
      </c>
      <c r="M13" s="349">
        <f t="shared" si="25"/>
        <v>0.36112030546244828</v>
      </c>
      <c r="N13" s="348">
        <v>49730027.799999997</v>
      </c>
      <c r="O13" s="348">
        <v>18094162.539999999</v>
      </c>
      <c r="P13" s="349">
        <f t="shared" si="2"/>
        <v>0.3638478267651401</v>
      </c>
      <c r="Q13" s="348">
        <v>47017504.359999999</v>
      </c>
      <c r="R13" s="348">
        <v>16604367.220000001</v>
      </c>
      <c r="S13" s="349">
        <f t="shared" si="26"/>
        <v>0.35315288308084075</v>
      </c>
      <c r="T13" s="348">
        <v>170103539.03999999</v>
      </c>
      <c r="U13" s="348">
        <v>59905396.729999997</v>
      </c>
      <c r="V13" s="349">
        <f t="shared" si="4"/>
        <v>0.35217019627036211</v>
      </c>
      <c r="W13" s="348">
        <v>37625403.280000001</v>
      </c>
      <c r="X13" s="348">
        <v>13398726.380000001</v>
      </c>
      <c r="Y13" s="349">
        <f t="shared" si="5"/>
        <v>0.35610851212117561</v>
      </c>
      <c r="Z13" s="348">
        <v>85446691.819999993</v>
      </c>
      <c r="AA13" s="348">
        <v>33096404.440000001</v>
      </c>
      <c r="AB13" s="349">
        <f t="shared" si="27"/>
        <v>0.38733394745954725</v>
      </c>
      <c r="AC13" s="348">
        <v>110294022.81999999</v>
      </c>
      <c r="AD13" s="348">
        <v>48010408.909999996</v>
      </c>
      <c r="AE13" s="349">
        <f t="shared" si="28"/>
        <v>0.43529474836866777</v>
      </c>
      <c r="AF13" s="348">
        <v>32563720</v>
      </c>
      <c r="AG13" s="348">
        <v>12577516.73</v>
      </c>
      <c r="AH13" s="349">
        <f t="shared" si="29"/>
        <v>0.38624324033003604</v>
      </c>
      <c r="AI13" s="348">
        <v>91485665.340000004</v>
      </c>
      <c r="AJ13" s="348">
        <v>32059068.760000002</v>
      </c>
      <c r="AK13" s="350">
        <f t="shared" si="8"/>
        <v>0.35042723513956792</v>
      </c>
      <c r="AL13" s="348">
        <v>143343996.63</v>
      </c>
      <c r="AM13" s="348">
        <v>57522970.159999996</v>
      </c>
      <c r="AN13" s="351">
        <f t="shared" si="9"/>
        <v>0.40129319338345559</v>
      </c>
      <c r="AO13" s="348">
        <v>65456383.740000002</v>
      </c>
      <c r="AP13" s="348">
        <v>19711683.77</v>
      </c>
      <c r="AQ13" s="351">
        <f t="shared" si="30"/>
        <v>0.30114226670842353</v>
      </c>
      <c r="AR13" s="348">
        <v>57231129.810000002</v>
      </c>
      <c r="AS13" s="348">
        <v>19213410.23</v>
      </c>
      <c r="AT13" s="351">
        <f t="shared" si="11"/>
        <v>0.33571607434251349</v>
      </c>
      <c r="AU13" s="348">
        <v>54369562.289999999</v>
      </c>
      <c r="AV13" s="348">
        <v>19775302.84</v>
      </c>
      <c r="AW13" s="351">
        <f t="shared" si="12"/>
        <v>0.36372010380589731</v>
      </c>
      <c r="AX13" s="348">
        <v>75573297.859999999</v>
      </c>
      <c r="AY13" s="348">
        <v>20414078.199999999</v>
      </c>
      <c r="AZ13" s="351">
        <f t="shared" si="13"/>
        <v>0.27012289761149771</v>
      </c>
      <c r="BA13" s="348">
        <v>30583475.34</v>
      </c>
      <c r="BB13" s="348">
        <v>13473205.279999999</v>
      </c>
      <c r="BC13" s="351">
        <f t="shared" si="31"/>
        <v>0.44053872655794779</v>
      </c>
      <c r="BD13" s="348">
        <v>69951556.549999997</v>
      </c>
      <c r="BE13" s="348">
        <v>28818046.699999999</v>
      </c>
      <c r="BF13" s="351">
        <f t="shared" si="14"/>
        <v>0.41197148600119321</v>
      </c>
      <c r="BG13" s="348">
        <v>66392245</v>
      </c>
      <c r="BH13" s="348">
        <v>24574193.469999999</v>
      </c>
      <c r="BI13" s="351">
        <f t="shared" si="15"/>
        <v>0.3701365041956331</v>
      </c>
      <c r="BJ13" s="348">
        <v>41388797</v>
      </c>
      <c r="BK13" s="348">
        <v>13950402.640000001</v>
      </c>
      <c r="BL13" s="351">
        <f t="shared" si="16"/>
        <v>0.33705745639333273</v>
      </c>
      <c r="BM13" s="348">
        <v>87217786</v>
      </c>
      <c r="BN13" s="348">
        <v>24126200.02</v>
      </c>
      <c r="BO13" s="351">
        <f t="shared" si="32"/>
        <v>0.27662018409868833</v>
      </c>
      <c r="BP13" s="348">
        <v>47641688.229999997</v>
      </c>
      <c r="BQ13" s="348">
        <v>14107296.949999999</v>
      </c>
      <c r="BR13" s="351">
        <f t="shared" si="18"/>
        <v>0.29611244844838697</v>
      </c>
      <c r="BS13" s="348">
        <v>49328996.509999998</v>
      </c>
      <c r="BT13" s="348">
        <v>18803942.969999999</v>
      </c>
      <c r="BU13" s="351">
        <f t="shared" si="19"/>
        <v>0.3811945164177028</v>
      </c>
      <c r="BV13" s="348">
        <v>297548197</v>
      </c>
      <c r="BW13" s="348">
        <v>90474742.140000001</v>
      </c>
      <c r="BX13" s="349">
        <f>SUM(BW13/BV13)</f>
        <v>0.30406751932023973</v>
      </c>
      <c r="BY13" s="348">
        <v>730482420.79999995</v>
      </c>
      <c r="BZ13" s="348">
        <v>240824516.96000001</v>
      </c>
      <c r="CA13" s="351">
        <f t="shared" si="23"/>
        <v>0.32967873025097172</v>
      </c>
      <c r="CB13" s="9">
        <f t="shared" si="33"/>
        <v>2923947028.4599996</v>
      </c>
      <c r="CC13" s="9">
        <f t="shared" si="21"/>
        <v>985317996.78999996</v>
      </c>
      <c r="CD13" s="350">
        <f t="shared" si="22"/>
        <v>0.33698216390361652</v>
      </c>
      <c r="CF13" s="373"/>
      <c r="CG13" s="373"/>
      <c r="CH13" s="369"/>
      <c r="CI13" s="369"/>
    </row>
    <row r="14" spans="1:87" ht="15.6" x14ac:dyDescent="0.25">
      <c r="A14" s="38" t="s">
        <v>35</v>
      </c>
      <c r="B14" s="348">
        <v>1289934</v>
      </c>
      <c r="C14" s="348">
        <v>417900.78</v>
      </c>
      <c r="D14" s="349">
        <f t="shared" si="24"/>
        <v>0.32397066826674853</v>
      </c>
      <c r="E14" s="348">
        <v>503491</v>
      </c>
      <c r="F14" s="348">
        <v>43748.91</v>
      </c>
      <c r="G14" s="349">
        <f t="shared" si="0"/>
        <v>8.6891146018498844E-2</v>
      </c>
      <c r="H14" s="348">
        <v>2787117</v>
      </c>
      <c r="I14" s="348">
        <v>923934.91</v>
      </c>
      <c r="J14" s="349">
        <f t="shared" si="1"/>
        <v>0.33150201803512375</v>
      </c>
      <c r="K14" s="348">
        <v>2730500</v>
      </c>
      <c r="L14" s="348">
        <v>722260.22</v>
      </c>
      <c r="M14" s="349">
        <f t="shared" si="25"/>
        <v>0.26451573704449732</v>
      </c>
      <c r="N14" s="348">
        <v>804753</v>
      </c>
      <c r="O14" s="348">
        <v>147513.1</v>
      </c>
      <c r="P14" s="349">
        <f t="shared" si="2"/>
        <v>0.18330233003169918</v>
      </c>
      <c r="Q14" s="348">
        <v>642470</v>
      </c>
      <c r="R14" s="348">
        <v>178487.05</v>
      </c>
      <c r="S14" s="349">
        <f t="shared" si="26"/>
        <v>0.27781382788301395</v>
      </c>
      <c r="T14" s="348">
        <v>2488741</v>
      </c>
      <c r="U14" s="348">
        <v>526417.61</v>
      </c>
      <c r="V14" s="349">
        <f t="shared" si="4"/>
        <v>0.21151964386812447</v>
      </c>
      <c r="W14" s="348">
        <v>554256</v>
      </c>
      <c r="X14" s="348">
        <v>218272.57</v>
      </c>
      <c r="Y14" s="349">
        <f t="shared" si="5"/>
        <v>0.3938118306342196</v>
      </c>
      <c r="Z14" s="348">
        <v>786028</v>
      </c>
      <c r="AA14" s="348">
        <v>238611.32</v>
      </c>
      <c r="AB14" s="349">
        <f t="shared" si="27"/>
        <v>0.30356592894909595</v>
      </c>
      <c r="AC14" s="348">
        <v>1549169</v>
      </c>
      <c r="AD14" s="348">
        <v>309787.36</v>
      </c>
      <c r="AE14" s="349">
        <f t="shared" si="28"/>
        <v>0.19997002263794331</v>
      </c>
      <c r="AF14" s="348">
        <v>556752</v>
      </c>
      <c r="AG14" s="348">
        <v>107338</v>
      </c>
      <c r="AH14" s="349">
        <f t="shared" si="29"/>
        <v>0.19279320056326696</v>
      </c>
      <c r="AI14" s="348">
        <v>336215</v>
      </c>
      <c r="AJ14" s="348">
        <v>95249.94</v>
      </c>
      <c r="AK14" s="350">
        <f t="shared" si="8"/>
        <v>0.28330068557321952</v>
      </c>
      <c r="AL14" s="348">
        <v>1619492</v>
      </c>
      <c r="AM14" s="348">
        <v>475862.02</v>
      </c>
      <c r="AN14" s="351">
        <f t="shared" si="9"/>
        <v>0.29383412823280386</v>
      </c>
      <c r="AO14" s="348">
        <v>442739</v>
      </c>
      <c r="AP14" s="348">
        <v>59423.98</v>
      </c>
      <c r="AQ14" s="351">
        <f t="shared" si="30"/>
        <v>0.13421898680712566</v>
      </c>
      <c r="AR14" s="348">
        <v>769799</v>
      </c>
      <c r="AS14" s="348">
        <v>207658.57</v>
      </c>
      <c r="AT14" s="351">
        <f t="shared" si="11"/>
        <v>0.26975687159894984</v>
      </c>
      <c r="AU14" s="348">
        <v>720187</v>
      </c>
      <c r="AV14" s="348">
        <v>81853.509999999995</v>
      </c>
      <c r="AW14" s="351">
        <f t="shared" si="12"/>
        <v>0.1136559115896288</v>
      </c>
      <c r="AX14" s="348">
        <v>1009062</v>
      </c>
      <c r="AY14" s="348">
        <v>91510.47</v>
      </c>
      <c r="AZ14" s="351">
        <f t="shared" si="13"/>
        <v>9.0688649458606108E-2</v>
      </c>
      <c r="BA14" s="348">
        <v>585880</v>
      </c>
      <c r="BB14" s="348">
        <v>95045.1</v>
      </c>
      <c r="BC14" s="351">
        <f t="shared" si="31"/>
        <v>0.1622262238000956</v>
      </c>
      <c r="BD14" s="348">
        <v>676175</v>
      </c>
      <c r="BE14" s="348">
        <v>138673</v>
      </c>
      <c r="BF14" s="351">
        <f t="shared" si="14"/>
        <v>0.20508448256738271</v>
      </c>
      <c r="BG14" s="348">
        <v>430255</v>
      </c>
      <c r="BH14" s="348">
        <v>143418</v>
      </c>
      <c r="BI14" s="351">
        <f t="shared" si="15"/>
        <v>0.33333255859897037</v>
      </c>
      <c r="BJ14" s="348">
        <v>533866</v>
      </c>
      <c r="BK14" s="348">
        <v>117886.54</v>
      </c>
      <c r="BL14" s="351">
        <f t="shared" si="16"/>
        <v>0.22081672179910314</v>
      </c>
      <c r="BM14" s="348">
        <v>1169263</v>
      </c>
      <c r="BN14" s="348">
        <v>117554.9</v>
      </c>
      <c r="BO14" s="351">
        <f t="shared" si="32"/>
        <v>0.10053760360158492</v>
      </c>
      <c r="BP14" s="348">
        <v>669934</v>
      </c>
      <c r="BQ14" s="348">
        <v>26493</v>
      </c>
      <c r="BR14" s="351">
        <f t="shared" si="18"/>
        <v>3.9545686590022298E-2</v>
      </c>
      <c r="BS14" s="348">
        <v>520551</v>
      </c>
      <c r="BT14" s="348"/>
      <c r="BU14" s="351">
        <f t="shared" si="19"/>
        <v>0</v>
      </c>
      <c r="BV14" s="348"/>
      <c r="BW14" s="348"/>
      <c r="BX14" s="349"/>
      <c r="BY14" s="348"/>
      <c r="BZ14" s="348"/>
      <c r="CA14" s="351"/>
      <c r="CB14" s="9">
        <f t="shared" si="33"/>
        <v>24176629</v>
      </c>
      <c r="CC14" s="9">
        <f t="shared" si="21"/>
        <v>5484900.8599999994</v>
      </c>
      <c r="CD14" s="350">
        <f t="shared" si="22"/>
        <v>0.22686789212838562</v>
      </c>
      <c r="CF14" s="373"/>
      <c r="CG14" s="373"/>
      <c r="CH14" s="369"/>
      <c r="CI14" s="369"/>
    </row>
    <row r="15" spans="1:87" ht="31.2" x14ac:dyDescent="0.25">
      <c r="A15" s="38" t="s">
        <v>36</v>
      </c>
      <c r="B15" s="348">
        <v>3316574</v>
      </c>
      <c r="C15" s="348">
        <v>707170.6</v>
      </c>
      <c r="D15" s="349">
        <f t="shared" si="24"/>
        <v>0.21322322372424074</v>
      </c>
      <c r="E15" s="348">
        <v>3544714</v>
      </c>
      <c r="F15" s="348">
        <v>395629.5</v>
      </c>
      <c r="G15" s="349">
        <f t="shared" si="0"/>
        <v>0.11161112010729216</v>
      </c>
      <c r="H15" s="348">
        <v>13116080.720000001</v>
      </c>
      <c r="I15" s="348">
        <v>3400707.29</v>
      </c>
      <c r="J15" s="349">
        <f t="shared" si="1"/>
        <v>0.25927770365231478</v>
      </c>
      <c r="K15" s="348">
        <v>8488560</v>
      </c>
      <c r="L15" s="348">
        <v>1436106.42</v>
      </c>
      <c r="M15" s="349">
        <f t="shared" si="25"/>
        <v>0.1691813947241935</v>
      </c>
      <c r="N15" s="348">
        <v>4725149</v>
      </c>
      <c r="O15" s="348">
        <v>954705.36</v>
      </c>
      <c r="P15" s="349">
        <f t="shared" si="2"/>
        <v>0.20204767299401563</v>
      </c>
      <c r="Q15" s="348">
        <v>3756831.63</v>
      </c>
      <c r="R15" s="348">
        <v>696511.09</v>
      </c>
      <c r="S15" s="349">
        <f t="shared" si="26"/>
        <v>0.18539853754372271</v>
      </c>
      <c r="T15" s="348">
        <v>14106367</v>
      </c>
      <c r="U15" s="348">
        <v>3309297.14</v>
      </c>
      <c r="V15" s="349">
        <f t="shared" si="4"/>
        <v>0.23459599059063188</v>
      </c>
      <c r="W15" s="348">
        <v>3186525</v>
      </c>
      <c r="X15" s="348">
        <v>479104.64</v>
      </c>
      <c r="Y15" s="349">
        <f t="shared" si="5"/>
        <v>0.15035332846910035</v>
      </c>
      <c r="Z15" s="348">
        <v>5912200</v>
      </c>
      <c r="AA15" s="348">
        <v>1913446.67</v>
      </c>
      <c r="AB15" s="349">
        <f t="shared" si="27"/>
        <v>0.32364376543418694</v>
      </c>
      <c r="AC15" s="348">
        <v>5811745.6600000001</v>
      </c>
      <c r="AD15" s="348">
        <v>869903.38</v>
      </c>
      <c r="AE15" s="349">
        <f t="shared" si="28"/>
        <v>0.14968022189739116</v>
      </c>
      <c r="AF15" s="348">
        <v>5491400</v>
      </c>
      <c r="AG15" s="348">
        <v>1039401.01</v>
      </c>
      <c r="AH15" s="349">
        <f t="shared" si="29"/>
        <v>0.18927796372509742</v>
      </c>
      <c r="AI15" s="348">
        <v>8775796.3000000007</v>
      </c>
      <c r="AJ15" s="348">
        <v>1825590.69</v>
      </c>
      <c r="AK15" s="350">
        <f t="shared" si="8"/>
        <v>0.20802564549042687</v>
      </c>
      <c r="AL15" s="348">
        <v>5297500</v>
      </c>
      <c r="AM15" s="348">
        <v>1222963.26</v>
      </c>
      <c r="AN15" s="351">
        <f t="shared" si="9"/>
        <v>0.23085667956583295</v>
      </c>
      <c r="AO15" s="348">
        <v>4270100</v>
      </c>
      <c r="AP15" s="348">
        <v>492239.44</v>
      </c>
      <c r="AQ15" s="351">
        <f t="shared" si="30"/>
        <v>0.1152758577082504</v>
      </c>
      <c r="AR15" s="348">
        <v>3842800</v>
      </c>
      <c r="AS15" s="348">
        <v>769602.76</v>
      </c>
      <c r="AT15" s="351">
        <f t="shared" si="11"/>
        <v>0.2002713542208806</v>
      </c>
      <c r="AU15" s="348">
        <v>6188770</v>
      </c>
      <c r="AV15" s="348">
        <v>1081424.5900000001</v>
      </c>
      <c r="AW15" s="351">
        <f t="shared" si="12"/>
        <v>0.17473982552268061</v>
      </c>
      <c r="AX15" s="348">
        <v>6703652</v>
      </c>
      <c r="AY15" s="348">
        <v>1416485.4</v>
      </c>
      <c r="AZ15" s="351">
        <f t="shared" si="13"/>
        <v>0.21130055677114504</v>
      </c>
      <c r="BA15" s="348">
        <v>1193536</v>
      </c>
      <c r="BB15" s="348">
        <v>422836.43</v>
      </c>
      <c r="BC15" s="351">
        <f t="shared" si="31"/>
        <v>0.35427203703951954</v>
      </c>
      <c r="BD15" s="348">
        <v>7224580</v>
      </c>
      <c r="BE15" s="348">
        <v>1422549.27</v>
      </c>
      <c r="BF15" s="351">
        <f t="shared" si="14"/>
        <v>0.19690407885302674</v>
      </c>
      <c r="BG15" s="348">
        <v>4952580</v>
      </c>
      <c r="BH15" s="348">
        <v>1005390.14</v>
      </c>
      <c r="BI15" s="351">
        <f t="shared" si="15"/>
        <v>0.20300331140536851</v>
      </c>
      <c r="BJ15" s="348">
        <v>2441594</v>
      </c>
      <c r="BK15" s="348">
        <v>683462.73</v>
      </c>
      <c r="BL15" s="351">
        <f t="shared" si="16"/>
        <v>0.27992480731849767</v>
      </c>
      <c r="BM15" s="348">
        <v>6213514.6200000001</v>
      </c>
      <c r="BN15" s="348">
        <v>1207873.3600000001</v>
      </c>
      <c r="BO15" s="351">
        <f t="shared" si="32"/>
        <v>0.19439454702691278</v>
      </c>
      <c r="BP15" s="348">
        <v>3126964</v>
      </c>
      <c r="BQ15" s="348">
        <v>581176.93000000005</v>
      </c>
      <c r="BR15" s="351">
        <f t="shared" si="18"/>
        <v>0.18585980842759944</v>
      </c>
      <c r="BS15" s="348">
        <v>2689487</v>
      </c>
      <c r="BT15" s="348">
        <v>657907.69999999995</v>
      </c>
      <c r="BU15" s="351">
        <f t="shared" si="19"/>
        <v>0.24462200412197566</v>
      </c>
      <c r="BV15" s="348">
        <v>20856905.66</v>
      </c>
      <c r="BW15" s="348">
        <v>6168872.9000000004</v>
      </c>
      <c r="BX15" s="349">
        <f t="shared" ref="BX15:BX25" si="34">SUM(BW15/BV15)</f>
        <v>0.2957712424154485</v>
      </c>
      <c r="BY15" s="348">
        <v>40031040</v>
      </c>
      <c r="BZ15" s="348">
        <v>9520902.0899999999</v>
      </c>
      <c r="CA15" s="351">
        <f t="shared" ref="CA15:CA25" si="35">SUM(BZ15/BY15)</f>
        <v>0.23783798996978345</v>
      </c>
      <c r="CB15" s="9">
        <f t="shared" si="33"/>
        <v>195264966.59</v>
      </c>
      <c r="CC15" s="9">
        <f t="shared" si="21"/>
        <v>43681260.790000014</v>
      </c>
      <c r="CD15" s="350">
        <f t="shared" si="22"/>
        <v>0.22370249795867395</v>
      </c>
      <c r="CF15" s="373"/>
      <c r="CG15" s="373"/>
      <c r="CH15" s="369"/>
      <c r="CI15" s="369"/>
    </row>
    <row r="16" spans="1:87" ht="15.6" x14ac:dyDescent="0.25">
      <c r="A16" s="38" t="s">
        <v>37</v>
      </c>
      <c r="B16" s="348">
        <v>24795287.030000001</v>
      </c>
      <c r="C16" s="348">
        <v>2649280.79</v>
      </c>
      <c r="D16" s="349">
        <f t="shared" si="24"/>
        <v>0.10684614325273249</v>
      </c>
      <c r="E16" s="348">
        <v>15577965.5</v>
      </c>
      <c r="F16" s="348">
        <v>3524178.05</v>
      </c>
      <c r="G16" s="349">
        <f t="shared" si="0"/>
        <v>0.22622838970852771</v>
      </c>
      <c r="H16" s="348">
        <v>132270829.77</v>
      </c>
      <c r="I16" s="348">
        <v>32921035.609999999</v>
      </c>
      <c r="J16" s="349">
        <f t="shared" si="1"/>
        <v>0.24889112487798679</v>
      </c>
      <c r="K16" s="348">
        <v>96256683</v>
      </c>
      <c r="L16" s="348">
        <v>22177256.390000001</v>
      </c>
      <c r="M16" s="349">
        <f t="shared" si="25"/>
        <v>0.23039705606726549</v>
      </c>
      <c r="N16" s="348">
        <v>33082702.879999999</v>
      </c>
      <c r="O16" s="348">
        <v>8554946.9000000004</v>
      </c>
      <c r="P16" s="349">
        <f t="shared" si="2"/>
        <v>0.25859274349593292</v>
      </c>
      <c r="Q16" s="348">
        <v>52259738.369999997</v>
      </c>
      <c r="R16" s="348">
        <v>11469189.869999999</v>
      </c>
      <c r="S16" s="349">
        <f t="shared" si="26"/>
        <v>0.21946512224760684</v>
      </c>
      <c r="T16" s="348">
        <v>66722537.780000001</v>
      </c>
      <c r="U16" s="348">
        <v>9514116.4100000001</v>
      </c>
      <c r="V16" s="349">
        <f t="shared" si="4"/>
        <v>0.14259224433834178</v>
      </c>
      <c r="W16" s="348">
        <v>61151945.049999997</v>
      </c>
      <c r="X16" s="348">
        <v>10683792.560000001</v>
      </c>
      <c r="Y16" s="349">
        <f t="shared" si="5"/>
        <v>0.17470895735637768</v>
      </c>
      <c r="Z16" s="348">
        <v>198438162</v>
      </c>
      <c r="AA16" s="348">
        <v>29007628.98</v>
      </c>
      <c r="AB16" s="349">
        <f t="shared" si="27"/>
        <v>0.1461796898723543</v>
      </c>
      <c r="AC16" s="348">
        <v>46222345.359999999</v>
      </c>
      <c r="AD16" s="348">
        <v>7769864.1900000004</v>
      </c>
      <c r="AE16" s="349">
        <f t="shared" si="28"/>
        <v>0.16809757552293969</v>
      </c>
      <c r="AF16" s="348">
        <v>22959295.760000002</v>
      </c>
      <c r="AG16" s="348">
        <v>5951723.1100000003</v>
      </c>
      <c r="AH16" s="349">
        <f t="shared" si="29"/>
        <v>0.25922934101355033</v>
      </c>
      <c r="AI16" s="348">
        <v>63818911</v>
      </c>
      <c r="AJ16" s="348">
        <v>20820241.809999999</v>
      </c>
      <c r="AK16" s="350">
        <f t="shared" si="8"/>
        <v>0.32623937769793659</v>
      </c>
      <c r="AL16" s="348">
        <v>112515320.03</v>
      </c>
      <c r="AM16" s="348">
        <v>19339103.710000001</v>
      </c>
      <c r="AN16" s="351">
        <f t="shared" si="9"/>
        <v>0.17187973784230989</v>
      </c>
      <c r="AO16" s="348">
        <v>26857948.219999999</v>
      </c>
      <c r="AP16" s="348">
        <v>3180508.37</v>
      </c>
      <c r="AQ16" s="351">
        <f t="shared" si="30"/>
        <v>0.11841963294990671</v>
      </c>
      <c r="AR16" s="348">
        <v>55366566.899999999</v>
      </c>
      <c r="AS16" s="348">
        <v>22795246.559999999</v>
      </c>
      <c r="AT16" s="351">
        <f t="shared" si="11"/>
        <v>0.41171500846659864</v>
      </c>
      <c r="AU16" s="348">
        <v>30631674.09</v>
      </c>
      <c r="AV16" s="348">
        <v>7853959.4100000001</v>
      </c>
      <c r="AW16" s="351">
        <f t="shared" si="12"/>
        <v>0.25639994036643265</v>
      </c>
      <c r="AX16" s="348">
        <v>56207757.960000001</v>
      </c>
      <c r="AY16" s="348">
        <v>38817321.600000001</v>
      </c>
      <c r="AZ16" s="351">
        <f t="shared" si="13"/>
        <v>0.69060434019845041</v>
      </c>
      <c r="BA16" s="348">
        <v>19026522.5</v>
      </c>
      <c r="BB16" s="348">
        <v>8059563.8399999999</v>
      </c>
      <c r="BC16" s="351">
        <f t="shared" si="31"/>
        <v>0.42359626358416258</v>
      </c>
      <c r="BD16" s="348">
        <v>69653420.900000006</v>
      </c>
      <c r="BE16" s="348">
        <v>27460948.699999999</v>
      </c>
      <c r="BF16" s="351">
        <f t="shared" si="14"/>
        <v>0.39425125636578745</v>
      </c>
      <c r="BG16" s="348">
        <v>67134384.269999996</v>
      </c>
      <c r="BH16" s="348">
        <v>10866858.93</v>
      </c>
      <c r="BI16" s="351">
        <f t="shared" si="15"/>
        <v>0.16186726143634295</v>
      </c>
      <c r="BJ16" s="348">
        <v>67585216.150000006</v>
      </c>
      <c r="BK16" s="348">
        <v>20106365.359999999</v>
      </c>
      <c r="BL16" s="351">
        <f t="shared" si="16"/>
        <v>0.297496501533346</v>
      </c>
      <c r="BM16" s="348">
        <v>61106844.520000003</v>
      </c>
      <c r="BN16" s="348">
        <v>11142531.58</v>
      </c>
      <c r="BO16" s="351">
        <f t="shared" si="32"/>
        <v>0.18234506572096187</v>
      </c>
      <c r="BP16" s="348">
        <v>43699751.32</v>
      </c>
      <c r="BQ16" s="348">
        <v>4249259.8</v>
      </c>
      <c r="BR16" s="351">
        <f t="shared" si="18"/>
        <v>9.7237619703690339E-2</v>
      </c>
      <c r="BS16" s="348">
        <v>33381135.109999999</v>
      </c>
      <c r="BT16" s="348">
        <v>18529725.41</v>
      </c>
      <c r="BU16" s="351">
        <f t="shared" si="19"/>
        <v>0.55509572544311248</v>
      </c>
      <c r="BV16" s="348">
        <v>409166296.75999999</v>
      </c>
      <c r="BW16" s="348">
        <v>123016141.33</v>
      </c>
      <c r="BX16" s="349">
        <f t="shared" si="34"/>
        <v>0.30065071904530832</v>
      </c>
      <c r="BY16" s="348">
        <v>1961397659.5</v>
      </c>
      <c r="BZ16" s="348">
        <v>411789943.11000001</v>
      </c>
      <c r="CA16" s="351">
        <f t="shared" si="35"/>
        <v>0.20994719817039734</v>
      </c>
      <c r="CB16" s="9">
        <f t="shared" si="33"/>
        <v>3827286901.7300019</v>
      </c>
      <c r="CC16" s="9">
        <f t="shared" si="21"/>
        <v>892250732.37999988</v>
      </c>
      <c r="CD16" s="350">
        <f t="shared" si="22"/>
        <v>0.23312878163815903</v>
      </c>
      <c r="CF16" s="373"/>
      <c r="CG16" s="373"/>
      <c r="CH16" s="369"/>
      <c r="CI16" s="369"/>
    </row>
    <row r="17" spans="1:87" ht="15.6" x14ac:dyDescent="0.25">
      <c r="A17" s="38" t="s">
        <v>38</v>
      </c>
      <c r="B17" s="348">
        <v>102550253.51000001</v>
      </c>
      <c r="C17" s="348">
        <v>35121283.539999999</v>
      </c>
      <c r="D17" s="349">
        <f t="shared" si="24"/>
        <v>0.34247875883188539</v>
      </c>
      <c r="E17" s="348">
        <v>14282611.76</v>
      </c>
      <c r="F17" s="348">
        <v>4556799.88</v>
      </c>
      <c r="G17" s="349">
        <f t="shared" si="0"/>
        <v>0.31904528083314643</v>
      </c>
      <c r="H17" s="348">
        <v>279076860.60000002</v>
      </c>
      <c r="I17" s="348">
        <v>94042040.670000002</v>
      </c>
      <c r="J17" s="349">
        <f t="shared" si="1"/>
        <v>0.33697541411285314</v>
      </c>
      <c r="K17" s="348">
        <v>173125599.63999999</v>
      </c>
      <c r="L17" s="348">
        <v>71503025.230000004</v>
      </c>
      <c r="M17" s="349">
        <f t="shared" si="25"/>
        <v>0.41301243362440038</v>
      </c>
      <c r="N17" s="348">
        <v>46472885.399999999</v>
      </c>
      <c r="O17" s="348">
        <v>21151158.09</v>
      </c>
      <c r="P17" s="349">
        <f t="shared" si="2"/>
        <v>0.45512900496597958</v>
      </c>
      <c r="Q17" s="348">
        <v>11170012.25</v>
      </c>
      <c r="R17" s="348">
        <v>3970574.62</v>
      </c>
      <c r="S17" s="349">
        <f t="shared" si="26"/>
        <v>0.35546734695837062</v>
      </c>
      <c r="T17" s="348">
        <v>201759286.19999999</v>
      </c>
      <c r="U17" s="348">
        <v>71537804.819999993</v>
      </c>
      <c r="V17" s="349">
        <f t="shared" si="4"/>
        <v>0.35457007291890386</v>
      </c>
      <c r="W17" s="348">
        <v>23911120.010000002</v>
      </c>
      <c r="X17" s="348">
        <v>11258228.289999999</v>
      </c>
      <c r="Y17" s="349">
        <f t="shared" si="5"/>
        <v>0.47083650976163532</v>
      </c>
      <c r="Z17" s="348">
        <v>105381635.95</v>
      </c>
      <c r="AA17" s="348">
        <v>36953272.380000003</v>
      </c>
      <c r="AB17" s="349">
        <f t="shared" si="27"/>
        <v>0.35066140363898957</v>
      </c>
      <c r="AC17" s="348">
        <v>96409175</v>
      </c>
      <c r="AD17" s="348">
        <v>40452528.210000001</v>
      </c>
      <c r="AE17" s="349">
        <f t="shared" si="28"/>
        <v>0.41959210012947418</v>
      </c>
      <c r="AF17" s="348">
        <v>22813085</v>
      </c>
      <c r="AG17" s="348">
        <v>5133715.41</v>
      </c>
      <c r="AH17" s="349">
        <f t="shared" si="29"/>
        <v>0.22503380888643515</v>
      </c>
      <c r="AI17" s="348">
        <v>124823843.41</v>
      </c>
      <c r="AJ17" s="348">
        <v>48150559.590000004</v>
      </c>
      <c r="AK17" s="350">
        <f t="shared" si="8"/>
        <v>0.38574809326967513</v>
      </c>
      <c r="AL17" s="348">
        <v>276987974.02999997</v>
      </c>
      <c r="AM17" s="348">
        <v>95887631.780000001</v>
      </c>
      <c r="AN17" s="351">
        <f t="shared" si="9"/>
        <v>0.34617976508111725</v>
      </c>
      <c r="AO17" s="348">
        <v>32693006.129999999</v>
      </c>
      <c r="AP17" s="348">
        <v>12709096.34</v>
      </c>
      <c r="AQ17" s="351">
        <f t="shared" si="30"/>
        <v>0.38874052418011767</v>
      </c>
      <c r="AR17" s="348">
        <v>33776627.82</v>
      </c>
      <c r="AS17" s="348">
        <v>7532913.21</v>
      </c>
      <c r="AT17" s="351">
        <f t="shared" si="11"/>
        <v>0.22302147064958244</v>
      </c>
      <c r="AU17" s="348">
        <v>48694172.020000003</v>
      </c>
      <c r="AV17" s="348">
        <v>20861621.640000001</v>
      </c>
      <c r="AW17" s="351">
        <f t="shared" si="12"/>
        <v>0.42842132383792403</v>
      </c>
      <c r="AX17" s="348">
        <v>96636289.459999993</v>
      </c>
      <c r="AY17" s="348">
        <v>30764487.850000001</v>
      </c>
      <c r="AZ17" s="351">
        <f t="shared" si="13"/>
        <v>0.31835336416485793</v>
      </c>
      <c r="BA17" s="348">
        <v>36816577.079999998</v>
      </c>
      <c r="BB17" s="348">
        <v>21362253.07</v>
      </c>
      <c r="BC17" s="351">
        <f t="shared" si="31"/>
        <v>0.58023463244780282</v>
      </c>
      <c r="BD17" s="348">
        <v>159243976.13999999</v>
      </c>
      <c r="BE17" s="348">
        <v>83861203.569999993</v>
      </c>
      <c r="BF17" s="351">
        <f t="shared" si="14"/>
        <v>0.52662088452421629</v>
      </c>
      <c r="BG17" s="348">
        <v>62275707.399999999</v>
      </c>
      <c r="BH17" s="348">
        <v>16699927.51</v>
      </c>
      <c r="BI17" s="351">
        <f t="shared" si="15"/>
        <v>0.26816118527141775</v>
      </c>
      <c r="BJ17" s="348">
        <v>19293726.66</v>
      </c>
      <c r="BK17" s="348">
        <v>5349006.42</v>
      </c>
      <c r="BL17" s="351">
        <f t="shared" si="16"/>
        <v>0.27724070700605646</v>
      </c>
      <c r="BM17" s="348">
        <v>57718432.740000002</v>
      </c>
      <c r="BN17" s="348">
        <v>13403506.050000001</v>
      </c>
      <c r="BO17" s="351">
        <f t="shared" si="32"/>
        <v>0.23222228001889436</v>
      </c>
      <c r="BP17" s="348">
        <v>37416208.090000004</v>
      </c>
      <c r="BQ17" s="348">
        <v>5919235.3200000003</v>
      </c>
      <c r="BR17" s="351">
        <f t="shared" si="18"/>
        <v>0.1581997648121376</v>
      </c>
      <c r="BS17" s="348">
        <v>67819632.090000004</v>
      </c>
      <c r="BT17" s="348">
        <v>14209728.050000001</v>
      </c>
      <c r="BU17" s="351">
        <f t="shared" si="19"/>
        <v>0.20952234053913754</v>
      </c>
      <c r="BV17" s="348">
        <v>433519790.86000001</v>
      </c>
      <c r="BW17" s="348">
        <v>76805386.870000005</v>
      </c>
      <c r="BX17" s="349">
        <f t="shared" si="34"/>
        <v>0.17716696789698208</v>
      </c>
      <c r="BY17" s="348">
        <v>1139746205.26</v>
      </c>
      <c r="BZ17" s="348">
        <v>131850852.79000001</v>
      </c>
      <c r="CA17" s="351">
        <f t="shared" si="35"/>
        <v>0.11568439726449632</v>
      </c>
      <c r="CB17" s="9">
        <f t="shared" si="33"/>
        <v>3704414694.5099998</v>
      </c>
      <c r="CC17" s="9">
        <f t="shared" si="21"/>
        <v>981047841.20000005</v>
      </c>
      <c r="CD17" s="350">
        <f t="shared" si="22"/>
        <v>0.26483207796738528</v>
      </c>
      <c r="CF17" s="373"/>
      <c r="CG17" s="373"/>
      <c r="CH17" s="369"/>
      <c r="CI17" s="369"/>
    </row>
    <row r="18" spans="1:87" ht="15.6" x14ac:dyDescent="0.25">
      <c r="A18" s="38" t="s">
        <v>39</v>
      </c>
      <c r="B18" s="348"/>
      <c r="C18" s="348"/>
      <c r="D18" s="349"/>
      <c r="E18" s="348"/>
      <c r="F18" s="348"/>
      <c r="G18" s="349"/>
      <c r="H18" s="348">
        <v>1522500</v>
      </c>
      <c r="I18" s="348">
        <v>456587.42</v>
      </c>
      <c r="J18" s="349">
        <f t="shared" si="1"/>
        <v>0.29989321510673234</v>
      </c>
      <c r="K18" s="348">
        <v>2445000</v>
      </c>
      <c r="L18" s="348">
        <v>19000</v>
      </c>
      <c r="M18" s="349">
        <f t="shared" si="25"/>
        <v>7.770961145194274E-3</v>
      </c>
      <c r="N18" s="348"/>
      <c r="O18" s="348"/>
      <c r="P18" s="349"/>
      <c r="Q18" s="348"/>
      <c r="R18" s="348"/>
      <c r="S18" s="349"/>
      <c r="T18" s="348">
        <v>200000</v>
      </c>
      <c r="U18" s="348"/>
      <c r="V18" s="349"/>
      <c r="W18" s="348"/>
      <c r="X18" s="348"/>
      <c r="Y18" s="349"/>
      <c r="Z18" s="348">
        <v>120000</v>
      </c>
      <c r="AA18" s="348"/>
      <c r="AB18" s="349">
        <f t="shared" si="27"/>
        <v>0</v>
      </c>
      <c r="AC18" s="348">
        <v>1800000</v>
      </c>
      <c r="AD18" s="348">
        <v>729932.74</v>
      </c>
      <c r="AE18" s="349">
        <f t="shared" si="28"/>
        <v>0.40551818888888891</v>
      </c>
      <c r="AF18" s="348">
        <v>50000</v>
      </c>
      <c r="AG18" s="348"/>
      <c r="AH18" s="349">
        <f t="shared" si="29"/>
        <v>0</v>
      </c>
      <c r="AI18" s="348">
        <v>1823000</v>
      </c>
      <c r="AJ18" s="348">
        <v>339645.26</v>
      </c>
      <c r="AK18" s="350">
        <f t="shared" si="8"/>
        <v>0.18631116840373013</v>
      </c>
      <c r="AL18" s="348"/>
      <c r="AM18" s="348"/>
      <c r="AN18" s="351" t="e">
        <f t="shared" si="9"/>
        <v>#DIV/0!</v>
      </c>
      <c r="AO18" s="348">
        <v>70000</v>
      </c>
      <c r="AP18" s="348"/>
      <c r="AQ18" s="351">
        <f t="shared" si="30"/>
        <v>0</v>
      </c>
      <c r="AR18" s="348">
        <v>238000</v>
      </c>
      <c r="AS18" s="348"/>
      <c r="AT18" s="351">
        <f t="shared" si="11"/>
        <v>0</v>
      </c>
      <c r="AU18" s="348">
        <v>250000</v>
      </c>
      <c r="AV18" s="348"/>
      <c r="AW18" s="351">
        <f t="shared" si="12"/>
        <v>0</v>
      </c>
      <c r="AX18" s="348">
        <v>540000</v>
      </c>
      <c r="AY18" s="348"/>
      <c r="AZ18" s="351">
        <f t="shared" si="13"/>
        <v>0</v>
      </c>
      <c r="BA18" s="348"/>
      <c r="BB18" s="348"/>
      <c r="BC18" s="351"/>
      <c r="BD18" s="348">
        <v>731923.42</v>
      </c>
      <c r="BE18" s="348">
        <v>50629.83</v>
      </c>
      <c r="BF18" s="351">
        <f t="shared" si="14"/>
        <v>6.9173671201831474E-2</v>
      </c>
      <c r="BG18" s="348"/>
      <c r="BH18" s="348"/>
      <c r="BI18" s="351" t="e">
        <f t="shared" si="15"/>
        <v>#DIV/0!</v>
      </c>
      <c r="BJ18" s="348">
        <v>6000</v>
      </c>
      <c r="BK18" s="348"/>
      <c r="BL18" s="351">
        <f t="shared" si="16"/>
        <v>0</v>
      </c>
      <c r="BM18" s="348"/>
      <c r="BN18" s="348"/>
      <c r="BO18" s="351"/>
      <c r="BP18" s="348">
        <v>153000</v>
      </c>
      <c r="BQ18" s="348"/>
      <c r="BR18" s="351">
        <f t="shared" si="18"/>
        <v>0</v>
      </c>
      <c r="BS18" s="348"/>
      <c r="BT18" s="348"/>
      <c r="BU18" s="351"/>
      <c r="BV18" s="348">
        <v>2400000</v>
      </c>
      <c r="BW18" s="348"/>
      <c r="BX18" s="349">
        <f t="shared" si="34"/>
        <v>0</v>
      </c>
      <c r="BY18" s="348">
        <v>3905100</v>
      </c>
      <c r="BZ18" s="348">
        <v>799576.08</v>
      </c>
      <c r="CA18" s="351">
        <f t="shared" si="35"/>
        <v>0.2047517553967888</v>
      </c>
      <c r="CB18" s="9">
        <f t="shared" si="33"/>
        <v>16254523.42</v>
      </c>
      <c r="CC18" s="9">
        <f t="shared" si="21"/>
        <v>2395371.33</v>
      </c>
      <c r="CD18" s="350">
        <f t="shared" si="22"/>
        <v>0.14736644490312592</v>
      </c>
      <c r="CF18" s="373"/>
      <c r="CG18" s="373"/>
      <c r="CH18" s="369"/>
      <c r="CI18" s="369"/>
    </row>
    <row r="19" spans="1:87" ht="15.6" x14ac:dyDescent="0.25">
      <c r="A19" s="38" t="s">
        <v>40</v>
      </c>
      <c r="B19" s="348">
        <v>310269738.93000001</v>
      </c>
      <c r="C19" s="348">
        <v>116497344</v>
      </c>
      <c r="D19" s="349">
        <f t="shared" ref="D19:D25" si="36">SUM(C19/B19)</f>
        <v>0.37547117679524328</v>
      </c>
      <c r="E19" s="348">
        <v>86006435</v>
      </c>
      <c r="F19" s="348">
        <v>30522552.93</v>
      </c>
      <c r="G19" s="349">
        <f t="shared" ref="G19:G24" si="37">SUM(F19/E19)</f>
        <v>0.35488685154779409</v>
      </c>
      <c r="H19" s="348">
        <v>697397779.45000005</v>
      </c>
      <c r="I19" s="348">
        <v>256890053.97999999</v>
      </c>
      <c r="J19" s="349">
        <f t="shared" si="1"/>
        <v>0.36835513612130411</v>
      </c>
      <c r="K19" s="348">
        <v>612035006.39999998</v>
      </c>
      <c r="L19" s="348">
        <v>229983570.75999999</v>
      </c>
      <c r="M19" s="349">
        <f t="shared" si="25"/>
        <v>0.37576865433362572</v>
      </c>
      <c r="N19" s="348">
        <v>276456291.63</v>
      </c>
      <c r="O19" s="348">
        <v>70871749.890000001</v>
      </c>
      <c r="P19" s="349">
        <f t="shared" si="2"/>
        <v>0.25635788381641328</v>
      </c>
      <c r="Q19" s="348">
        <v>168493951.71000001</v>
      </c>
      <c r="R19" s="348">
        <v>59018454.659999996</v>
      </c>
      <c r="S19" s="349">
        <f t="shared" si="26"/>
        <v>0.35027046407919987</v>
      </c>
      <c r="T19" s="348">
        <v>562925081.78999996</v>
      </c>
      <c r="U19" s="348">
        <v>207947360.47</v>
      </c>
      <c r="V19" s="349">
        <f t="shared" si="4"/>
        <v>0.36940503665028568</v>
      </c>
      <c r="W19" s="348">
        <v>136933799.78</v>
      </c>
      <c r="X19" s="348">
        <v>38948116.469999999</v>
      </c>
      <c r="Y19" s="349">
        <f t="shared" ref="Y19:Y25" si="38">SUM(X19/W19)</f>
        <v>0.28443026142979055</v>
      </c>
      <c r="Z19" s="348">
        <v>591811915.41999996</v>
      </c>
      <c r="AA19" s="348">
        <v>167561327.55000001</v>
      </c>
      <c r="AB19" s="349">
        <f t="shared" si="27"/>
        <v>0.2831327372499492</v>
      </c>
      <c r="AC19" s="348">
        <v>402244343.82999998</v>
      </c>
      <c r="AD19" s="348">
        <v>154622156.55000001</v>
      </c>
      <c r="AE19" s="349">
        <f t="shared" si="28"/>
        <v>0.38439858489432926</v>
      </c>
      <c r="AF19" s="348">
        <v>129175994</v>
      </c>
      <c r="AG19" s="348">
        <v>53212612.560000002</v>
      </c>
      <c r="AH19" s="349">
        <f t="shared" si="29"/>
        <v>0.41193886659776741</v>
      </c>
      <c r="AI19" s="348">
        <v>519512327.43000001</v>
      </c>
      <c r="AJ19" s="348">
        <v>186768690.19</v>
      </c>
      <c r="AK19" s="350">
        <f t="shared" si="8"/>
        <v>0.35950771584946756</v>
      </c>
      <c r="AL19" s="348">
        <v>741017553</v>
      </c>
      <c r="AM19" s="348">
        <v>293726046.48000002</v>
      </c>
      <c r="AN19" s="351">
        <f t="shared" si="9"/>
        <v>0.39638203614860934</v>
      </c>
      <c r="AO19" s="348">
        <v>190248753.68000001</v>
      </c>
      <c r="AP19" s="348">
        <v>62113418.479999997</v>
      </c>
      <c r="AQ19" s="351">
        <f t="shared" si="30"/>
        <v>0.32648528454738412</v>
      </c>
      <c r="AR19" s="348">
        <v>141459765</v>
      </c>
      <c r="AS19" s="348">
        <v>61136784.57</v>
      </c>
      <c r="AT19" s="351">
        <f t="shared" si="11"/>
        <v>0.43218497196004813</v>
      </c>
      <c r="AU19" s="348">
        <v>146983691.77000001</v>
      </c>
      <c r="AV19" s="348">
        <v>55195560.590000004</v>
      </c>
      <c r="AW19" s="351">
        <f t="shared" si="12"/>
        <v>0.37552166451479518</v>
      </c>
      <c r="AX19" s="348">
        <v>180534060</v>
      </c>
      <c r="AY19" s="348">
        <v>62873188.289999999</v>
      </c>
      <c r="AZ19" s="351">
        <f t="shared" si="13"/>
        <v>0.34826219656279817</v>
      </c>
      <c r="BA19" s="348">
        <v>99494759.189999998</v>
      </c>
      <c r="BB19" s="348">
        <v>39239245.700000003</v>
      </c>
      <c r="BC19" s="351">
        <f t="shared" si="31"/>
        <v>0.39438505122733997</v>
      </c>
      <c r="BD19" s="348">
        <v>295725836.56</v>
      </c>
      <c r="BE19" s="348">
        <v>104293712.54000001</v>
      </c>
      <c r="BF19" s="351">
        <f t="shared" si="14"/>
        <v>0.35267027647359378</v>
      </c>
      <c r="BG19" s="348">
        <v>217292678.09999999</v>
      </c>
      <c r="BH19" s="348">
        <v>87010356.769999996</v>
      </c>
      <c r="BI19" s="351">
        <f t="shared" si="15"/>
        <v>0.40042930820686495</v>
      </c>
      <c r="BJ19" s="348">
        <v>94634236</v>
      </c>
      <c r="BK19" s="348">
        <v>34449340.850000001</v>
      </c>
      <c r="BL19" s="351">
        <f t="shared" si="16"/>
        <v>0.36402619502312039</v>
      </c>
      <c r="BM19" s="348">
        <v>343464686.63999999</v>
      </c>
      <c r="BN19" s="348">
        <v>106987637.95</v>
      </c>
      <c r="BO19" s="351">
        <f t="shared" ref="BO19:BO25" si="39">SUM(BN19/BM19)</f>
        <v>0.31149530682942761</v>
      </c>
      <c r="BP19" s="348">
        <v>160207506.15000001</v>
      </c>
      <c r="BQ19" s="348">
        <v>53187505.479999997</v>
      </c>
      <c r="BR19" s="351">
        <f t="shared" si="18"/>
        <v>0.33199134521325918</v>
      </c>
      <c r="BS19" s="348">
        <v>182516190.38999999</v>
      </c>
      <c r="BT19" s="348">
        <v>68242416.060000002</v>
      </c>
      <c r="BU19" s="351">
        <f t="shared" si="19"/>
        <v>0.3738978767537271</v>
      </c>
      <c r="BV19" s="348">
        <v>1513272337.4100001</v>
      </c>
      <c r="BW19" s="348">
        <v>642573622.47000003</v>
      </c>
      <c r="BX19" s="349">
        <f t="shared" si="34"/>
        <v>0.42462523538213837</v>
      </c>
      <c r="BY19" s="348">
        <v>3837333901.9299998</v>
      </c>
      <c r="BZ19" s="348">
        <v>1514276052.71</v>
      </c>
      <c r="CA19" s="351">
        <f t="shared" si="35"/>
        <v>0.39461670300527923</v>
      </c>
      <c r="CB19" s="9">
        <f>B19+E19+H19+K19+N19+Q19+T19+W19+Z19+AC19+AF19+AI19+AL19+AO19+AR19+AU19+AX19+BA19+BD19+BG19+BJ19+BM19+BP19+BS19+BV19+BY19</f>
        <v>12637448621.190002</v>
      </c>
      <c r="CC19" s="9">
        <f>BZ19+BW19+BT19+BQ19+BN19+BK19+BH19+BE19+BB19+AY19+AV19+AS19+AP19+AM19+AJ19+AG19+AD19+AA19+X19+U19+R19+O19+L19+I19+F19+C19</f>
        <v>4758148878.9499998</v>
      </c>
      <c r="CD19" s="350">
        <f t="shared" si="22"/>
        <v>0.37651182778869724</v>
      </c>
      <c r="CF19" s="373"/>
      <c r="CG19" s="373"/>
      <c r="CH19" s="369"/>
      <c r="CI19" s="373"/>
    </row>
    <row r="20" spans="1:87" ht="15.6" x14ac:dyDescent="0.25">
      <c r="A20" s="357" t="s">
        <v>55</v>
      </c>
      <c r="B20" s="348">
        <v>28601217.600000001</v>
      </c>
      <c r="C20" s="348">
        <v>11191727.619999999</v>
      </c>
      <c r="D20" s="349">
        <f t="shared" si="36"/>
        <v>0.39130248846468685</v>
      </c>
      <c r="E20" s="348">
        <v>18391366</v>
      </c>
      <c r="F20" s="348">
        <v>5731709.1299999999</v>
      </c>
      <c r="G20" s="349">
        <f t="shared" si="37"/>
        <v>0.31165217037168419</v>
      </c>
      <c r="H20" s="348">
        <v>98815042.049999997</v>
      </c>
      <c r="I20" s="348">
        <v>32618363.75</v>
      </c>
      <c r="J20" s="349">
        <f t="shared" si="1"/>
        <v>0.33009512593735724</v>
      </c>
      <c r="K20" s="348">
        <v>86102210.939999998</v>
      </c>
      <c r="L20" s="348">
        <v>29810299.75</v>
      </c>
      <c r="M20" s="349">
        <f t="shared" si="25"/>
        <v>0.34621991031999394</v>
      </c>
      <c r="N20" s="348">
        <v>32190547.940000001</v>
      </c>
      <c r="O20" s="348">
        <v>12220378.869999999</v>
      </c>
      <c r="P20" s="349">
        <f t="shared" si="2"/>
        <v>0.37962630809446229</v>
      </c>
      <c r="Q20" s="348">
        <v>26840943</v>
      </c>
      <c r="R20" s="348">
        <v>11266762.4</v>
      </c>
      <c r="S20" s="349">
        <f t="shared" si="26"/>
        <v>0.41976030424862498</v>
      </c>
      <c r="T20" s="348">
        <v>92109498.680000007</v>
      </c>
      <c r="U20" s="348">
        <v>39012320.649999999</v>
      </c>
      <c r="V20" s="349">
        <f t="shared" si="4"/>
        <v>0.42354286158405563</v>
      </c>
      <c r="W20" s="348">
        <v>12931815.82</v>
      </c>
      <c r="X20" s="348">
        <v>4013572.46</v>
      </c>
      <c r="Y20" s="349">
        <f t="shared" si="38"/>
        <v>0.31036418364331453</v>
      </c>
      <c r="Z20" s="348">
        <v>52961000</v>
      </c>
      <c r="AA20" s="348">
        <v>19226752.960000001</v>
      </c>
      <c r="AB20" s="349">
        <f t="shared" si="27"/>
        <v>0.36303606351843809</v>
      </c>
      <c r="AC20" s="348">
        <v>95927418.390000001</v>
      </c>
      <c r="AD20" s="348">
        <v>66535175.810000002</v>
      </c>
      <c r="AE20" s="349">
        <f t="shared" si="28"/>
        <v>0.6935991495100633</v>
      </c>
      <c r="AF20" s="348">
        <v>18489063.010000002</v>
      </c>
      <c r="AG20" s="348">
        <v>7464601.4699999997</v>
      </c>
      <c r="AH20" s="349">
        <f t="shared" si="29"/>
        <v>0.4037306523301204</v>
      </c>
      <c r="AI20" s="348">
        <v>48119901.850000001</v>
      </c>
      <c r="AJ20" s="348">
        <v>20694334.050000001</v>
      </c>
      <c r="AK20" s="350">
        <f t="shared" si="8"/>
        <v>0.43005769451709719</v>
      </c>
      <c r="AL20" s="348">
        <v>117884788.64</v>
      </c>
      <c r="AM20" s="348">
        <v>40491891.439999998</v>
      </c>
      <c r="AN20" s="351">
        <f t="shared" si="9"/>
        <v>0.34348699189388476</v>
      </c>
      <c r="AO20" s="348">
        <v>27131323.559999999</v>
      </c>
      <c r="AP20" s="348">
        <v>7157276.5</v>
      </c>
      <c r="AQ20" s="351">
        <f t="shared" si="30"/>
        <v>0.26380122901752018</v>
      </c>
      <c r="AR20" s="348">
        <v>24714471.670000002</v>
      </c>
      <c r="AS20" s="348">
        <v>7811165</v>
      </c>
      <c r="AT20" s="351">
        <f t="shared" si="11"/>
        <v>0.31605632134478073</v>
      </c>
      <c r="AU20" s="348">
        <v>25966053.289999999</v>
      </c>
      <c r="AV20" s="348">
        <v>9701147.0800000001</v>
      </c>
      <c r="AW20" s="351">
        <f t="shared" si="12"/>
        <v>0.37360884119174509</v>
      </c>
      <c r="AX20" s="348">
        <v>25824242</v>
      </c>
      <c r="AY20" s="348">
        <v>10074501.380000001</v>
      </c>
      <c r="AZ20" s="351">
        <f t="shared" si="13"/>
        <v>0.39011798991041058</v>
      </c>
      <c r="BA20" s="348">
        <v>26979636.079999998</v>
      </c>
      <c r="BB20" s="348">
        <v>11402194.85</v>
      </c>
      <c r="BC20" s="351">
        <f t="shared" si="31"/>
        <v>0.42262226281296822</v>
      </c>
      <c r="BD20" s="348">
        <v>51796016.619999997</v>
      </c>
      <c r="BE20" s="348">
        <v>19683386.059999999</v>
      </c>
      <c r="BF20" s="351">
        <f t="shared" si="14"/>
        <v>0.38001737091882182</v>
      </c>
      <c r="BG20" s="348">
        <v>30952685</v>
      </c>
      <c r="BH20" s="348">
        <v>8764280.9600000009</v>
      </c>
      <c r="BI20" s="351">
        <f t="shared" si="15"/>
        <v>0.28315091114066521</v>
      </c>
      <c r="BJ20" s="348">
        <v>16861576</v>
      </c>
      <c r="BK20" s="348">
        <v>6554755.4500000002</v>
      </c>
      <c r="BL20" s="351">
        <f t="shared" si="16"/>
        <v>0.38873919318099331</v>
      </c>
      <c r="BM20" s="348">
        <v>25043170</v>
      </c>
      <c r="BN20" s="348">
        <v>8380708.1600000001</v>
      </c>
      <c r="BO20" s="351">
        <f t="shared" si="39"/>
        <v>0.33465045199948729</v>
      </c>
      <c r="BP20" s="348">
        <v>14460293</v>
      </c>
      <c r="BQ20" s="348">
        <v>5269339.7699999996</v>
      </c>
      <c r="BR20" s="351">
        <f t="shared" si="18"/>
        <v>0.36440062244935145</v>
      </c>
      <c r="BS20" s="348">
        <v>24772881.199999999</v>
      </c>
      <c r="BT20" s="348">
        <v>11645453.27</v>
      </c>
      <c r="BU20" s="351">
        <f t="shared" si="19"/>
        <v>0.47008877069979249</v>
      </c>
      <c r="BV20" s="348">
        <v>186406000</v>
      </c>
      <c r="BW20" s="348">
        <v>72387223.209999993</v>
      </c>
      <c r="BX20" s="349">
        <f t="shared" si="34"/>
        <v>0.38833097223265339</v>
      </c>
      <c r="BY20" s="348">
        <v>181458855.81999999</v>
      </c>
      <c r="BZ20" s="348">
        <v>68455645.920000002</v>
      </c>
      <c r="CA20" s="351">
        <f t="shared" si="35"/>
        <v>0.37725161227680887</v>
      </c>
      <c r="CB20" s="9">
        <f t="shared" ref="CB20:CB29" si="40">BY20+BV20+BS20+BP20+BM20+BJ20+BG20+BD20+BA20+AX20+AU20+AR20+AO20+AL20+AI20+AF20+AC20+Z20+W20+T20+Q20+N20+K20+H20+E20+B20</f>
        <v>1391732018.1599998</v>
      </c>
      <c r="CC20" s="9">
        <f t="shared" si="21"/>
        <v>547564967.96999991</v>
      </c>
      <c r="CD20" s="350">
        <f t="shared" si="22"/>
        <v>0.39344138154839042</v>
      </c>
      <c r="CF20" s="373"/>
      <c r="CG20" s="373"/>
      <c r="CH20" s="369"/>
      <c r="CI20" s="369"/>
    </row>
    <row r="21" spans="1:87" ht="15.6" x14ac:dyDescent="0.25">
      <c r="A21" s="38" t="s">
        <v>54</v>
      </c>
      <c r="B21" s="348"/>
      <c r="C21" s="348"/>
      <c r="D21" s="349"/>
      <c r="E21" s="348"/>
      <c r="F21" s="348"/>
      <c r="G21" s="349"/>
      <c r="H21" s="348">
        <v>500000</v>
      </c>
      <c r="I21" s="348">
        <v>250000</v>
      </c>
      <c r="J21" s="349"/>
      <c r="K21" s="348"/>
      <c r="L21" s="348"/>
      <c r="M21" s="349"/>
      <c r="N21" s="348"/>
      <c r="O21" s="348"/>
      <c r="P21" s="349"/>
      <c r="Q21" s="348"/>
      <c r="R21" s="348"/>
      <c r="S21" s="349"/>
      <c r="T21" s="348">
        <v>10263028.439999999</v>
      </c>
      <c r="U21" s="348"/>
      <c r="V21" s="349"/>
      <c r="W21" s="348"/>
      <c r="X21" s="348"/>
      <c r="Y21" s="349"/>
      <c r="Z21" s="348"/>
      <c r="AA21" s="348"/>
      <c r="AB21" s="349" t="e">
        <f t="shared" si="27"/>
        <v>#DIV/0!</v>
      </c>
      <c r="AC21" s="348"/>
      <c r="AD21" s="348"/>
      <c r="AE21" s="349"/>
      <c r="AF21" s="348"/>
      <c r="AG21" s="348"/>
      <c r="AH21" s="349"/>
      <c r="AI21" s="348"/>
      <c r="AJ21" s="348"/>
      <c r="AK21" s="350"/>
      <c r="AL21" s="348"/>
      <c r="AM21" s="348"/>
      <c r="AN21" s="351"/>
      <c r="AO21" s="348"/>
      <c r="AP21" s="348"/>
      <c r="AQ21" s="351"/>
      <c r="AR21" s="348"/>
      <c r="AS21" s="348"/>
      <c r="AT21" s="351"/>
      <c r="AU21" s="348">
        <v>4694.66</v>
      </c>
      <c r="AV21" s="348"/>
      <c r="AW21" s="351"/>
      <c r="AX21" s="348"/>
      <c r="AY21" s="348"/>
      <c r="AZ21" s="351"/>
      <c r="BA21" s="348"/>
      <c r="BB21" s="348"/>
      <c r="BC21" s="351"/>
      <c r="BD21" s="348"/>
      <c r="BE21" s="348"/>
      <c r="BF21" s="351"/>
      <c r="BG21" s="348"/>
      <c r="BH21" s="348"/>
      <c r="BI21" s="351" t="e">
        <f t="shared" si="15"/>
        <v>#DIV/0!</v>
      </c>
      <c r="BJ21" s="348"/>
      <c r="BK21" s="348"/>
      <c r="BL21" s="351"/>
      <c r="BM21" s="348"/>
      <c r="BN21" s="348"/>
      <c r="BO21" s="351"/>
      <c r="BP21" s="348"/>
      <c r="BQ21" s="348"/>
      <c r="BR21" s="351"/>
      <c r="BS21" s="348"/>
      <c r="BT21" s="348"/>
      <c r="BU21" s="351"/>
      <c r="BV21" s="348">
        <v>49388038.189999998</v>
      </c>
      <c r="BW21" s="348">
        <v>20664470.09</v>
      </c>
      <c r="BX21" s="349">
        <f t="shared" si="34"/>
        <v>0.41841042583027938</v>
      </c>
      <c r="BY21" s="348"/>
      <c r="BZ21" s="348"/>
      <c r="CA21" s="351"/>
      <c r="CB21" s="9">
        <f t="shared" si="40"/>
        <v>60155761.289999992</v>
      </c>
      <c r="CC21" s="9">
        <f t="shared" si="21"/>
        <v>20914470.09</v>
      </c>
      <c r="CD21" s="350">
        <f t="shared" si="22"/>
        <v>0.3476719376748495</v>
      </c>
      <c r="CE21" s="378"/>
      <c r="CF21" s="373"/>
      <c r="CG21" s="373"/>
      <c r="CH21" s="369"/>
      <c r="CI21" s="369"/>
    </row>
    <row r="22" spans="1:87" ht="15.6" x14ac:dyDescent="0.25">
      <c r="A22" s="38" t="s">
        <v>41</v>
      </c>
      <c r="B22" s="348">
        <v>187486860.93000001</v>
      </c>
      <c r="C22" s="348">
        <v>66435588.960000001</v>
      </c>
      <c r="D22" s="349">
        <f t="shared" si="36"/>
        <v>0.35434797206831659</v>
      </c>
      <c r="E22" s="348">
        <v>53114514</v>
      </c>
      <c r="F22" s="348">
        <v>19801897.539999999</v>
      </c>
      <c r="G22" s="349">
        <f t="shared" si="37"/>
        <v>0.37281518833063215</v>
      </c>
      <c r="H22" s="348">
        <v>375551272.00999999</v>
      </c>
      <c r="I22" s="348">
        <v>146647899.02000001</v>
      </c>
      <c r="J22" s="349">
        <f t="shared" si="1"/>
        <v>0.3904870252072935</v>
      </c>
      <c r="K22" s="348">
        <v>315038684.88</v>
      </c>
      <c r="L22" s="348">
        <v>131384189.59999999</v>
      </c>
      <c r="M22" s="349">
        <f t="shared" si="25"/>
        <v>0.41704144889395084</v>
      </c>
      <c r="N22" s="348">
        <v>119357522.5</v>
      </c>
      <c r="O22" s="348">
        <v>44512962.18</v>
      </c>
      <c r="P22" s="349">
        <f t="shared" si="2"/>
        <v>0.37293805407195846</v>
      </c>
      <c r="Q22" s="348">
        <v>84790140</v>
      </c>
      <c r="R22" s="348">
        <v>32247303.170000002</v>
      </c>
      <c r="S22" s="349">
        <f t="shared" si="26"/>
        <v>0.38031902258918315</v>
      </c>
      <c r="T22" s="348">
        <v>298393606.39999998</v>
      </c>
      <c r="U22" s="348">
        <v>126370333.81999999</v>
      </c>
      <c r="V22" s="349">
        <f t="shared" si="4"/>
        <v>0.42350214987716306</v>
      </c>
      <c r="W22" s="348">
        <v>52580130</v>
      </c>
      <c r="X22" s="348">
        <v>24843388.399999999</v>
      </c>
      <c r="Y22" s="349">
        <f t="shared" si="38"/>
        <v>0.47248624908306613</v>
      </c>
      <c r="Z22" s="348">
        <v>250886389.36000001</v>
      </c>
      <c r="AA22" s="348">
        <v>102447072.76000001</v>
      </c>
      <c r="AB22" s="349">
        <f t="shared" si="27"/>
        <v>0.4083404963550949</v>
      </c>
      <c r="AC22" s="348">
        <v>325937456.12</v>
      </c>
      <c r="AD22" s="348">
        <v>107285451.72</v>
      </c>
      <c r="AE22" s="349">
        <f t="shared" si="28"/>
        <v>0.32915962773085167</v>
      </c>
      <c r="AF22" s="348">
        <v>75737627</v>
      </c>
      <c r="AG22" s="348">
        <v>28591015.73</v>
      </c>
      <c r="AH22" s="349">
        <f t="shared" si="29"/>
        <v>0.37750081250895279</v>
      </c>
      <c r="AI22" s="348">
        <v>303277831</v>
      </c>
      <c r="AJ22" s="348">
        <v>115807676.86</v>
      </c>
      <c r="AK22" s="350">
        <f t="shared" si="8"/>
        <v>0.38185341961246089</v>
      </c>
      <c r="AL22" s="348">
        <v>357733572.94999999</v>
      </c>
      <c r="AM22" s="348">
        <v>158453064.13999999</v>
      </c>
      <c r="AN22" s="351">
        <f t="shared" si="9"/>
        <v>0.44293596162456572</v>
      </c>
      <c r="AO22" s="348">
        <v>64923573</v>
      </c>
      <c r="AP22" s="348">
        <v>32437849.949999999</v>
      </c>
      <c r="AQ22" s="351">
        <f t="shared" si="30"/>
        <v>0.4996313118811252</v>
      </c>
      <c r="AR22" s="348">
        <v>84642708</v>
      </c>
      <c r="AS22" s="348">
        <v>33675027.880000003</v>
      </c>
      <c r="AT22" s="351">
        <f t="shared" si="11"/>
        <v>0.39784913167003122</v>
      </c>
      <c r="AU22" s="348">
        <v>71403325</v>
      </c>
      <c r="AV22" s="348">
        <v>27591058.960000001</v>
      </c>
      <c r="AW22" s="351">
        <f t="shared" si="12"/>
        <v>0.38641140255023138</v>
      </c>
      <c r="AX22" s="348">
        <v>87883327</v>
      </c>
      <c r="AY22" s="348">
        <v>43669915.5</v>
      </c>
      <c r="AZ22" s="351">
        <f t="shared" si="13"/>
        <v>0.49690785488810635</v>
      </c>
      <c r="BA22" s="348">
        <v>55254541.210000001</v>
      </c>
      <c r="BB22" s="348">
        <v>20740117.370000001</v>
      </c>
      <c r="BC22" s="351">
        <f t="shared" si="31"/>
        <v>0.37535588778441331</v>
      </c>
      <c r="BD22" s="348">
        <v>158748926.62</v>
      </c>
      <c r="BE22" s="348">
        <v>64316489.600000001</v>
      </c>
      <c r="BF22" s="351">
        <f t="shared" si="14"/>
        <v>0.40514598094861753</v>
      </c>
      <c r="BG22" s="348">
        <v>88647905</v>
      </c>
      <c r="BH22" s="348">
        <v>37880817.890000001</v>
      </c>
      <c r="BI22" s="351">
        <f t="shared" si="15"/>
        <v>0.42731768889518595</v>
      </c>
      <c r="BJ22" s="348">
        <v>73395597.599999994</v>
      </c>
      <c r="BK22" s="348">
        <v>29237554.93</v>
      </c>
      <c r="BL22" s="351">
        <f t="shared" si="16"/>
        <v>0.39835570369414092</v>
      </c>
      <c r="BM22" s="348">
        <v>113344004</v>
      </c>
      <c r="BN22" s="348">
        <v>47264038.979999997</v>
      </c>
      <c r="BO22" s="351">
        <f t="shared" si="39"/>
        <v>0.41699637662350447</v>
      </c>
      <c r="BP22" s="348">
        <v>95969320</v>
      </c>
      <c r="BQ22" s="348">
        <v>32401667.75</v>
      </c>
      <c r="BR22" s="351">
        <f t="shared" si="18"/>
        <v>0.33762527180561452</v>
      </c>
      <c r="BS22" s="348">
        <v>77877194</v>
      </c>
      <c r="BT22" s="348">
        <v>32725599.32</v>
      </c>
      <c r="BU22" s="351">
        <f t="shared" si="19"/>
        <v>0.42022057600072238</v>
      </c>
      <c r="BV22" s="348">
        <v>661447223.76999998</v>
      </c>
      <c r="BW22" s="348">
        <v>269354308.49000001</v>
      </c>
      <c r="BX22" s="349">
        <f t="shared" si="34"/>
        <v>0.40721965231750756</v>
      </c>
      <c r="BY22" s="348">
        <v>1998072090.6900001</v>
      </c>
      <c r="BZ22" s="348">
        <v>783047648.34000003</v>
      </c>
      <c r="CA22" s="351">
        <f t="shared" si="35"/>
        <v>0.39190159954117965</v>
      </c>
      <c r="CB22" s="9">
        <f t="shared" si="40"/>
        <v>6431495343.04</v>
      </c>
      <c r="CC22" s="9">
        <f t="shared" si="21"/>
        <v>2559169938.8600001</v>
      </c>
      <c r="CD22" s="350">
        <f t="shared" si="22"/>
        <v>0.39791211877801769</v>
      </c>
      <c r="CE22" s="378"/>
      <c r="CF22" s="373"/>
      <c r="CG22" s="373"/>
      <c r="CH22" s="369"/>
      <c r="CI22" s="369"/>
    </row>
    <row r="23" spans="1:87" ht="15.6" x14ac:dyDescent="0.25">
      <c r="A23" s="38" t="s">
        <v>53</v>
      </c>
      <c r="B23" s="348">
        <v>1030000</v>
      </c>
      <c r="C23" s="348">
        <v>358753</v>
      </c>
      <c r="D23" s="349">
        <f t="shared" si="36"/>
        <v>0.34830388349514563</v>
      </c>
      <c r="E23" s="348">
        <v>6516500</v>
      </c>
      <c r="F23" s="348">
        <v>2378610.9500000002</v>
      </c>
      <c r="G23" s="349">
        <f t="shared" si="37"/>
        <v>0.36501357323716721</v>
      </c>
      <c r="H23" s="348">
        <v>29999678</v>
      </c>
      <c r="I23" s="348">
        <v>8719173.6799999997</v>
      </c>
      <c r="J23" s="349">
        <f t="shared" si="1"/>
        <v>0.29064224222673324</v>
      </c>
      <c r="K23" s="348">
        <v>17790500</v>
      </c>
      <c r="L23" s="348">
        <v>3005345.52</v>
      </c>
      <c r="M23" s="349">
        <f t="shared" si="25"/>
        <v>0.16892979511537057</v>
      </c>
      <c r="N23" s="348">
        <v>2220600</v>
      </c>
      <c r="O23" s="348">
        <v>519390.65</v>
      </c>
      <c r="P23" s="349">
        <f t="shared" si="2"/>
        <v>0.23389653697198956</v>
      </c>
      <c r="Q23" s="348">
        <v>4875000</v>
      </c>
      <c r="R23" s="348">
        <v>357156.9</v>
      </c>
      <c r="S23" s="349">
        <f t="shared" si="26"/>
        <v>7.3262953846153847E-2</v>
      </c>
      <c r="T23" s="348">
        <v>13940974</v>
      </c>
      <c r="U23" s="348">
        <v>4166952.22</v>
      </c>
      <c r="V23" s="349">
        <f t="shared" si="4"/>
        <v>0.29889964790121554</v>
      </c>
      <c r="W23" s="348">
        <v>6550160</v>
      </c>
      <c r="X23" s="348">
        <v>1593749.18</v>
      </c>
      <c r="Y23" s="349">
        <f t="shared" si="38"/>
        <v>0.2433145419348535</v>
      </c>
      <c r="Z23" s="348">
        <v>5193625</v>
      </c>
      <c r="AA23" s="348">
        <v>264327.02</v>
      </c>
      <c r="AB23" s="349">
        <f t="shared" si="27"/>
        <v>5.0894513947387428E-2</v>
      </c>
      <c r="AC23" s="348">
        <v>4595990.5</v>
      </c>
      <c r="AD23" s="348">
        <v>373869.99</v>
      </c>
      <c r="AE23" s="349">
        <f t="shared" si="28"/>
        <v>8.1346989294255503E-2</v>
      </c>
      <c r="AF23" s="348">
        <v>7208982</v>
      </c>
      <c r="AG23" s="348">
        <v>2197320.17</v>
      </c>
      <c r="AH23" s="349">
        <f t="shared" si="29"/>
        <v>0.30480311505840907</v>
      </c>
      <c r="AI23" s="348">
        <v>24489587</v>
      </c>
      <c r="AJ23" s="348">
        <v>5072915.43</v>
      </c>
      <c r="AK23" s="350">
        <f t="shared" si="8"/>
        <v>0.20714581385141365</v>
      </c>
      <c r="AL23" s="348">
        <v>17645900</v>
      </c>
      <c r="AM23" s="348">
        <v>6731588</v>
      </c>
      <c r="AN23" s="351">
        <f t="shared" si="9"/>
        <v>0.38148170396522707</v>
      </c>
      <c r="AO23" s="348">
        <v>4101000</v>
      </c>
      <c r="AP23" s="348">
        <v>1808420</v>
      </c>
      <c r="AQ23" s="351">
        <f t="shared" si="30"/>
        <v>0.44097049500121921</v>
      </c>
      <c r="AR23" s="348">
        <v>8966000</v>
      </c>
      <c r="AS23" s="348">
        <v>2504621.96</v>
      </c>
      <c r="AT23" s="351">
        <f t="shared" si="11"/>
        <v>0.27934663841177781</v>
      </c>
      <c r="AU23" s="348">
        <v>5006045.3</v>
      </c>
      <c r="AV23" s="348">
        <v>531151.81999999995</v>
      </c>
      <c r="AW23" s="351">
        <f t="shared" si="12"/>
        <v>0.10610208021889055</v>
      </c>
      <c r="AX23" s="348">
        <v>14611491</v>
      </c>
      <c r="AY23" s="348">
        <v>3701937.1</v>
      </c>
      <c r="AZ23" s="351">
        <f t="shared" si="13"/>
        <v>0.25335792904365478</v>
      </c>
      <c r="BA23" s="348">
        <v>600000</v>
      </c>
      <c r="BB23" s="348">
        <v>158300</v>
      </c>
      <c r="BC23" s="351">
        <f t="shared" si="31"/>
        <v>0.26383333333333331</v>
      </c>
      <c r="BD23" s="348">
        <v>6746250</v>
      </c>
      <c r="BE23" s="348">
        <v>779452.21</v>
      </c>
      <c r="BF23" s="351">
        <f t="shared" si="14"/>
        <v>0.11553858958680747</v>
      </c>
      <c r="BG23" s="348">
        <v>2600000</v>
      </c>
      <c r="BH23" s="348">
        <v>87375.5</v>
      </c>
      <c r="BI23" s="351">
        <f t="shared" si="15"/>
        <v>3.3605961538461536E-2</v>
      </c>
      <c r="BJ23" s="348">
        <v>3320000</v>
      </c>
      <c r="BK23" s="348">
        <v>163862.20000000001</v>
      </c>
      <c r="BL23" s="351">
        <f t="shared" si="16"/>
        <v>4.93560843373494E-2</v>
      </c>
      <c r="BM23" s="348">
        <v>2039461.08</v>
      </c>
      <c r="BN23" s="348">
        <v>531963</v>
      </c>
      <c r="BO23" s="351">
        <f t="shared" si="39"/>
        <v>0.26083508296221075</v>
      </c>
      <c r="BP23" s="348">
        <v>11035787.199999999</v>
      </c>
      <c r="BQ23" s="348">
        <v>212550</v>
      </c>
      <c r="BR23" s="351">
        <f t="shared" si="18"/>
        <v>1.9260066921188913E-2</v>
      </c>
      <c r="BS23" s="348">
        <v>10821874.75</v>
      </c>
      <c r="BT23" s="348">
        <v>6503686.8499999996</v>
      </c>
      <c r="BU23" s="351">
        <f t="shared" si="19"/>
        <v>0.6009759861617322</v>
      </c>
      <c r="BV23" s="348">
        <v>33860000</v>
      </c>
      <c r="BW23" s="348">
        <v>13523791</v>
      </c>
      <c r="BX23" s="349">
        <f t="shared" si="34"/>
        <v>0.39940316007088011</v>
      </c>
      <c r="BY23" s="348">
        <v>114776164.90000001</v>
      </c>
      <c r="BZ23" s="348">
        <v>22621336.289999999</v>
      </c>
      <c r="CA23" s="351">
        <f t="shared" si="35"/>
        <v>0.19709088824939469</v>
      </c>
      <c r="CB23" s="9">
        <f t="shared" si="40"/>
        <v>360541570.73000002</v>
      </c>
      <c r="CC23" s="9">
        <f>C23+F23+I23+L23+O23+R23+U23+X23+AA23+AD23+AG23+AJ23+AM23+AP23+AS23+AV23+AY23+BB23+BE23+BH23+BK23+BN23+BQ23+BT23+BW23+BZ23</f>
        <v>88867600.640000001</v>
      </c>
      <c r="CD23" s="350">
        <f t="shared" si="22"/>
        <v>0.24648364531187605</v>
      </c>
      <c r="CE23" s="378"/>
      <c r="CF23" s="373"/>
      <c r="CG23" s="373"/>
      <c r="CH23" s="369"/>
      <c r="CI23" s="369"/>
    </row>
    <row r="24" spans="1:87" ht="15.6" x14ac:dyDescent="0.25">
      <c r="A24" s="357" t="s">
        <v>56</v>
      </c>
      <c r="B24" s="348">
        <v>800000</v>
      </c>
      <c r="C24" s="348">
        <v>320000</v>
      </c>
      <c r="D24" s="349">
        <f t="shared" si="36"/>
        <v>0.4</v>
      </c>
      <c r="E24" s="348">
        <v>1000000</v>
      </c>
      <c r="F24" s="348">
        <v>451473</v>
      </c>
      <c r="G24" s="349">
        <f t="shared" si="37"/>
        <v>0.45147300000000001</v>
      </c>
      <c r="H24" s="348">
        <v>11222819</v>
      </c>
      <c r="I24" s="348">
        <v>4502801.7300000004</v>
      </c>
      <c r="J24" s="349">
        <f t="shared" si="1"/>
        <v>0.40121842203817065</v>
      </c>
      <c r="K24" s="348">
        <v>1379200</v>
      </c>
      <c r="L24" s="348">
        <v>630487</v>
      </c>
      <c r="M24" s="349">
        <f t="shared" si="25"/>
        <v>0.45713964617169373</v>
      </c>
      <c r="N24" s="348">
        <v>1000000</v>
      </c>
      <c r="O24" s="348">
        <v>416500</v>
      </c>
      <c r="P24" s="349">
        <f t="shared" si="2"/>
        <v>0.41649999999999998</v>
      </c>
      <c r="Q24" s="348">
        <v>950000</v>
      </c>
      <c r="R24" s="348">
        <v>283332</v>
      </c>
      <c r="S24" s="349">
        <f t="shared" si="26"/>
        <v>0.29824421052631578</v>
      </c>
      <c r="T24" s="348">
        <v>7478898</v>
      </c>
      <c r="U24" s="348">
        <v>2869507.66</v>
      </c>
      <c r="V24" s="349">
        <f t="shared" si="4"/>
        <v>0.38368054491450482</v>
      </c>
      <c r="W24" s="348">
        <v>1864001.97</v>
      </c>
      <c r="X24" s="348">
        <v>923260</v>
      </c>
      <c r="Y24" s="349">
        <f t="shared" si="38"/>
        <v>0.49531063532084141</v>
      </c>
      <c r="Z24" s="348">
        <v>3200000</v>
      </c>
      <c r="AA24" s="348">
        <v>1075000</v>
      </c>
      <c r="AB24" s="349">
        <f t="shared" si="27"/>
        <v>0.3359375</v>
      </c>
      <c r="AC24" s="348">
        <v>2100000</v>
      </c>
      <c r="AD24" s="348">
        <v>884500</v>
      </c>
      <c r="AE24" s="349">
        <f t="shared" si="28"/>
        <v>0.42119047619047617</v>
      </c>
      <c r="AF24" s="348">
        <v>1800000</v>
      </c>
      <c r="AG24" s="348">
        <v>679000</v>
      </c>
      <c r="AH24" s="349">
        <f t="shared" si="29"/>
        <v>0.37722222222222224</v>
      </c>
      <c r="AI24" s="348">
        <v>2000000</v>
      </c>
      <c r="AJ24" s="348">
        <v>830000</v>
      </c>
      <c r="AK24" s="350">
        <f t="shared" si="8"/>
        <v>0.41499999999999998</v>
      </c>
      <c r="AL24" s="348">
        <v>7520000</v>
      </c>
      <c r="AM24" s="348">
        <v>3297238</v>
      </c>
      <c r="AN24" s="351">
        <f t="shared" si="9"/>
        <v>0.43846249999999998</v>
      </c>
      <c r="AO24" s="348">
        <v>2448000</v>
      </c>
      <c r="AP24" s="348">
        <v>687001</v>
      </c>
      <c r="AQ24" s="351">
        <f t="shared" si="30"/>
        <v>0.28063766339869284</v>
      </c>
      <c r="AR24" s="348">
        <v>1850000</v>
      </c>
      <c r="AS24" s="348">
        <v>640000</v>
      </c>
      <c r="AT24" s="351">
        <f t="shared" si="11"/>
        <v>0.34594594594594597</v>
      </c>
      <c r="AU24" s="348">
        <v>1447000</v>
      </c>
      <c r="AV24" s="348">
        <v>482332</v>
      </c>
      <c r="AW24" s="351">
        <f t="shared" si="12"/>
        <v>0.33333241188666207</v>
      </c>
      <c r="AX24" s="348">
        <v>1700000</v>
      </c>
      <c r="AY24" s="348">
        <v>656000</v>
      </c>
      <c r="AZ24" s="351">
        <f t="shared" si="13"/>
        <v>0.38588235294117645</v>
      </c>
      <c r="BA24" s="348">
        <v>1500000</v>
      </c>
      <c r="BB24" s="348">
        <v>645000</v>
      </c>
      <c r="BC24" s="351">
        <f t="shared" si="31"/>
        <v>0.43</v>
      </c>
      <c r="BD24" s="348">
        <v>3000000</v>
      </c>
      <c r="BE24" s="348">
        <v>1640000</v>
      </c>
      <c r="BF24" s="351">
        <f t="shared" si="14"/>
        <v>0.54666666666666663</v>
      </c>
      <c r="BG24" s="348">
        <v>2109100</v>
      </c>
      <c r="BH24" s="348">
        <v>853274</v>
      </c>
      <c r="BI24" s="351">
        <f t="shared" si="15"/>
        <v>0.40456782513868472</v>
      </c>
      <c r="BJ24" s="348">
        <v>1100000</v>
      </c>
      <c r="BK24" s="348">
        <v>592519.19999999995</v>
      </c>
      <c r="BL24" s="351">
        <f t="shared" si="16"/>
        <v>0.53865381818181812</v>
      </c>
      <c r="BM24" s="348">
        <v>3667800</v>
      </c>
      <c r="BN24" s="348">
        <v>1849865.7</v>
      </c>
      <c r="BO24" s="351">
        <f t="shared" si="39"/>
        <v>0.50435293636512346</v>
      </c>
      <c r="BP24" s="348">
        <v>2300000</v>
      </c>
      <c r="BQ24" s="348">
        <v>1016809</v>
      </c>
      <c r="BR24" s="351">
        <f t="shared" si="18"/>
        <v>0.44209086956521737</v>
      </c>
      <c r="BS24" s="348">
        <v>1300000</v>
      </c>
      <c r="BT24" s="348">
        <v>500000</v>
      </c>
      <c r="BU24" s="351">
        <f t="shared" si="19"/>
        <v>0.38461538461538464</v>
      </c>
      <c r="BV24" s="348">
        <v>8050000</v>
      </c>
      <c r="BW24" s="348">
        <v>1929293.5</v>
      </c>
      <c r="BX24" s="349">
        <f t="shared" si="34"/>
        <v>0.23966378881987577</v>
      </c>
      <c r="BY24" s="348">
        <v>19724500</v>
      </c>
      <c r="BZ24" s="348">
        <v>7095000</v>
      </c>
      <c r="CA24" s="351">
        <f t="shared" si="35"/>
        <v>0.3597049354863241</v>
      </c>
      <c r="CB24" s="9">
        <f>BY24+BV24+BS24+BP24+BM24+BJ24+BG24+BD24+BA24+AX24+AU24+AR24+AO24+AL24+AI24+AF24+AC24+Z24+W24+T24+Q24+N24+K24+H24+E24+B24</f>
        <v>92511318.969999999</v>
      </c>
      <c r="CC24" s="9">
        <f>C24+F24+I24+L24+O24+R24+U24+X24+AA24+AD24+AG24+AJ24+AM24+AP24+AS24+AV24+AY24+BB24+BE24+BH24+BK24+BN24+BQ24+BT24+BW24+BZ24</f>
        <v>35750193.789999999</v>
      </c>
      <c r="CD24" s="350">
        <f t="shared" si="22"/>
        <v>0.38644129375772102</v>
      </c>
      <c r="CE24" s="378"/>
      <c r="CF24" s="373"/>
      <c r="CG24" s="373"/>
      <c r="CH24" s="369"/>
      <c r="CI24" s="369"/>
    </row>
    <row r="25" spans="1:87" s="358" customFormat="1" ht="31.2" x14ac:dyDescent="0.25">
      <c r="A25" s="357" t="s">
        <v>57</v>
      </c>
      <c r="B25" s="348">
        <v>870000</v>
      </c>
      <c r="C25" s="348">
        <v>351138.01</v>
      </c>
      <c r="D25" s="349">
        <f t="shared" si="36"/>
        <v>0.40360690804597704</v>
      </c>
      <c r="E25" s="348"/>
      <c r="F25" s="348"/>
      <c r="G25" s="379"/>
      <c r="H25" s="348">
        <v>11925000</v>
      </c>
      <c r="I25" s="348">
        <v>1958274.11</v>
      </c>
      <c r="J25" s="349">
        <f t="shared" si="1"/>
        <v>0.16421585828092244</v>
      </c>
      <c r="K25" s="348">
        <v>1618040</v>
      </c>
      <c r="L25" s="348">
        <v>596427</v>
      </c>
      <c r="M25" s="349">
        <f t="shared" si="25"/>
        <v>0.36861078836122718</v>
      </c>
      <c r="N25" s="348">
        <v>30000</v>
      </c>
      <c r="O25" s="348"/>
      <c r="P25" s="349">
        <f t="shared" si="2"/>
        <v>0</v>
      </c>
      <c r="Q25" s="348">
        <v>1080000</v>
      </c>
      <c r="R25" s="348">
        <v>457136.19</v>
      </c>
      <c r="S25" s="349">
        <f t="shared" si="26"/>
        <v>0.42327425000000002</v>
      </c>
      <c r="T25" s="348">
        <v>1533822</v>
      </c>
      <c r="U25" s="348">
        <v>375039.53</v>
      </c>
      <c r="V25" s="349">
        <f t="shared" si="4"/>
        <v>0.24451307257295829</v>
      </c>
      <c r="W25" s="348">
        <v>600000</v>
      </c>
      <c r="X25" s="348">
        <v>279652.19</v>
      </c>
      <c r="Y25" s="349">
        <f t="shared" si="38"/>
        <v>0.46608698333333332</v>
      </c>
      <c r="Z25" s="348">
        <v>3114000</v>
      </c>
      <c r="AA25" s="348">
        <v>376005</v>
      </c>
      <c r="AB25" s="349">
        <f t="shared" si="27"/>
        <v>0.12074662813102119</v>
      </c>
      <c r="AC25" s="348">
        <v>7357000</v>
      </c>
      <c r="AD25" s="348">
        <v>351569.79</v>
      </c>
      <c r="AE25" s="349">
        <f t="shared" si="28"/>
        <v>4.7787112953649583E-2</v>
      </c>
      <c r="AF25" s="348">
        <v>291250</v>
      </c>
      <c r="AG25" s="348">
        <v>85345</v>
      </c>
      <c r="AH25" s="349">
        <f t="shared" si="29"/>
        <v>0.29303004291845491</v>
      </c>
      <c r="AI25" s="348">
        <v>1187000</v>
      </c>
      <c r="AJ25" s="348">
        <v>431977.03</v>
      </c>
      <c r="AK25" s="379"/>
      <c r="AL25" s="348">
        <v>5691005</v>
      </c>
      <c r="AM25" s="348">
        <v>2282324.9300000002</v>
      </c>
      <c r="AN25" s="351">
        <f t="shared" si="9"/>
        <v>0.40104075290743907</v>
      </c>
      <c r="AO25" s="348">
        <v>204000</v>
      </c>
      <c r="AP25" s="348">
        <v>85345</v>
      </c>
      <c r="AQ25" s="351">
        <f t="shared" si="30"/>
        <v>0.41835784313725488</v>
      </c>
      <c r="AR25" s="348">
        <v>237186</v>
      </c>
      <c r="AS25" s="348">
        <v>138506</v>
      </c>
      <c r="AT25" s="351">
        <f t="shared" si="11"/>
        <v>0.58395520814887891</v>
      </c>
      <c r="AU25" s="348">
        <v>425000</v>
      </c>
      <c r="AV25" s="348">
        <v>124109</v>
      </c>
      <c r="AW25" s="351">
        <f t="shared" si="12"/>
        <v>0.29202117647058823</v>
      </c>
      <c r="AX25" s="348">
        <v>159668</v>
      </c>
      <c r="AY25" s="348">
        <v>8275</v>
      </c>
      <c r="AZ25" s="351">
        <f t="shared" si="13"/>
        <v>5.1826289550817944E-2</v>
      </c>
      <c r="BA25" s="348">
        <v>100000</v>
      </c>
      <c r="BB25" s="348">
        <v>50355</v>
      </c>
      <c r="BC25" s="351">
        <f t="shared" si="31"/>
        <v>0.50355000000000005</v>
      </c>
      <c r="BD25" s="348">
        <v>120000</v>
      </c>
      <c r="BE25" s="348">
        <v>51565</v>
      </c>
      <c r="BF25" s="351">
        <f t="shared" si="14"/>
        <v>0.42970833333333336</v>
      </c>
      <c r="BG25" s="348">
        <v>1150000</v>
      </c>
      <c r="BH25" s="348">
        <v>562676.31000000006</v>
      </c>
      <c r="BI25" s="351">
        <f t="shared" si="15"/>
        <v>0.48928374782608702</v>
      </c>
      <c r="BJ25" s="348"/>
      <c r="BK25" s="348"/>
      <c r="BL25" s="379"/>
      <c r="BM25" s="348">
        <v>130000</v>
      </c>
      <c r="BN25" s="348"/>
      <c r="BO25" s="351">
        <f t="shared" si="39"/>
        <v>0</v>
      </c>
      <c r="BP25" s="348">
        <v>150000</v>
      </c>
      <c r="BQ25" s="348">
        <v>57917</v>
      </c>
      <c r="BR25" s="351">
        <f t="shared" si="18"/>
        <v>0.38611333333333331</v>
      </c>
      <c r="BS25" s="348">
        <v>380000</v>
      </c>
      <c r="BT25" s="348">
        <v>155685</v>
      </c>
      <c r="BU25" s="351">
        <f t="shared" si="19"/>
        <v>0.40969736842105264</v>
      </c>
      <c r="BV25" s="348">
        <v>17500000</v>
      </c>
      <c r="BW25" s="348">
        <v>1657113.48</v>
      </c>
      <c r="BX25" s="349">
        <f t="shared" si="34"/>
        <v>9.4692198857142862E-2</v>
      </c>
      <c r="BY25" s="348">
        <v>62500000</v>
      </c>
      <c r="BZ25" s="348">
        <v>12547211.67</v>
      </c>
      <c r="CA25" s="351">
        <f t="shared" si="35"/>
        <v>0.20075538672000001</v>
      </c>
      <c r="CB25" s="9">
        <f t="shared" si="40"/>
        <v>118352971</v>
      </c>
      <c r="CC25" s="9">
        <f>C25+F25+I25+L25+O25+R25+U25+X25+AA25+AD25+AG25+AJ25+AM25+AP25+AS25+AV25+AY25+BB25+BE25+BH25+BK25+BN25+BQ25+BT25+BW25+BZ25</f>
        <v>22983647.240000002</v>
      </c>
      <c r="CD25" s="350">
        <f t="shared" si="22"/>
        <v>0.19419577764549739</v>
      </c>
      <c r="CE25" s="380"/>
      <c r="CF25" s="373"/>
      <c r="CG25" s="373"/>
      <c r="CH25" s="369"/>
      <c r="CI25" s="369"/>
    </row>
    <row r="26" spans="1:87" ht="15.6" x14ac:dyDescent="0.25">
      <c r="A26" s="38" t="s">
        <v>42</v>
      </c>
      <c r="B26" s="381"/>
      <c r="C26" s="381"/>
      <c r="D26" s="349"/>
      <c r="E26" s="348"/>
      <c r="F26" s="348"/>
      <c r="G26" s="349"/>
      <c r="H26" s="348"/>
      <c r="I26" s="348"/>
      <c r="J26" s="349"/>
      <c r="K26" s="381"/>
      <c r="L26" s="381"/>
      <c r="M26" s="349"/>
      <c r="N26" s="348"/>
      <c r="O26" s="348"/>
      <c r="P26" s="349"/>
      <c r="Q26" s="348"/>
      <c r="R26" s="348"/>
      <c r="S26" s="349"/>
      <c r="T26" s="348"/>
      <c r="U26" s="348"/>
      <c r="V26" s="349"/>
      <c r="W26" s="348"/>
      <c r="X26" s="348"/>
      <c r="Y26" s="349"/>
      <c r="Z26" s="348"/>
      <c r="AA26" s="348"/>
      <c r="AB26" s="349"/>
      <c r="AC26" s="348"/>
      <c r="AD26" s="348"/>
      <c r="AE26" s="349"/>
      <c r="AF26" s="348"/>
      <c r="AG26" s="348"/>
      <c r="AH26" s="349"/>
      <c r="AI26" s="348"/>
      <c r="AJ26" s="348"/>
      <c r="AK26" s="350"/>
      <c r="AL26" s="348"/>
      <c r="AM26" s="348"/>
      <c r="AN26" s="351"/>
      <c r="AO26" s="348"/>
      <c r="AP26" s="348"/>
      <c r="AQ26" s="351"/>
      <c r="AR26" s="381"/>
      <c r="AS26" s="381"/>
      <c r="AT26" s="351"/>
      <c r="AU26" s="348"/>
      <c r="AV26" s="348"/>
      <c r="AW26" s="351"/>
      <c r="AX26" s="348"/>
      <c r="AY26" s="348"/>
      <c r="AZ26" s="351"/>
      <c r="BA26" s="348"/>
      <c r="BB26" s="348"/>
      <c r="BC26" s="351"/>
      <c r="BD26" s="348"/>
      <c r="BE26" s="348"/>
      <c r="BF26" s="351"/>
      <c r="BG26" s="382"/>
      <c r="BH26" s="382"/>
      <c r="BI26" s="351"/>
      <c r="BJ26" s="348"/>
      <c r="BK26" s="348"/>
      <c r="BL26" s="351"/>
      <c r="BM26" s="382"/>
      <c r="BN26" s="382"/>
      <c r="BO26" s="351"/>
      <c r="BP26" s="348"/>
      <c r="BQ26" s="348"/>
      <c r="BR26" s="351"/>
      <c r="BS26" s="382">
        <v>0</v>
      </c>
      <c r="BT26" s="382">
        <v>0</v>
      </c>
      <c r="BU26" s="351"/>
      <c r="BV26" s="348"/>
      <c r="BW26" s="348"/>
      <c r="BX26" s="349"/>
      <c r="BY26" s="348"/>
      <c r="BZ26" s="348"/>
      <c r="CA26" s="351"/>
      <c r="CB26" s="9">
        <f t="shared" si="40"/>
        <v>0</v>
      </c>
      <c r="CC26" s="9">
        <f>C26+F26+I26+L26+O26+R26+U26+X26+AA26+AD26+AG26+AJ26+AM26+AP26+AS26+AV26+AY26+BB26+BE26+BH26+BK26+BN26+BQ26+BT26+BW26+BZ26</f>
        <v>0</v>
      </c>
      <c r="CD26" s="350"/>
      <c r="CF26" s="373"/>
      <c r="CG26" s="373"/>
      <c r="CH26" s="369"/>
      <c r="CI26" s="369"/>
    </row>
    <row r="27" spans="1:87" s="356" customFormat="1" ht="15.6" x14ac:dyDescent="0.3">
      <c r="A27" s="22" t="s">
        <v>43</v>
      </c>
      <c r="B27" s="9">
        <f>SUM(B13:B26)</f>
        <v>724300429.20000005</v>
      </c>
      <c r="C27" s="9">
        <f>SUM(C13:C26)</f>
        <v>257005949.03999999</v>
      </c>
      <c r="D27" s="374">
        <f>SUM(C27/B27)</f>
        <v>0.35483335185078746</v>
      </c>
      <c r="E27" s="9">
        <f>SUM(E13:E26)</f>
        <v>232756022.25999999</v>
      </c>
      <c r="F27" s="9">
        <f>SUM(F13:F26)</f>
        <v>79342366.690000013</v>
      </c>
      <c r="G27" s="374">
        <f>SUM(F27/E27)</f>
        <v>0.34088212162936288</v>
      </c>
      <c r="H27" s="9">
        <f>SUM(H13:H26)</f>
        <v>1929101858.6400001</v>
      </c>
      <c r="I27" s="9">
        <f>SUM(I13:I26)</f>
        <v>654084560.88999999</v>
      </c>
      <c r="J27" s="374">
        <f>SUM(I27/H27)</f>
        <v>0.33906170270922026</v>
      </c>
      <c r="K27" s="9">
        <f>SUM(K13:K26)</f>
        <v>1428155037.8600001</v>
      </c>
      <c r="L27" s="9">
        <f>SUM(L13:L26)</f>
        <v>531404703.38</v>
      </c>
      <c r="M27" s="374">
        <f>SUM(L27/K27)</f>
        <v>0.37209174724914762</v>
      </c>
      <c r="N27" s="9">
        <f>SUM(N13:N26)</f>
        <v>566070480.14999998</v>
      </c>
      <c r="O27" s="9">
        <f>SUM(O13:O26)</f>
        <v>177443467.58000001</v>
      </c>
      <c r="P27" s="374">
        <f>SUM(O27/N27)</f>
        <v>0.31346532596608856</v>
      </c>
      <c r="Q27" s="9">
        <f>SUM(Q13:Q26)</f>
        <v>401876591.31999999</v>
      </c>
      <c r="R27" s="9">
        <f>SUM(R13:R26)</f>
        <v>136549275.16999999</v>
      </c>
      <c r="S27" s="374">
        <f>SUM(R27/Q27)</f>
        <v>0.33977912154945761</v>
      </c>
      <c r="T27" s="9">
        <f>SUM(T13:T26)</f>
        <v>1442025380.3299999</v>
      </c>
      <c r="U27" s="9">
        <f>SUM(U13:U26)</f>
        <v>525534547.05999994</v>
      </c>
      <c r="V27" s="374">
        <f>SUM(U27/T27)</f>
        <v>0.36444195381619021</v>
      </c>
      <c r="W27" s="9">
        <f>SUM(W13:W26)</f>
        <v>337889156.91000003</v>
      </c>
      <c r="X27" s="9">
        <f>SUM(X13:X26)</f>
        <v>106639863.13999999</v>
      </c>
      <c r="Y27" s="374">
        <f>SUM(X27/W27)</f>
        <v>0.31560605292937682</v>
      </c>
      <c r="Z27" s="9">
        <f>SUM(Z13:Z26)</f>
        <v>1303251647.55</v>
      </c>
      <c r="AA27" s="9">
        <f>SUM(AA13:AA26)</f>
        <v>392159849.07999998</v>
      </c>
      <c r="AB27" s="374">
        <f>SUM(AA27/Z27)</f>
        <v>0.30090876909093228</v>
      </c>
      <c r="AC27" s="9">
        <f>SUM(AC13:AC26)</f>
        <v>1100248666.6799998</v>
      </c>
      <c r="AD27" s="9">
        <f>SUM(AD13:AD26)</f>
        <v>428195148.65000004</v>
      </c>
      <c r="AE27" s="374">
        <f>SUM(AD27/AC27)</f>
        <v>0.38918033860661594</v>
      </c>
      <c r="AF27" s="9">
        <f>SUM(AF13:AF26)</f>
        <v>317137168.76999998</v>
      </c>
      <c r="AG27" s="9">
        <f>SUM(AG13:AG26)</f>
        <v>117039589.19000001</v>
      </c>
      <c r="AH27" s="374">
        <f>SUM(AG27/AF27)</f>
        <v>0.36905036910032329</v>
      </c>
      <c r="AI27" s="9">
        <f>SUM(AI13:AI26)</f>
        <v>1189650078.3299999</v>
      </c>
      <c r="AJ27" s="9">
        <f>SUM(AJ13:AJ26)</f>
        <v>432895949.61000001</v>
      </c>
      <c r="AK27" s="383">
        <f>SUM(AJ27/AI27)</f>
        <v>0.36388510999611601</v>
      </c>
      <c r="AL27" s="9">
        <f>SUM(AL13:AL26)</f>
        <v>1787257102.2800002</v>
      </c>
      <c r="AM27" s="9">
        <f>SUM(AM13:AM26)</f>
        <v>679430683.91999996</v>
      </c>
      <c r="AN27" s="374">
        <f>SUM(AM27/AL27)</f>
        <v>0.38015273966641489</v>
      </c>
      <c r="AO27" s="9">
        <f>SUM(AO13:AO26)</f>
        <v>418846827.32999998</v>
      </c>
      <c r="AP27" s="9">
        <f>SUM(AP13:AP26)</f>
        <v>140442262.82999998</v>
      </c>
      <c r="AQ27" s="374">
        <f>SUM(AP27/AO27)</f>
        <v>0.33530697540499377</v>
      </c>
      <c r="AR27" s="9">
        <f>SUM(AR13:AR26)</f>
        <v>413095054.19999999</v>
      </c>
      <c r="AS27" s="9">
        <f>SUM(AS13:AS26)</f>
        <v>156424936.74000001</v>
      </c>
      <c r="AT27" s="374">
        <f>SUM(AS27/AR27)</f>
        <v>0.37866572148372146</v>
      </c>
      <c r="AU27" s="9">
        <f>SUM(AU13:AU26)</f>
        <v>392090175.42000008</v>
      </c>
      <c r="AV27" s="9">
        <f>SUM(AV13:AV26)</f>
        <v>143279521.44</v>
      </c>
      <c r="AW27" s="374">
        <f>SUM(AV27/AU27)</f>
        <v>0.36542492115881636</v>
      </c>
      <c r="AX27" s="9">
        <f>SUM(AX13:AX26)</f>
        <v>547382847.27999997</v>
      </c>
      <c r="AY27" s="9">
        <f>SUM(AY13:AY26)</f>
        <v>212487700.78999999</v>
      </c>
      <c r="AZ27" s="374">
        <f>SUM(AY27/AX27)</f>
        <v>0.38818845319299389</v>
      </c>
      <c r="BA27" s="9">
        <f>SUM(BA13:BA26)</f>
        <v>272134927.39999998</v>
      </c>
      <c r="BB27" s="9">
        <f>SUM(BB13:BB26)</f>
        <v>115648116.64</v>
      </c>
      <c r="BC27" s="374">
        <f>SUM(BB27/BA27)</f>
        <v>0.42496609216946846</v>
      </c>
      <c r="BD27" s="9">
        <f>SUM(BD13:BD26)</f>
        <v>823618661.80999994</v>
      </c>
      <c r="BE27" s="9">
        <f>SUM(BE13:BE26)</f>
        <v>332516656.48000002</v>
      </c>
      <c r="BF27" s="374">
        <f>SUM(BE27/BD27)</f>
        <v>0.40372647184712296</v>
      </c>
      <c r="BG27" s="9">
        <f>SUM(BG13:BG26)</f>
        <v>543937539.76999998</v>
      </c>
      <c r="BH27" s="9">
        <f>SUM(BH13:BH26)</f>
        <v>188448569.48000002</v>
      </c>
      <c r="BI27" s="374">
        <f>SUM(BH27/BG27)</f>
        <v>0.34645259005231394</v>
      </c>
      <c r="BJ27" s="9">
        <f>SUM(BJ13:BJ26)</f>
        <v>320560609.40999997</v>
      </c>
      <c r="BK27" s="9">
        <f>SUM(BK13:BK26)</f>
        <v>111205156.31999999</v>
      </c>
      <c r="BL27" s="374">
        <f>SUM(BK27/BJ27)</f>
        <v>0.34690836320992757</v>
      </c>
      <c r="BM27" s="9">
        <f>SUM(BM13:BM26)</f>
        <v>701114962.60000002</v>
      </c>
      <c r="BN27" s="9">
        <f>SUM(BN13:BN26)</f>
        <v>215011879.69999999</v>
      </c>
      <c r="BO27" s="374">
        <f>SUM(BN27/BM27)</f>
        <v>0.3066713608602139</v>
      </c>
      <c r="BP27" s="9">
        <f>SUM(BP13:BP26)</f>
        <v>416830451.99000001</v>
      </c>
      <c r="BQ27" s="9">
        <f>SUM(BQ13:BQ26)</f>
        <v>117029250.99999999</v>
      </c>
      <c r="BR27" s="374">
        <f>SUM(BQ27/BP27)</f>
        <v>0.28075983998119114</v>
      </c>
      <c r="BS27" s="9">
        <f>SUM(BS13:BS26)</f>
        <v>451407942.05000001</v>
      </c>
      <c r="BT27" s="9">
        <f>SUM(BT13:BT26)</f>
        <v>171974144.63</v>
      </c>
      <c r="BU27" s="374">
        <f>SUM(BT27/BS27)</f>
        <v>0.380972793365145</v>
      </c>
      <c r="BV27" s="9">
        <f>SUM(BV13:BV26)</f>
        <v>3633414789.6500006</v>
      </c>
      <c r="BW27" s="9">
        <f>SUM(BW13:BW26)</f>
        <v>1318554965.48</v>
      </c>
      <c r="BX27" s="374">
        <f>SUM(BW27/BV27)</f>
        <v>0.36289690052343671</v>
      </c>
      <c r="BY27" s="9">
        <f>SUM(BY13:BY26)</f>
        <v>10089427938.9</v>
      </c>
      <c r="BZ27" s="9">
        <f>SUM(BZ13:BZ26)</f>
        <v>3202828685.9600005</v>
      </c>
      <c r="CA27" s="374">
        <f>SUM(BZ27/BY27)</f>
        <v>0.3174440320458039</v>
      </c>
      <c r="CB27" s="9">
        <f t="shared" si="40"/>
        <v>31783582348.089996</v>
      </c>
      <c r="CC27" s="9">
        <f>BZ27+BW27+BT27+BQ27+BN27+BK27+BH27+BE27+BB27+AY27+AV27+AS27+AP27+AM27+AJ27+AG27+AD27+AA27+X27+U27+R27+O27+L27+I27+F27+C27</f>
        <v>10943577800.889997</v>
      </c>
      <c r="CD27" s="383">
        <f>SUM(CC27/CB27)</f>
        <v>0.34431542930048731</v>
      </c>
      <c r="CE27" s="375"/>
      <c r="CF27" s="376"/>
      <c r="CG27" s="376"/>
      <c r="CH27" s="377"/>
      <c r="CI27" s="373"/>
    </row>
    <row r="28" spans="1:87" ht="15.6" x14ac:dyDescent="0.3">
      <c r="A28" s="29" t="s">
        <v>44</v>
      </c>
      <c r="B28" s="348"/>
      <c r="C28" s="348"/>
      <c r="D28" s="368"/>
      <c r="E28" s="23">
        <f>E12-E27</f>
        <v>0</v>
      </c>
      <c r="F28" s="23">
        <f>F12-F27</f>
        <v>3825769.3299999833</v>
      </c>
      <c r="G28" s="368"/>
      <c r="H28" s="23">
        <f>H12-H27</f>
        <v>-49358171.840000153</v>
      </c>
      <c r="I28" s="23">
        <f>I12-I27</f>
        <v>7754077.5900000334</v>
      </c>
      <c r="J28" s="368"/>
      <c r="K28" s="23">
        <f>K12-K27</f>
        <v>-83456651.690000057</v>
      </c>
      <c r="L28" s="23">
        <f>L12-L27</f>
        <v>69016826.269999981</v>
      </c>
      <c r="M28" s="368"/>
      <c r="N28" s="23">
        <f>N12-N27</f>
        <v>-43994174.48999995</v>
      </c>
      <c r="O28" s="23">
        <f>O12-O27</f>
        <v>16553151.419999987</v>
      </c>
      <c r="P28" s="368"/>
      <c r="Q28" s="23">
        <f>Q12-Q27</f>
        <v>-12527874.319999993</v>
      </c>
      <c r="R28" s="23">
        <f>R12-R27</f>
        <v>5471193.9500000179</v>
      </c>
      <c r="S28" s="368"/>
      <c r="T28" s="23">
        <f>T12-T27</f>
        <v>-86766057.25</v>
      </c>
      <c r="U28" s="23">
        <f>U12-U27</f>
        <v>54139187.24000001</v>
      </c>
      <c r="V28" s="368"/>
      <c r="W28" s="23">
        <f>W12-W27</f>
        <v>-8406059.8000000119</v>
      </c>
      <c r="X28" s="23">
        <f>X12-X27</f>
        <v>8089941.4600000083</v>
      </c>
      <c r="Y28" s="368"/>
      <c r="Z28" s="23">
        <f>Z12-Z27</f>
        <v>1542748.1800000668</v>
      </c>
      <c r="AA28" s="23">
        <f>AA12-AA27</f>
        <v>-48879802.909999967</v>
      </c>
      <c r="AB28" s="368"/>
      <c r="AC28" s="23">
        <f>AC12-AC27</f>
        <v>-33986732.269999862</v>
      </c>
      <c r="AD28" s="23">
        <f>AD12-AD27</f>
        <v>72094003.619999945</v>
      </c>
      <c r="AE28" s="368"/>
      <c r="AF28" s="23">
        <f>AF12-AF27</f>
        <v>-2500000</v>
      </c>
      <c r="AG28" s="23">
        <f>AG12-AG27</f>
        <v>15095578.089999989</v>
      </c>
      <c r="AH28" s="368"/>
      <c r="AI28" s="23">
        <f>AI12-AI27</f>
        <v>-11806537.970000029</v>
      </c>
      <c r="AJ28" s="23">
        <f>AJ12-AJ27</f>
        <v>37357203.209999979</v>
      </c>
      <c r="AK28" s="350"/>
      <c r="AL28" s="23">
        <f>AL12-AL27</f>
        <v>-67228498.700000286</v>
      </c>
      <c r="AM28" s="23">
        <f>AM12-AM27</f>
        <v>63787239.129999995</v>
      </c>
      <c r="AN28" s="351"/>
      <c r="AO28" s="23">
        <f>AO12-AO27</f>
        <v>-23562202.120000005</v>
      </c>
      <c r="AP28" s="23">
        <f>AP12-AP27</f>
        <v>18784801.700000018</v>
      </c>
      <c r="AQ28" s="351"/>
      <c r="AR28" s="23">
        <f>AR12-AR27</f>
        <v>-7148435.5500000119</v>
      </c>
      <c r="AS28" s="23">
        <f>AS12-AS27</f>
        <v>7998791.4699999988</v>
      </c>
      <c r="AT28" s="351"/>
      <c r="AU28" s="23">
        <f>AU12-AU27</f>
        <v>-4554028.590000093</v>
      </c>
      <c r="AV28" s="23">
        <f>AV12-AV27</f>
        <v>7727542.099999994</v>
      </c>
      <c r="AW28" s="351"/>
      <c r="AX28" s="23">
        <f>AX12-AX27</f>
        <v>-11458262.539999962</v>
      </c>
      <c r="AY28" s="23">
        <f>AY12-AY27</f>
        <v>34002111.070000023</v>
      </c>
      <c r="AZ28" s="351"/>
      <c r="BA28" s="23">
        <f>BA12-BA27</f>
        <v>-9830201.5799999833</v>
      </c>
      <c r="BB28" s="23">
        <f>BB12-BB27</f>
        <v>16036970.900000006</v>
      </c>
      <c r="BC28" s="351"/>
      <c r="BD28" s="23">
        <f>BD12-BD27</f>
        <v>-42653468.329999924</v>
      </c>
      <c r="BE28" s="23">
        <f>BE12-BE27</f>
        <v>24200187.159999967</v>
      </c>
      <c r="BF28" s="351"/>
      <c r="BG28" s="23">
        <f>BG12-BG27</f>
        <v>-27520636.399999976</v>
      </c>
      <c r="BH28" s="23">
        <f>BH12-BH27</f>
        <v>14599932.819999993</v>
      </c>
      <c r="BI28" s="351"/>
      <c r="BJ28" s="23">
        <f>BJ12-BJ27</f>
        <v>-3158392.9999999404</v>
      </c>
      <c r="BK28" s="23">
        <f>BK12-BK27</f>
        <v>7058553.0200000107</v>
      </c>
      <c r="BL28" s="351"/>
      <c r="BM28" s="23">
        <f>BM12-BM27</f>
        <v>-56683287.889999986</v>
      </c>
      <c r="BN28" s="23">
        <f>BN12-BN27</f>
        <v>41136515.320000023</v>
      </c>
      <c r="BO28" s="351"/>
      <c r="BP28" s="23">
        <f>BP12-BP27</f>
        <v>-1986995.7599999905</v>
      </c>
      <c r="BQ28" s="23">
        <f>BQ12-BQ27</f>
        <v>39143687.650000021</v>
      </c>
      <c r="BR28" s="351"/>
      <c r="BS28" s="23">
        <f>BS12-BS27</f>
        <v>-21423687.100000024</v>
      </c>
      <c r="BT28" s="23">
        <f>BT12-BT27</f>
        <v>45347495.840000004</v>
      </c>
      <c r="BU28" s="351"/>
      <c r="BV28" s="23">
        <f>BV12-BV27</f>
        <v>-165588591.88000059</v>
      </c>
      <c r="BW28" s="23">
        <f>BW12-BW27</f>
        <v>268170430.5</v>
      </c>
      <c r="BX28" s="368"/>
      <c r="BY28" s="23">
        <f>BY12-BY27</f>
        <v>-414536701</v>
      </c>
      <c r="BZ28" s="23">
        <f>BZ12-BZ27</f>
        <v>487960374.81999969</v>
      </c>
      <c r="CA28" s="351"/>
      <c r="CB28" s="6">
        <f t="shared" si="40"/>
        <v>-1188592901.8900008</v>
      </c>
      <c r="CC28" s="6">
        <f>BZ28+BW28+BT28+BQ28+BN28+BK28+BH28+BE28+BB28+AY28+AV28+AS28+AP28+AM28+AJ28+AG28+AD28+AA28+X28+U28+R28+O28+L28+I28+F28+C28</f>
        <v>1316471762.77</v>
      </c>
      <c r="CD28" s="350"/>
      <c r="CF28" s="369"/>
      <c r="CG28" s="369"/>
      <c r="CH28" s="369"/>
      <c r="CI28" s="369"/>
    </row>
    <row r="29" spans="1:87" ht="15.6" hidden="1" x14ac:dyDescent="0.3">
      <c r="A29" s="29" t="s">
        <v>45</v>
      </c>
      <c r="B29" s="23">
        <f>B28/(B6+B11)*100</f>
        <v>0</v>
      </c>
      <c r="C29" s="23">
        <f>C28/(C6+C11)*100</f>
        <v>0</v>
      </c>
      <c r="D29" s="368"/>
      <c r="E29" s="23">
        <f>E28/(E6+E11)*100</f>
        <v>0</v>
      </c>
      <c r="F29" s="23">
        <f>F28/(F6+F11)*100</f>
        <v>19.23971749413089</v>
      </c>
      <c r="G29" s="368"/>
      <c r="H29" s="23">
        <f>H28/(H6+H11)*100</f>
        <v>-4.9532232156028346</v>
      </c>
      <c r="I29" s="23">
        <f>I28/(I6+I11)*100</f>
        <v>2.3660732985068957</v>
      </c>
      <c r="J29" s="368" t="s">
        <v>0</v>
      </c>
      <c r="K29" s="23">
        <f>K28/(K6+K11)*100</f>
        <v>-17.799918557306551</v>
      </c>
      <c r="L29" s="23">
        <f>L28/(L6+L11)*100</f>
        <v>34.718836790211178</v>
      </c>
      <c r="M29" s="368"/>
      <c r="N29" s="23">
        <f>N28/(N6+N11)*100</f>
        <v>-26.898514752006758</v>
      </c>
      <c r="O29" s="23">
        <f>O28/(O6+O11)*100</f>
        <v>25.288968987827154</v>
      </c>
      <c r="P29" s="368"/>
      <c r="Q29" s="23">
        <f>Q28/(Q6+Q11)*100</f>
        <v>-12.955887614407068</v>
      </c>
      <c r="R29" s="23">
        <f>R28/(R6+R11)*100</f>
        <v>16.425511350673208</v>
      </c>
      <c r="S29" s="368"/>
      <c r="T29" s="23">
        <f>T28/(T6+T11)*100</f>
        <v>-14.165573294600081</v>
      </c>
      <c r="U29" s="23">
        <f>U28/(U6+U11)*100</f>
        <v>19.657076590971688</v>
      </c>
      <c r="V29" s="368"/>
      <c r="W29" s="23">
        <f>W28/(W6+W11)*100</f>
        <v>-10.465593300585297</v>
      </c>
      <c r="X29" s="23">
        <f>X28/(X6+X11)*100</f>
        <v>31.369010914140389</v>
      </c>
      <c r="Y29" s="368"/>
      <c r="Z29" s="23">
        <f>Z28/(Z6+Z11)*100</f>
        <v>0.41708370226537489</v>
      </c>
      <c r="AA29" s="23">
        <f>AA28/(AA6+AA11)*100</f>
        <v>-34.850050356073162</v>
      </c>
      <c r="AB29" s="368"/>
      <c r="AC29" s="23">
        <f>AC28/(AC6+AC11)*100</f>
        <v>-11.072865009632567</v>
      </c>
      <c r="AD29" s="23">
        <f>AD28/(AD6+AD11)*100</f>
        <v>48.49218703612874</v>
      </c>
      <c r="AE29" s="368"/>
      <c r="AF29" s="23">
        <f>AF28/(AF6+AF11)*100</f>
        <v>-3.8813675231509603</v>
      </c>
      <c r="AG29" s="23">
        <f>AG28/(AG6+AG11)*100</f>
        <v>61.744165027846179</v>
      </c>
      <c r="AH29" s="368"/>
      <c r="AI29" s="23">
        <f>AI28/(AI6+AI11)*100</f>
        <v>-3.0849574329042055</v>
      </c>
      <c r="AJ29" s="23">
        <f>AJ28/(AJ6+AJ11)*100</f>
        <v>22.896972563052888</v>
      </c>
      <c r="AK29" s="350"/>
      <c r="AL29" s="6">
        <f>AL28/(AL6+AL11)*100</f>
        <v>-10.269393809700317</v>
      </c>
      <c r="AM29" s="6">
        <f>AM28/(AM6+AM11)*100</f>
        <v>26.866705098820475</v>
      </c>
      <c r="AN29" s="351"/>
      <c r="AO29" s="6">
        <f>AO28/(AO6+AO11)*100</f>
        <v>-13.610045012113666</v>
      </c>
      <c r="AP29" s="6">
        <f>AP28/(AP6+AP11)*100</f>
        <v>30.891187189923546</v>
      </c>
      <c r="AQ29" s="351"/>
      <c r="AR29" s="6">
        <f>AR28/(AR6+AR11)*100</f>
        <v>-7.3188996704237477</v>
      </c>
      <c r="AS29" s="6">
        <f>AS28/(AS6+AS11)*100</f>
        <v>20.482118596934658</v>
      </c>
      <c r="AT29" s="351"/>
      <c r="AU29" s="6">
        <f>AU28/(AU6+AU11)*100</f>
        <v>-3.9123816882726863</v>
      </c>
      <c r="AV29" s="6">
        <f>AV28/(AV6+AV11)*100</f>
        <v>16.8681225738728</v>
      </c>
      <c r="AW29" s="351"/>
      <c r="AX29" s="6">
        <f>AX28/(AX6+AX11)*100</f>
        <v>-9.8616551960590737</v>
      </c>
      <c r="AY29" s="6">
        <f>AY28/(AY6+AY11)*100</f>
        <v>62.873111787656519</v>
      </c>
      <c r="AZ29" s="351"/>
      <c r="BA29" s="6">
        <f>BA28/(BA6+BA11)*100</f>
        <v>-16.002277681358184</v>
      </c>
      <c r="BB29" s="6">
        <f>BB28/(BB6+BB11)*100</f>
        <v>58.916209809517447</v>
      </c>
      <c r="BC29" s="351"/>
      <c r="BD29" s="6">
        <f>BD28/(BD6+BD11)*100</f>
        <v>-16.73619857532498</v>
      </c>
      <c r="BE29" s="6">
        <f>BE28/(BE6+BE11)*100</f>
        <v>24.110534759722121</v>
      </c>
      <c r="BF29" s="351"/>
      <c r="BG29" s="6">
        <f>BG28/(BG6+BG11)*100</f>
        <v>-12.273539708993333</v>
      </c>
      <c r="BH29" s="6">
        <f>BH28/(BH6+BH11)*100</f>
        <v>18.160011198539344</v>
      </c>
      <c r="BI29" s="351"/>
      <c r="BJ29" s="6">
        <f>BJ28/(BJ6+BJ11)*100</f>
        <v>-5.3326468728406402</v>
      </c>
      <c r="BK29" s="6">
        <f>BK28/(BK6+BK11)*100</f>
        <v>32.594569899040415</v>
      </c>
      <c r="BL29" s="351"/>
      <c r="BM29" s="6">
        <f>BM28/(BM6+BM11)*100</f>
        <v>-25.000253225349496</v>
      </c>
      <c r="BN29" s="6">
        <f>BN28/(BN6+BN11)*100</f>
        <v>42.182282462861316</v>
      </c>
      <c r="BO29" s="351"/>
      <c r="BP29" s="6">
        <f>BP28/(BP6+BP11)*100</f>
        <v>-2.1558232327303899</v>
      </c>
      <c r="BQ29" s="6">
        <f>BQ28/(BQ6+BQ11)*100</f>
        <v>81.816884141166469</v>
      </c>
      <c r="BR29" s="351"/>
      <c r="BS29" s="6">
        <f>BS28/(BS6+BS11)*100</f>
        <v>-15.300596106189687</v>
      </c>
      <c r="BT29" s="6">
        <f>BT28/(BT6+BT11)*100</f>
        <v>63.349906021378452</v>
      </c>
      <c r="BU29" s="351"/>
      <c r="BV29" s="6">
        <f>BV28/(BV6+BV11)*100</f>
        <v>-8.6703950474810441</v>
      </c>
      <c r="BW29" s="6">
        <f>BW28/(BW6+BW11)*100</f>
        <v>30.208865694821714</v>
      </c>
      <c r="BX29" s="368"/>
      <c r="BY29" s="6">
        <f>BY28/(BY6+BY11)*100</f>
        <v>-9.6905445856888903</v>
      </c>
      <c r="BZ29" s="6">
        <f>BZ28/(BZ6+BZ11)*100</f>
        <v>26.305004114720703</v>
      </c>
      <c r="CA29" s="351"/>
      <c r="CB29" s="6">
        <f t="shared" si="40"/>
        <v>-260.99546741045708</v>
      </c>
      <c r="CC29" s="6">
        <f>BZ29+BW29+BT29+BQ29+BN29+BK29+BH29+BE29+BB29+AY29+AV29+AS29+AP29+AM29+AJ29+AG29+AD29+AA29+X29+U29+R29+O29+L29+I29+F29+C29</f>
        <v>782.97398304639194</v>
      </c>
      <c r="CD29" s="350"/>
      <c r="CF29" s="369"/>
      <c r="CG29" s="369"/>
      <c r="CH29" s="369"/>
      <c r="CI29" s="369"/>
    </row>
    <row r="30" spans="1:87" ht="16.2" hidden="1" thickBot="1" x14ac:dyDescent="0.35">
      <c r="A30" s="30" t="s">
        <v>46</v>
      </c>
      <c r="B30" s="25"/>
      <c r="C30" s="25"/>
      <c r="D30" s="368"/>
      <c r="E30" s="25"/>
      <c r="F30" s="25"/>
      <c r="G30" s="368"/>
      <c r="H30" s="25"/>
      <c r="I30" s="25"/>
      <c r="J30" s="368"/>
      <c r="K30" s="25"/>
      <c r="L30" s="25"/>
      <c r="M30" s="368"/>
      <c r="N30" s="25"/>
      <c r="O30" s="25"/>
      <c r="P30" s="368"/>
      <c r="Q30" s="25"/>
      <c r="R30" s="25"/>
      <c r="S30" s="368"/>
      <c r="T30" s="25"/>
      <c r="U30" s="25"/>
      <c r="V30" s="368"/>
      <c r="W30" s="25"/>
      <c r="X30" s="25"/>
      <c r="Y30" s="368"/>
      <c r="Z30" s="25"/>
      <c r="AA30" s="25"/>
      <c r="AB30" s="368"/>
      <c r="AC30" s="25"/>
      <c r="AD30" s="25"/>
      <c r="AE30" s="368"/>
      <c r="AF30" s="25"/>
      <c r="AG30" s="25"/>
      <c r="AH30" s="368"/>
      <c r="AI30" s="25"/>
      <c r="AJ30" s="25"/>
      <c r="AK30" s="350"/>
      <c r="AL30" s="7"/>
      <c r="AM30" s="7"/>
      <c r="AN30" s="351"/>
      <c r="AO30" s="7"/>
      <c r="AP30" s="7"/>
      <c r="AQ30" s="351"/>
      <c r="AR30" s="7"/>
      <c r="AS30" s="7"/>
      <c r="AT30" s="351"/>
      <c r="AU30" s="7"/>
      <c r="AV30" s="7"/>
      <c r="AW30" s="351"/>
      <c r="AX30" s="7"/>
      <c r="AY30" s="7"/>
      <c r="AZ30" s="351"/>
      <c r="BA30" s="7"/>
      <c r="BB30" s="7"/>
      <c r="BC30" s="351"/>
      <c r="BD30" s="7"/>
      <c r="BE30" s="7"/>
      <c r="BF30" s="351"/>
      <c r="BG30" s="7"/>
      <c r="BH30" s="7"/>
      <c r="BI30" s="351"/>
      <c r="BJ30" s="7"/>
      <c r="BK30" s="7"/>
      <c r="BL30" s="351"/>
      <c r="BM30" s="7"/>
      <c r="BN30" s="7"/>
      <c r="BO30" s="351"/>
      <c r="BP30" s="7"/>
      <c r="BQ30" s="7"/>
      <c r="BR30" s="351"/>
      <c r="BS30" s="7"/>
      <c r="BT30" s="7"/>
      <c r="BU30" s="351"/>
      <c r="BV30" s="7"/>
      <c r="BW30" s="7"/>
      <c r="BX30" s="368"/>
      <c r="BY30" s="7"/>
      <c r="BZ30" s="7"/>
      <c r="CA30" s="351"/>
      <c r="CB30" s="6"/>
      <c r="CC30" s="6"/>
      <c r="CD30" s="350"/>
      <c r="CF30" s="369"/>
      <c r="CG30" s="369"/>
      <c r="CH30" s="369"/>
      <c r="CI30" s="369"/>
    </row>
    <row r="31" spans="1:87" ht="16.2" hidden="1" thickBot="1" x14ac:dyDescent="0.35">
      <c r="A31" s="30" t="s">
        <v>47</v>
      </c>
      <c r="B31" s="384">
        <v>448914894.25999999</v>
      </c>
      <c r="C31" s="348">
        <v>191651324.86000001</v>
      </c>
      <c r="D31" s="368">
        <f>SUM(C31/B31)</f>
        <v>0.42692128800030521</v>
      </c>
      <c r="E31" s="348">
        <v>212415720</v>
      </c>
      <c r="F31" s="348">
        <v>69625143.879999995</v>
      </c>
      <c r="G31" s="368">
        <f>SUM(F31/E31)</f>
        <v>0.32777773641235214</v>
      </c>
      <c r="H31" s="348">
        <v>1130410175.9400001</v>
      </c>
      <c r="I31" s="348">
        <v>450276588.63999999</v>
      </c>
      <c r="J31" s="368">
        <f>SUM(I31/H31)</f>
        <v>0.39833026827237245</v>
      </c>
      <c r="K31" s="348">
        <v>973418176</v>
      </c>
      <c r="L31" s="348">
        <v>353045022.45999998</v>
      </c>
      <c r="M31" s="368">
        <f>SUM(L31/K31)</f>
        <v>0.36268587454442597</v>
      </c>
      <c r="N31" s="348">
        <v>379341864.06</v>
      </c>
      <c r="O31" s="348">
        <v>162502875.34</v>
      </c>
      <c r="P31" s="368">
        <f>SUM(O31/N31)</f>
        <v>0.4283810745293779</v>
      </c>
      <c r="Q31" s="348">
        <v>251441057.68000001</v>
      </c>
      <c r="R31" s="348">
        <v>92586867.260000005</v>
      </c>
      <c r="S31" s="368">
        <f>SUM(R31/Q31)</f>
        <v>0.36822493555460611</v>
      </c>
      <c r="T31" s="348">
        <v>843855394.32000005</v>
      </c>
      <c r="U31" s="348">
        <v>315936758.86000001</v>
      </c>
      <c r="V31" s="368">
        <f>SUM(U31/T31)</f>
        <v>0.37439679948315058</v>
      </c>
      <c r="W31" s="348">
        <v>216050951.97999999</v>
      </c>
      <c r="X31" s="348">
        <v>81722049.939999998</v>
      </c>
      <c r="Y31" s="368">
        <f>SUM(X31/W31)</f>
        <v>0.3782535980103669</v>
      </c>
      <c r="Z31" s="348">
        <v>667910477.36000001</v>
      </c>
      <c r="AA31" s="348">
        <v>244011974.88</v>
      </c>
      <c r="AB31" s="368">
        <f>SUM(AA31/Z31)</f>
        <v>0.36533634843473028</v>
      </c>
      <c r="AC31" s="348">
        <v>617757861.5</v>
      </c>
      <c r="AD31" s="348">
        <v>256278158.34</v>
      </c>
      <c r="AE31" s="368">
        <f>SUM(AD31/AC31)</f>
        <v>0.41485211975728131</v>
      </c>
      <c r="AF31" s="385">
        <v>213225620</v>
      </c>
      <c r="AG31" s="385">
        <v>93256309.900000006</v>
      </c>
      <c r="AH31" s="368">
        <f>SUM(AG31/AF31)</f>
        <v>0.43735977834183343</v>
      </c>
      <c r="AI31" s="348">
        <v>708472791.62</v>
      </c>
      <c r="AJ31" s="348">
        <v>268261474.36000001</v>
      </c>
      <c r="AK31" s="350">
        <f>SUM(AJ31/AI31)</f>
        <v>0.37864753245723243</v>
      </c>
      <c r="AL31" s="348">
        <v>640489961.62</v>
      </c>
      <c r="AM31" s="348">
        <v>270236636.80000001</v>
      </c>
      <c r="AN31" s="351">
        <f>SUM(AM31/AL31)</f>
        <v>0.42192173647263231</v>
      </c>
      <c r="AO31" s="348">
        <v>338737477.72000003</v>
      </c>
      <c r="AP31" s="348">
        <v>103497381.58</v>
      </c>
      <c r="AQ31" s="351">
        <f>SUM(AP31/AO31)</f>
        <v>0.30553862028089729</v>
      </c>
      <c r="AR31" s="348">
        <v>306164719.36000001</v>
      </c>
      <c r="AS31" s="348">
        <v>93025770.739999995</v>
      </c>
      <c r="AT31" s="351">
        <f>SUM(AS31/AR31)</f>
        <v>0.3038422288971081</v>
      </c>
      <c r="AU31" s="348">
        <v>285470014.10000002</v>
      </c>
      <c r="AV31" s="348">
        <v>108313577.31999999</v>
      </c>
      <c r="AW31" s="351">
        <f>SUM(AV31/AU31)</f>
        <v>0.37942190762654948</v>
      </c>
      <c r="AX31" s="348">
        <v>357023927.04000002</v>
      </c>
      <c r="AY31" s="348">
        <v>126640173.95999999</v>
      </c>
      <c r="AZ31" s="351">
        <f>SUM(AY31/AX31)</f>
        <v>0.35471060724121034</v>
      </c>
      <c r="BA31" s="348">
        <v>183970737.28</v>
      </c>
      <c r="BB31" s="348">
        <v>82187618.579999998</v>
      </c>
      <c r="BC31" s="351">
        <f>SUM(BB31/BA31)</f>
        <v>0.44674288854380134</v>
      </c>
      <c r="BD31" s="348">
        <v>529807851.83999997</v>
      </c>
      <c r="BE31" s="348">
        <v>185437376.94</v>
      </c>
      <c r="BF31" s="351">
        <f>SUM(BE31/BD31)</f>
        <v>0.35000873674481026</v>
      </c>
      <c r="BG31" s="348">
        <v>103616385.54000001</v>
      </c>
      <c r="BH31" s="348">
        <v>38922623.280000001</v>
      </c>
      <c r="BI31" s="351">
        <f>SUM(BH31/BG31)</f>
        <v>0.37564158484349308</v>
      </c>
      <c r="BJ31" s="348">
        <v>233352338.28</v>
      </c>
      <c r="BK31" s="348">
        <v>75319818.140000001</v>
      </c>
      <c r="BL31" s="351">
        <f>SUM(BK31/BJ31)</f>
        <v>0.32277293081856151</v>
      </c>
      <c r="BM31" s="348">
        <v>415800897.81999999</v>
      </c>
      <c r="BN31" s="348">
        <v>144396449.13999999</v>
      </c>
      <c r="BO31" s="351">
        <f>SUM(BN31/BM31)</f>
        <v>0.3472730576029423</v>
      </c>
      <c r="BP31" s="348">
        <v>303893757.89999998</v>
      </c>
      <c r="BQ31" s="348">
        <v>97628259.379999995</v>
      </c>
      <c r="BR31" s="351">
        <f>SUM(BQ31/BP31)</f>
        <v>0.32125786345412788</v>
      </c>
      <c r="BS31" s="348">
        <v>348708975.56</v>
      </c>
      <c r="BT31" s="348">
        <v>129656953.45999999</v>
      </c>
      <c r="BU31" s="351">
        <f>SUM(BT31/BS31)</f>
        <v>0.37181994886073932</v>
      </c>
      <c r="BV31" s="348">
        <v>523061318</v>
      </c>
      <c r="BW31" s="348">
        <v>177995906.47999999</v>
      </c>
      <c r="BX31" s="368">
        <f>SUM(BW31/BV31)</f>
        <v>0.34029644394388192</v>
      </c>
      <c r="BY31" s="348">
        <v>1085712964.48</v>
      </c>
      <c r="BZ31" s="348">
        <v>403339687.22000003</v>
      </c>
      <c r="CA31" s="351">
        <f>SUM(BZ31/BY31)</f>
        <v>0.37149753241933398</v>
      </c>
      <c r="CB31" s="9">
        <f>BY31+BV31+BS31+BP31+BM31+BJ31+BG31+BD31+BA31+AX31+AU31+AR31+AO31+AL31+AI31+AF31+AC31+Z31+W31+T31+Q31+N31+K31+H31+E31+B31</f>
        <v>12319026311.26</v>
      </c>
      <c r="CC31" s="9">
        <f>BZ31+BW31+BT31+BQ31+BN31+BK31+BH31+BE31+BB31+AY31+AV31+AS31+AP31+AM31+AJ31+AG31+AD31+AA31+X31+U31+R31+O31+L31+I31+F31+C31</f>
        <v>4615752781.7400007</v>
      </c>
      <c r="CD31" s="350">
        <f>SUM(CC31/CB31)</f>
        <v>0.37468487079381013</v>
      </c>
      <c r="CF31" s="373"/>
      <c r="CG31" s="373"/>
      <c r="CH31" s="369"/>
      <c r="CI31" s="369"/>
    </row>
    <row r="32" spans="1:87" ht="16.2" hidden="1" thickBot="1" x14ac:dyDescent="0.35">
      <c r="A32" s="30" t="s">
        <v>48</v>
      </c>
      <c r="B32" s="384">
        <v>34980031.340000004</v>
      </c>
      <c r="C32" s="348">
        <v>23368388.399999999</v>
      </c>
      <c r="D32" s="368">
        <f>SUM(C32/B32)</f>
        <v>0.66804938431481675</v>
      </c>
      <c r="E32" s="348">
        <v>13376811.720000001</v>
      </c>
      <c r="F32" s="348">
        <v>6104902.4199999999</v>
      </c>
      <c r="G32" s="368">
        <f>SUM(F32/E32)</f>
        <v>0.4563794832271138</v>
      </c>
      <c r="H32" s="348">
        <v>100275358.98</v>
      </c>
      <c r="I32" s="348">
        <v>37748180</v>
      </c>
      <c r="J32" s="368">
        <f>SUM(I32/H32)</f>
        <v>0.37644522427019089</v>
      </c>
      <c r="K32" s="348">
        <v>136973588</v>
      </c>
      <c r="L32" s="348">
        <v>74844878.879999995</v>
      </c>
      <c r="M32" s="368">
        <f>SUM(L32/K32)</f>
        <v>0.54641832759758036</v>
      </c>
      <c r="N32" s="348">
        <v>34759738.719999999</v>
      </c>
      <c r="O32" s="348">
        <v>16809606.420000002</v>
      </c>
      <c r="P32" s="368">
        <f>SUM(O32/N32)</f>
        <v>0.48359415343729611</v>
      </c>
      <c r="Q32" s="348">
        <v>16564826.939999999</v>
      </c>
      <c r="R32" s="348">
        <v>10113653.140000001</v>
      </c>
      <c r="S32" s="368">
        <f>SUM(R32/Q32)</f>
        <v>0.61054988238832764</v>
      </c>
      <c r="T32" s="348">
        <v>116490456.06</v>
      </c>
      <c r="U32" s="348">
        <v>51194819.920000002</v>
      </c>
      <c r="V32" s="368">
        <f>SUM(U32/T32)</f>
        <v>0.43947651723186154</v>
      </c>
      <c r="W32" s="348">
        <v>17448599.760000002</v>
      </c>
      <c r="X32" s="348">
        <v>8863914.7200000007</v>
      </c>
      <c r="Y32" s="368">
        <f>SUM(X32/W32)</f>
        <v>0.5080014924934011</v>
      </c>
      <c r="Z32" s="348">
        <v>213225620</v>
      </c>
      <c r="AA32" s="348">
        <v>93256309.900000006</v>
      </c>
      <c r="AB32" s="368">
        <f>SUM(AA32/Z32)</f>
        <v>0.43735977834183343</v>
      </c>
      <c r="AC32" s="348">
        <v>68541494.319999993</v>
      </c>
      <c r="AD32" s="348">
        <v>34812325.740000002</v>
      </c>
      <c r="AE32" s="368">
        <f>SUM(AD32/AC32)</f>
        <v>0.50790147027538579</v>
      </c>
      <c r="AF32" s="348">
        <v>16095704.65</v>
      </c>
      <c r="AG32" s="348">
        <v>11862515.18</v>
      </c>
      <c r="AH32" s="368">
        <f>SUM(AG32/AF32)</f>
        <v>0.73699881042486692</v>
      </c>
      <c r="AI32" s="348">
        <v>86939455.040000007</v>
      </c>
      <c r="AJ32" s="348">
        <v>42837446.68</v>
      </c>
      <c r="AK32" s="350">
        <f>SUM(AJ32/AI32)</f>
        <v>0.49272734295712922</v>
      </c>
      <c r="AL32" s="348">
        <v>102312518.09999999</v>
      </c>
      <c r="AM32" s="348">
        <v>54804712.799999997</v>
      </c>
      <c r="AN32" s="351">
        <f>SUM(AM32/AL32)</f>
        <v>0.53565989595167629</v>
      </c>
      <c r="AO32" s="348">
        <v>45429288.939999998</v>
      </c>
      <c r="AP32" s="348">
        <v>20064082.34</v>
      </c>
      <c r="AQ32" s="351">
        <f>SUM(AP32/AO32)</f>
        <v>0.44165521424954096</v>
      </c>
      <c r="AR32" s="348">
        <v>38151298</v>
      </c>
      <c r="AS32" s="348">
        <v>16790210.82</v>
      </c>
      <c r="AT32" s="351">
        <f>SUM(AS32/AR32)</f>
        <v>0.44009540173443118</v>
      </c>
      <c r="AU32" s="348">
        <v>34270137.140000001</v>
      </c>
      <c r="AV32" s="348">
        <v>24373599.120000001</v>
      </c>
      <c r="AW32" s="351">
        <f>SUM(AV32/AU32)</f>
        <v>0.71121977190897234</v>
      </c>
      <c r="AX32" s="348">
        <v>38340280.880000003</v>
      </c>
      <c r="AY32" s="348">
        <v>19662039.780000001</v>
      </c>
      <c r="AZ32" s="351">
        <f>SUM(AY32/AX32)</f>
        <v>0.51282983141254446</v>
      </c>
      <c r="BA32" s="348">
        <v>16943852.719999999</v>
      </c>
      <c r="BB32" s="348">
        <v>8967195.4199999999</v>
      </c>
      <c r="BC32" s="351">
        <f>SUM(BB32/BA32)</f>
        <v>0.52923001445919082</v>
      </c>
      <c r="BD32" s="348">
        <v>48858784.520000003</v>
      </c>
      <c r="BE32" s="348">
        <v>30482330.760000002</v>
      </c>
      <c r="BF32" s="351">
        <f>SUM(BE32/BD32)</f>
        <v>0.62388639135143187</v>
      </c>
      <c r="BG32" s="348">
        <v>26762667.940000001</v>
      </c>
      <c r="BH32" s="348">
        <v>9941351.4199999999</v>
      </c>
      <c r="BI32" s="351">
        <f>SUM(BH32/BG32)</f>
        <v>0.37146339230034175</v>
      </c>
      <c r="BJ32" s="348">
        <v>16347306</v>
      </c>
      <c r="BK32" s="348">
        <v>7400607.4199999999</v>
      </c>
      <c r="BL32" s="351">
        <f>SUM(BK32/BJ32)</f>
        <v>0.45271113295364995</v>
      </c>
      <c r="BM32" s="348">
        <v>57097248.939999998</v>
      </c>
      <c r="BN32" s="348">
        <v>31719924.239999998</v>
      </c>
      <c r="BO32" s="351">
        <f>SUM(BN32/BM32)</f>
        <v>0.5555420765251321</v>
      </c>
      <c r="BP32" s="348">
        <v>36021527.219999999</v>
      </c>
      <c r="BQ32" s="348">
        <v>14991306.640000001</v>
      </c>
      <c r="BR32" s="351">
        <f>SUM(BQ32/BP32)</f>
        <v>0.41617632002222477</v>
      </c>
      <c r="BS32" s="385">
        <v>34703306.960000001</v>
      </c>
      <c r="BT32" s="385">
        <v>26333245.039999999</v>
      </c>
      <c r="BU32" s="351">
        <f>SUM(BT32/BS32)</f>
        <v>0.75881082659795018</v>
      </c>
      <c r="BV32" s="348">
        <v>12082740</v>
      </c>
      <c r="BW32" s="348">
        <v>3371560.18</v>
      </c>
      <c r="BX32" s="368">
        <f>SUM(BW32/BV32)</f>
        <v>0.27903937186432881</v>
      </c>
      <c r="BY32" s="348">
        <v>172025039.5</v>
      </c>
      <c r="BZ32" s="348">
        <v>49942320.18</v>
      </c>
      <c r="CA32" s="351">
        <f>SUM(BZ32/BY32)</f>
        <v>0.29032006227209733</v>
      </c>
      <c r="CB32" s="9">
        <f>BY32+BV32+BS32+BP32+BM32+BJ32+BG32+BD32+BA32+AX32+AU32+AR32+AO32+AL32+AI32+AF32+AC32+Z32+W32+T32+Q32+N32+K32+H32+E32+B32</f>
        <v>1535017682.3899999</v>
      </c>
      <c r="CC32" s="9">
        <f>BZ32+BW32+BT32+BQ32+BN32+BK32+BH32+BE32+BB32+AY32+AV32+AS32+AP32+AM32+AJ32+AG32+AD32+AA32+X32+U32+R32+O32+L32+I32+F32+C32</f>
        <v>730661427.55999982</v>
      </c>
      <c r="CD32" s="350">
        <f>SUM(CC32/CB32)</f>
        <v>0.47599544679014433</v>
      </c>
      <c r="CF32" s="373"/>
      <c r="CG32" s="373"/>
      <c r="CH32" s="369"/>
      <c r="CI32" s="369"/>
    </row>
    <row r="33" spans="1:87" ht="31.2" hidden="1" x14ac:dyDescent="0.3">
      <c r="A33" s="31" t="s">
        <v>49</v>
      </c>
      <c r="B33" s="26">
        <f>(B32+B31)/B27*100</f>
        <v>66.808592966660086</v>
      </c>
      <c r="C33" s="26">
        <f>(C32+C31)/C27*100</f>
        <v>83.663321437954224</v>
      </c>
      <c r="D33" s="368"/>
      <c r="E33" s="26">
        <f>(E32+E31)/E27*100</f>
        <v>97.00824473954043</v>
      </c>
      <c r="F33" s="26">
        <f>(F32+F31)/F27*100</f>
        <v>95.447173382016985</v>
      </c>
      <c r="G33" s="368"/>
      <c r="H33" s="26">
        <f>(H32+H31)/H27*100</f>
        <v>63.795777781667915</v>
      </c>
      <c r="I33" s="26">
        <f>(I32+I31)/I27*100</f>
        <v>74.611877090624844</v>
      </c>
      <c r="J33" s="368"/>
      <c r="K33" s="26">
        <f>(K32+K31)/K27*100</f>
        <v>77.750085569410714</v>
      </c>
      <c r="L33" s="26">
        <f>(L32+L31)/L27*100</f>
        <v>80.520533337098072</v>
      </c>
      <c r="M33" s="368"/>
      <c r="N33" s="26">
        <f>(N32+N31)/N27*100</f>
        <v>73.153718008801562</v>
      </c>
      <c r="O33" s="26">
        <f>(O32+O31)/O27*100</f>
        <v>101.05330120375231</v>
      </c>
      <c r="P33" s="368"/>
      <c r="Q33" s="27">
        <f>(Q32+Q31)/Q27*100</f>
        <v>66.688603021069341</v>
      </c>
      <c r="R33" s="26">
        <f>(R32+R31)/R27*100</f>
        <v>75.211325927684896</v>
      </c>
      <c r="S33" s="368"/>
      <c r="T33" s="26">
        <f>(T32+T31)/T27*100</f>
        <v>66.597014413174207</v>
      </c>
      <c r="U33" s="28">
        <f>(U32+U31)/U27*100</f>
        <v>69.858695462333671</v>
      </c>
      <c r="V33" s="368"/>
      <c r="W33" s="26">
        <f>(W32+W31)/W27*100</f>
        <v>69.105369901584254</v>
      </c>
      <c r="X33" s="26">
        <f>(X32+X31)/X27*100</f>
        <v>84.945687281196186</v>
      </c>
      <c r="Y33" s="26"/>
      <c r="Z33" s="26">
        <f>(Z32+Z31)/Z27*100</f>
        <v>67.610587641800365</v>
      </c>
      <c r="AA33" s="26">
        <f>(AA32+AA31)/AA27*100</f>
        <v>86.002757694655728</v>
      </c>
      <c r="AB33" s="368"/>
      <c r="AC33" s="26">
        <f>(AC32+AC31)/AC27*100</f>
        <v>62.376749602515588</v>
      </c>
      <c r="AD33" s="26">
        <f>(AD32+AD31)/AD27*100</f>
        <v>67.98079917480166</v>
      </c>
      <c r="AE33" s="368"/>
      <c r="AF33" s="26">
        <f>(AF32+AF31)/AF27*100</f>
        <v>72.309822761996273</v>
      </c>
      <c r="AG33" s="26">
        <f>(AG32+AG31)/AG27*100</f>
        <v>89.814759097754475</v>
      </c>
      <c r="AH33" s="368"/>
      <c r="AI33" s="26">
        <f>(AI32+AI31)/AI27*100</f>
        <v>66.861025872126973</v>
      </c>
      <c r="AJ33" s="26">
        <f>(AJ32+AJ31)/AJ27*100</f>
        <v>71.864595018796535</v>
      </c>
      <c r="AK33" s="350"/>
      <c r="AL33" s="26">
        <f>(AL32+AL31)/AL27*100</f>
        <v>41.561031077868336</v>
      </c>
      <c r="AM33" s="26">
        <f>(AM32+AM31)/AM27*100</f>
        <v>47.840251742041175</v>
      </c>
      <c r="AN33" s="351"/>
      <c r="AO33" s="26">
        <f>(AO32+AO31)/AO27*100</f>
        <v>91.720109021459464</v>
      </c>
      <c r="AP33" s="26">
        <f>(AP32+AP31)/AP27*100</f>
        <v>87.980257103637285</v>
      </c>
      <c r="AQ33" s="351"/>
      <c r="AR33" s="26">
        <f>(AR32+AR31)/AR27*100</f>
        <v>83.350312200372983</v>
      </c>
      <c r="AS33" s="26">
        <f>(AS32+AS31)/AS27*100</f>
        <v>70.203628557337652</v>
      </c>
      <c r="AT33" s="351"/>
      <c r="AU33" s="26">
        <f>(AU32+AU31)/AU27*100</f>
        <v>81.547605955058671</v>
      </c>
      <c r="AV33" s="26">
        <f>(AV32+AV31)/AV27*100</f>
        <v>92.607216374298346</v>
      </c>
      <c r="AW33" s="351"/>
      <c r="AX33" s="26">
        <f>(AX32+AX31)/AX27*100</f>
        <v>72.22809590848604</v>
      </c>
      <c r="AY33" s="26">
        <f>(AY32+AY31)/AY27*100</f>
        <v>68.852085648283904</v>
      </c>
      <c r="AZ33" s="351"/>
      <c r="BA33" s="26">
        <f>(BA32+BA31)/BA27*100</f>
        <v>73.829034706994406</v>
      </c>
      <c r="BB33" s="26">
        <f>(BB32+BB31)/BB27*100</f>
        <v>78.820837423366797</v>
      </c>
      <c r="BC33" s="351"/>
      <c r="BD33" s="26">
        <f>(BD32+BD31)/BD27*100</f>
        <v>70.259048658308842</v>
      </c>
      <c r="BE33" s="26">
        <f>(BE32+BE31)/BE27*100</f>
        <v>64.935005056802922</v>
      </c>
      <c r="BF33" s="351">
        <f>SUM(BE33/BD33)</f>
        <v>0.92422266308503032</v>
      </c>
      <c r="BG33" s="26">
        <f>(BG32+BG31)/BG27*100</f>
        <v>23.969489867371507</v>
      </c>
      <c r="BH33" s="26">
        <f>(BH32+BH31)/BH27*100</f>
        <v>25.929607656260785</v>
      </c>
      <c r="BI33" s="351"/>
      <c r="BJ33" s="26">
        <f>(BJ32+BJ31)/BJ27*100</f>
        <v>77.894674813470871</v>
      </c>
      <c r="BK33" s="26">
        <f>(BK32+BK31)/BK27*100</f>
        <v>74.385422670480011</v>
      </c>
      <c r="BL33" s="351"/>
      <c r="BM33" s="26">
        <f>(BM32+BM31)/BM27*100</f>
        <v>67.449444383031619</v>
      </c>
      <c r="BN33" s="26">
        <f>(BN32+BN31)/BN27*100</f>
        <v>81.910066376671935</v>
      </c>
      <c r="BO33" s="351"/>
      <c r="BP33" s="26">
        <f>(BP32+BP31)/BP27*100</f>
        <v>81.547613303491261</v>
      </c>
      <c r="BQ33" s="26">
        <f>(BQ32+BQ31)/BQ27*100</f>
        <v>96.231980515708855</v>
      </c>
      <c r="BR33" s="351"/>
      <c r="BS33" s="26">
        <f>(BS32+BS31)/BS27*100</f>
        <v>84.936982007625261</v>
      </c>
      <c r="BT33" s="26">
        <f>(BT32+BT31)/BT27*100</f>
        <v>90.705610913553755</v>
      </c>
      <c r="BU33" s="351"/>
      <c r="BV33" s="26">
        <f>(BV32+BV31)/BV27*100</f>
        <v>14.728405342665249</v>
      </c>
      <c r="BW33" s="26">
        <f>(BW32+BW31)/BW27*100</f>
        <v>13.755017531178604</v>
      </c>
      <c r="BX33" s="368"/>
      <c r="BY33" s="26">
        <f>(BY32+BY31)/BY27*100</f>
        <v>12.465900064866561</v>
      </c>
      <c r="BZ33" s="26">
        <f>(BZ32+BZ31)/BZ27*100</f>
        <v>14.152552379308275</v>
      </c>
      <c r="CA33" s="351"/>
      <c r="CB33" s="26">
        <f>(CB32+CB31)/CB27*100</f>
        <v>43.588679972956371</v>
      </c>
      <c r="CC33" s="26">
        <f>(CC32+CC31)/CC27*100</f>
        <v>48.854353727582563</v>
      </c>
      <c r="CD33" s="350"/>
      <c r="CF33" s="369"/>
      <c r="CG33" s="369"/>
      <c r="CH33" s="369"/>
      <c r="CI33" s="369"/>
    </row>
    <row r="34" spans="1:87" x14ac:dyDescent="0.25">
      <c r="R34" s="358"/>
      <c r="S34" s="370"/>
      <c r="T34" s="358"/>
      <c r="AY34" s="358"/>
      <c r="AZ34" s="371"/>
      <c r="BE34" s="358"/>
      <c r="BF34" s="371"/>
      <c r="BG34" s="358"/>
      <c r="CF34" s="369"/>
      <c r="CG34" s="369"/>
      <c r="CH34" s="369"/>
      <c r="CI34" s="369"/>
    </row>
    <row r="35" spans="1:87" x14ac:dyDescent="0.25">
      <c r="B35" s="386"/>
      <c r="C35" s="386"/>
      <c r="E35" s="386"/>
      <c r="F35" s="386"/>
      <c r="H35" s="386"/>
      <c r="I35" s="386"/>
      <c r="K35" s="386"/>
      <c r="L35" s="386"/>
      <c r="N35" s="386"/>
      <c r="O35" s="386"/>
      <c r="Q35" s="386"/>
      <c r="R35" s="386"/>
      <c r="T35" s="386"/>
      <c r="U35" s="386"/>
      <c r="W35" s="386"/>
      <c r="X35" s="386"/>
      <c r="Z35" s="386"/>
      <c r="AA35" s="386"/>
      <c r="AC35" s="386"/>
      <c r="AD35" s="386"/>
      <c r="AF35" s="386"/>
      <c r="AG35" s="386"/>
      <c r="AI35" s="386"/>
      <c r="AJ35" s="386"/>
      <c r="AL35" s="386"/>
      <c r="AM35" s="386"/>
      <c r="AO35" s="386"/>
      <c r="AP35" s="386"/>
      <c r="AR35" s="386"/>
      <c r="AS35" s="386"/>
      <c r="AU35" s="386"/>
      <c r="AV35" s="386"/>
      <c r="AX35" s="386"/>
      <c r="AY35" s="386"/>
      <c r="AZ35" s="358"/>
      <c r="BA35" s="386"/>
      <c r="BB35" s="386"/>
      <c r="BD35" s="386"/>
      <c r="BE35" s="387"/>
      <c r="BF35" s="371"/>
      <c r="BG35" s="387"/>
      <c r="BH35" s="386"/>
      <c r="BJ35" s="386"/>
      <c r="BK35" s="386"/>
      <c r="BM35" s="386"/>
      <c r="BN35" s="386"/>
      <c r="BP35" s="386"/>
      <c r="BQ35" s="386"/>
      <c r="BS35" s="386"/>
      <c r="BT35" s="386"/>
      <c r="BV35" s="386"/>
      <c r="BW35" s="386"/>
      <c r="BY35" s="386"/>
      <c r="BZ35" s="386"/>
      <c r="CB35" s="386"/>
      <c r="CC35" s="386"/>
      <c r="CF35" s="369"/>
      <c r="CG35" s="369"/>
      <c r="CH35" s="369"/>
      <c r="CI35" s="369"/>
    </row>
    <row r="36" spans="1:87" x14ac:dyDescent="0.25">
      <c r="BE36" s="358"/>
      <c r="BF36" s="371"/>
      <c r="BG36" s="358"/>
      <c r="CF36" s="369"/>
      <c r="CG36" s="369"/>
      <c r="CH36" s="369"/>
      <c r="CI36" s="369"/>
    </row>
    <row r="37" spans="1:87" x14ac:dyDescent="0.25">
      <c r="BD37" s="386"/>
      <c r="BE37" s="387"/>
      <c r="BF37" s="371"/>
      <c r="BG37" s="358"/>
    </row>
    <row r="38" spans="1:87" x14ac:dyDescent="0.25">
      <c r="BE38" s="358"/>
      <c r="BF38" s="358"/>
      <c r="BG38" s="358"/>
    </row>
    <row r="39" spans="1:87" x14ac:dyDescent="0.25">
      <c r="BE39" s="358"/>
      <c r="BF39" s="358"/>
      <c r="BG39" s="358"/>
    </row>
  </sheetData>
  <mergeCells count="110">
    <mergeCell ref="N3:P3"/>
    <mergeCell ref="Q3:S3"/>
    <mergeCell ref="T3:V3"/>
    <mergeCell ref="B4:B5"/>
    <mergeCell ref="W3:Y3"/>
    <mergeCell ref="Z3:AB3"/>
    <mergeCell ref="AC3:AE3"/>
    <mergeCell ref="AF3:AH3"/>
    <mergeCell ref="B2:V2"/>
    <mergeCell ref="AH4:AH5"/>
    <mergeCell ref="AA4:AA5"/>
    <mergeCell ref="AB4:AB5"/>
    <mergeCell ref="AC4:AC5"/>
    <mergeCell ref="AD4:AD5"/>
    <mergeCell ref="A3:A5"/>
    <mergeCell ref="B3:D3"/>
    <mergeCell ref="E3:G3"/>
    <mergeCell ref="H3:J3"/>
    <mergeCell ref="K3:M3"/>
    <mergeCell ref="AU3:AW3"/>
    <mergeCell ref="AX3:AZ3"/>
    <mergeCell ref="BA3:BC3"/>
    <mergeCell ref="BD3:BF3"/>
    <mergeCell ref="AI3:AK3"/>
    <mergeCell ref="AL3:AN3"/>
    <mergeCell ref="AO3:AQ3"/>
    <mergeCell ref="AR3:AT3"/>
    <mergeCell ref="C4:C5"/>
    <mergeCell ref="D4:D5"/>
    <mergeCell ref="E4:E5"/>
    <mergeCell ref="F4:F5"/>
    <mergeCell ref="S4:S5"/>
    <mergeCell ref="T4:T5"/>
    <mergeCell ref="U4:U5"/>
    <mergeCell ref="V4:V5"/>
    <mergeCell ref="AE4:AE5"/>
    <mergeCell ref="AF4:AF5"/>
    <mergeCell ref="AG4:AG5"/>
    <mergeCell ref="BS3:BU3"/>
    <mergeCell ref="BV3:BX3"/>
    <mergeCell ref="BY3:CA3"/>
    <mergeCell ref="CB3:CD3"/>
    <mergeCell ref="BG3:BI3"/>
    <mergeCell ref="BJ3:BL3"/>
    <mergeCell ref="BM3:BO3"/>
    <mergeCell ref="BP3:BR3"/>
    <mergeCell ref="G4:G5"/>
    <mergeCell ref="H4:H5"/>
    <mergeCell ref="I4:I5"/>
    <mergeCell ref="J4:J5"/>
    <mergeCell ref="O4:O5"/>
    <mergeCell ref="P4:P5"/>
    <mergeCell ref="Q4:Q5"/>
    <mergeCell ref="R4:R5"/>
    <mergeCell ref="K4:K5"/>
    <mergeCell ref="L4:L5"/>
    <mergeCell ref="M4:M5"/>
    <mergeCell ref="N4:N5"/>
    <mergeCell ref="W4:W5"/>
    <mergeCell ref="X4:X5"/>
    <mergeCell ref="Y4:Y5"/>
    <mergeCell ref="Z4:Z5"/>
    <mergeCell ref="AM4:AM5"/>
    <mergeCell ref="AN4:AN5"/>
    <mergeCell ref="AO4:AO5"/>
    <mergeCell ref="AP4:AP5"/>
    <mergeCell ref="AI4:AI5"/>
    <mergeCell ref="AJ4:AJ5"/>
    <mergeCell ref="AK4:AK5"/>
    <mergeCell ref="AL4:AL5"/>
    <mergeCell ref="AU4:AU5"/>
    <mergeCell ref="AV4:AV5"/>
    <mergeCell ref="AW4:AW5"/>
    <mergeCell ref="AX4:AX5"/>
    <mergeCell ref="AQ4:AQ5"/>
    <mergeCell ref="AR4:AR5"/>
    <mergeCell ref="AS4:AS5"/>
    <mergeCell ref="AT4:AT5"/>
    <mergeCell ref="BC4:BC5"/>
    <mergeCell ref="BD4:BD5"/>
    <mergeCell ref="BE4:BE5"/>
    <mergeCell ref="BF4:BF5"/>
    <mergeCell ref="AY4:AY5"/>
    <mergeCell ref="AZ4:AZ5"/>
    <mergeCell ref="BA4:BA5"/>
    <mergeCell ref="BB4:BB5"/>
    <mergeCell ref="BK4:BK5"/>
    <mergeCell ref="BL4:BL5"/>
    <mergeCell ref="BM4:BM5"/>
    <mergeCell ref="BG4:BG5"/>
    <mergeCell ref="BH4:BH5"/>
    <mergeCell ref="BI4:BI5"/>
    <mergeCell ref="BJ4:BJ5"/>
    <mergeCell ref="CB4:CB5"/>
    <mergeCell ref="CC4:CC5"/>
    <mergeCell ref="CD4:CD5"/>
    <mergeCell ref="BW4:BW5"/>
    <mergeCell ref="BX4:BX5"/>
    <mergeCell ref="BY4:BY5"/>
    <mergeCell ref="BZ4:BZ5"/>
    <mergeCell ref="BN4:BN5"/>
    <mergeCell ref="BS4:BS5"/>
    <mergeCell ref="BT4:BT5"/>
    <mergeCell ref="BU4:BU5"/>
    <mergeCell ref="BV4:BV5"/>
    <mergeCell ref="BO4:BO5"/>
    <mergeCell ref="BP4:BP5"/>
    <mergeCell ref="BQ4:BQ5"/>
    <mergeCell ref="BR4:BR5"/>
    <mergeCell ref="CA4:CA5"/>
  </mergeCells>
  <phoneticPr fontId="0" type="noConversion"/>
  <pageMargins left="0.62" right="0.81" top="0.86" bottom="1" header="0.5" footer="0.5"/>
  <pageSetup paperSize="8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 enableFormatConditionsCalculation="0"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" sqref="B2:V2"/>
    </sheetView>
  </sheetViews>
  <sheetFormatPr defaultRowHeight="13.2" x14ac:dyDescent="0.25"/>
  <cols>
    <col min="1" max="1" width="53.44140625" style="391" customWidth="1"/>
    <col min="2" max="2" width="16.33203125" style="391" customWidth="1"/>
    <col min="3" max="3" width="15.6640625" style="391" customWidth="1"/>
    <col min="4" max="4" width="8.5546875" style="391" customWidth="1"/>
    <col min="5" max="6" width="16.33203125" style="391" customWidth="1"/>
    <col min="7" max="7" width="9.44140625" style="391" customWidth="1"/>
    <col min="8" max="8" width="16.88671875" style="391" customWidth="1"/>
    <col min="9" max="9" width="16.6640625" style="391" customWidth="1"/>
    <col min="10" max="10" width="9.33203125" style="391" customWidth="1"/>
    <col min="11" max="11" width="16.5546875" style="391" customWidth="1"/>
    <col min="12" max="12" width="16" style="391" customWidth="1"/>
    <col min="13" max="13" width="10.44140625" style="391" customWidth="1"/>
    <col min="14" max="14" width="15.88671875" style="391" customWidth="1"/>
    <col min="15" max="15" width="15.5546875" style="391" customWidth="1"/>
    <col min="16" max="16" width="9.44140625" style="391" customWidth="1"/>
    <col min="17" max="17" width="15.33203125" style="391" customWidth="1"/>
    <col min="18" max="18" width="14.33203125" style="391" customWidth="1"/>
    <col min="19" max="19" width="10.33203125" style="391" customWidth="1"/>
    <col min="20" max="20" width="16.109375" style="391" customWidth="1"/>
    <col min="21" max="21" width="15.33203125" style="391" customWidth="1"/>
    <col min="22" max="22" width="9.5546875" style="391" customWidth="1"/>
    <col min="23" max="23" width="16.5546875" style="391" customWidth="1"/>
    <col min="24" max="24" width="14.109375" style="391" customWidth="1"/>
    <col min="25" max="25" width="9.44140625" style="391" customWidth="1"/>
    <col min="26" max="27" width="16.44140625" style="391" customWidth="1"/>
    <col min="28" max="28" width="9.33203125" style="391" customWidth="1"/>
    <col min="29" max="29" width="16.88671875" style="391" customWidth="1"/>
    <col min="30" max="30" width="17.33203125" style="391" customWidth="1"/>
    <col min="31" max="31" width="9.5546875" style="391" customWidth="1"/>
    <col min="32" max="32" width="16.109375" style="391" customWidth="1"/>
    <col min="33" max="33" width="16.33203125" style="391" customWidth="1"/>
    <col min="34" max="34" width="9.33203125" style="391" customWidth="1"/>
    <col min="35" max="35" width="16.44140625" style="391" customWidth="1"/>
    <col min="36" max="36" width="15.6640625" style="391" customWidth="1"/>
    <col min="37" max="37" width="9.88671875" style="391" customWidth="1"/>
    <col min="38" max="38" width="17.109375" style="391" customWidth="1"/>
    <col min="39" max="39" width="17" style="391" customWidth="1"/>
    <col min="40" max="40" width="8.88671875" style="391"/>
    <col min="41" max="41" width="15.33203125" style="391" customWidth="1"/>
    <col min="42" max="42" width="15.6640625" style="391" customWidth="1"/>
    <col min="43" max="43" width="9.33203125" style="391" customWidth="1"/>
    <col min="44" max="44" width="16.33203125" style="391" customWidth="1"/>
    <col min="45" max="45" width="15.88671875" style="391" customWidth="1"/>
    <col min="46" max="46" width="9.5546875" style="391" customWidth="1"/>
    <col min="47" max="47" width="15.5546875" style="391" customWidth="1"/>
    <col min="48" max="48" width="15.109375" style="391" customWidth="1"/>
    <col min="49" max="49" width="10.44140625" style="391" customWidth="1"/>
    <col min="50" max="50" width="15.5546875" style="391" customWidth="1"/>
    <col min="51" max="51" width="15.109375" style="391" customWidth="1"/>
    <col min="52" max="52" width="10" style="391" customWidth="1"/>
    <col min="53" max="53" width="15.6640625" style="391" customWidth="1"/>
    <col min="54" max="54" width="14.33203125" style="391" customWidth="1"/>
    <col min="55" max="55" width="8.6640625" style="391" customWidth="1"/>
    <col min="56" max="56" width="16.88671875" style="391" customWidth="1"/>
    <col min="57" max="57" width="16" style="391" customWidth="1"/>
    <col min="58" max="58" width="8.88671875" style="391"/>
    <col min="59" max="59" width="16.5546875" style="391" customWidth="1"/>
    <col min="60" max="60" width="15.88671875" style="391" customWidth="1"/>
    <col min="61" max="61" width="8.88671875" style="391"/>
    <col min="62" max="62" width="15.109375" style="391" customWidth="1"/>
    <col min="63" max="63" width="15.33203125" style="391" customWidth="1"/>
    <col min="64" max="64" width="8.88671875" style="391"/>
    <col min="65" max="65" width="15.33203125" style="391" customWidth="1"/>
    <col min="66" max="66" width="15.44140625" style="391" customWidth="1"/>
    <col min="67" max="67" width="8.88671875" style="391"/>
    <col min="68" max="68" width="15.5546875" style="391" customWidth="1"/>
    <col min="69" max="69" width="15.6640625" style="391" customWidth="1"/>
    <col min="70" max="70" width="8.88671875" style="391"/>
    <col min="71" max="71" width="15.5546875" style="391" customWidth="1"/>
    <col min="72" max="72" width="15.109375" style="391" customWidth="1"/>
    <col min="73" max="73" width="8.88671875" style="391"/>
    <col min="74" max="74" width="16.88671875" style="391" customWidth="1"/>
    <col min="75" max="75" width="17.109375" style="391" customWidth="1"/>
    <col min="76" max="76" width="8.88671875" style="391"/>
    <col min="77" max="77" width="17" style="391" customWidth="1"/>
    <col min="78" max="78" width="17.44140625" style="391" customWidth="1"/>
    <col min="79" max="79" width="8.88671875" style="391"/>
    <col min="80" max="80" width="18.109375" style="391" customWidth="1"/>
    <col min="81" max="81" width="17.88671875" style="391" customWidth="1"/>
    <col min="82" max="82" width="8.88671875" style="409"/>
    <col min="83" max="83" width="17.44140625" style="391" bestFit="1" customWidth="1"/>
    <col min="84" max="84" width="21.109375" style="391" customWidth="1"/>
    <col min="85" max="85" width="19.44140625" style="391" customWidth="1"/>
    <col min="86" max="16384" width="8.88671875" style="391"/>
  </cols>
  <sheetData>
    <row r="2" spans="1:87" s="390" customFormat="1" ht="20.399999999999999" x14ac:dyDescent="0.35">
      <c r="A2" s="388"/>
      <c r="B2" s="424" t="s">
        <v>78</v>
      </c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  <c r="S2" s="424"/>
      <c r="T2" s="424"/>
      <c r="U2" s="424"/>
      <c r="V2" s="424"/>
      <c r="W2" s="389"/>
      <c r="X2" s="389"/>
      <c r="Y2" s="389"/>
      <c r="Z2" s="389"/>
      <c r="AA2" s="389"/>
      <c r="AB2" s="389"/>
      <c r="AC2" s="389"/>
      <c r="AD2" s="389"/>
      <c r="AE2" s="389"/>
      <c r="AF2" s="389"/>
      <c r="AG2" s="389"/>
      <c r="AH2" s="389"/>
      <c r="AI2" s="389"/>
      <c r="AJ2" s="389" t="s">
        <v>0</v>
      </c>
      <c r="AK2" s="389"/>
      <c r="AL2" s="389"/>
      <c r="AM2" s="389"/>
      <c r="AN2" s="389"/>
      <c r="AO2" s="389"/>
      <c r="AP2" s="389"/>
      <c r="AQ2" s="389"/>
      <c r="AR2" s="389"/>
      <c r="AS2" s="389"/>
      <c r="AT2" s="389"/>
      <c r="AU2" s="389"/>
      <c r="AV2" s="389"/>
      <c r="AW2" s="389"/>
      <c r="AX2" s="389"/>
      <c r="AY2" s="389"/>
      <c r="AZ2" s="389"/>
      <c r="BA2" s="389"/>
      <c r="BB2" s="389"/>
      <c r="BC2" s="389"/>
      <c r="BD2" s="389"/>
      <c r="BE2" s="389"/>
      <c r="BF2" s="389"/>
      <c r="BG2" s="389"/>
      <c r="BH2" s="389"/>
      <c r="BI2" s="389"/>
      <c r="BJ2" s="389"/>
      <c r="BK2" s="389"/>
      <c r="BL2" s="389"/>
      <c r="BM2" s="389"/>
      <c r="BN2" s="389"/>
      <c r="BO2" s="389"/>
      <c r="BP2" s="389"/>
      <c r="BQ2" s="389"/>
      <c r="BR2" s="389"/>
      <c r="BS2" s="389"/>
      <c r="BT2" s="389"/>
      <c r="BU2" s="389"/>
      <c r="BV2" s="389"/>
      <c r="BW2" s="389"/>
      <c r="BX2" s="389"/>
      <c r="BY2" s="389"/>
      <c r="BZ2" s="389"/>
      <c r="CA2" s="389"/>
      <c r="CB2" s="389"/>
      <c r="CC2" s="389"/>
      <c r="CD2" s="389"/>
    </row>
    <row r="3" spans="1:87" ht="15.6" x14ac:dyDescent="0.3">
      <c r="A3" s="425"/>
      <c r="B3" s="422" t="s">
        <v>1</v>
      </c>
      <c r="C3" s="423"/>
      <c r="D3" s="423"/>
      <c r="E3" s="422" t="s">
        <v>2</v>
      </c>
      <c r="F3" s="423"/>
      <c r="G3" s="423"/>
      <c r="H3" s="422" t="s">
        <v>3</v>
      </c>
      <c r="I3" s="423"/>
      <c r="J3" s="423"/>
      <c r="K3" s="422" t="s">
        <v>4</v>
      </c>
      <c r="L3" s="423"/>
      <c r="M3" s="423"/>
      <c r="N3" s="422" t="s">
        <v>5</v>
      </c>
      <c r="O3" s="423"/>
      <c r="P3" s="423"/>
      <c r="Q3" s="422" t="s">
        <v>6</v>
      </c>
      <c r="R3" s="423"/>
      <c r="S3" s="423"/>
      <c r="T3" s="422" t="s">
        <v>7</v>
      </c>
      <c r="U3" s="423"/>
      <c r="V3" s="423"/>
      <c r="W3" s="422" t="s">
        <v>8</v>
      </c>
      <c r="X3" s="423"/>
      <c r="Y3" s="423"/>
      <c r="Z3" s="422" t="s">
        <v>50</v>
      </c>
      <c r="AA3" s="423"/>
      <c r="AB3" s="423"/>
      <c r="AC3" s="422" t="s">
        <v>9</v>
      </c>
      <c r="AD3" s="423"/>
      <c r="AE3" s="423"/>
      <c r="AF3" s="422" t="s">
        <v>10</v>
      </c>
      <c r="AG3" s="423"/>
      <c r="AH3" s="423"/>
      <c r="AI3" s="422" t="s">
        <v>52</v>
      </c>
      <c r="AJ3" s="423"/>
      <c r="AK3" s="423"/>
      <c r="AL3" s="422" t="s">
        <v>11</v>
      </c>
      <c r="AM3" s="423"/>
      <c r="AN3" s="423"/>
      <c r="AO3" s="422" t="s">
        <v>12</v>
      </c>
      <c r="AP3" s="423"/>
      <c r="AQ3" s="423"/>
      <c r="AR3" s="422" t="s">
        <v>13</v>
      </c>
      <c r="AS3" s="423"/>
      <c r="AT3" s="423"/>
      <c r="AU3" s="422" t="s">
        <v>14</v>
      </c>
      <c r="AV3" s="423"/>
      <c r="AW3" s="423"/>
      <c r="AX3" s="422" t="s">
        <v>15</v>
      </c>
      <c r="AY3" s="423"/>
      <c r="AZ3" s="423"/>
      <c r="BA3" s="422" t="s">
        <v>16</v>
      </c>
      <c r="BB3" s="423"/>
      <c r="BC3" s="423"/>
      <c r="BD3" s="422" t="s">
        <v>17</v>
      </c>
      <c r="BE3" s="423"/>
      <c r="BF3" s="423"/>
      <c r="BG3" s="422" t="s">
        <v>18</v>
      </c>
      <c r="BH3" s="423"/>
      <c r="BI3" s="423"/>
      <c r="BJ3" s="422" t="s">
        <v>19</v>
      </c>
      <c r="BK3" s="423"/>
      <c r="BL3" s="423"/>
      <c r="BM3" s="422" t="s">
        <v>20</v>
      </c>
      <c r="BN3" s="423"/>
      <c r="BO3" s="423"/>
      <c r="BP3" s="422" t="s">
        <v>21</v>
      </c>
      <c r="BQ3" s="423"/>
      <c r="BR3" s="423"/>
      <c r="BS3" s="422" t="s">
        <v>22</v>
      </c>
      <c r="BT3" s="423"/>
      <c r="BU3" s="423"/>
      <c r="BV3" s="422" t="s">
        <v>23</v>
      </c>
      <c r="BW3" s="423"/>
      <c r="BX3" s="423"/>
      <c r="BY3" s="422" t="s">
        <v>24</v>
      </c>
      <c r="BZ3" s="423"/>
      <c r="CA3" s="423"/>
      <c r="CB3" s="422" t="s">
        <v>25</v>
      </c>
      <c r="CC3" s="423"/>
      <c r="CD3" s="423"/>
    </row>
    <row r="4" spans="1:87" x14ac:dyDescent="0.25">
      <c r="A4" s="423"/>
      <c r="B4" s="422" t="s">
        <v>26</v>
      </c>
      <c r="C4" s="422" t="s">
        <v>67</v>
      </c>
      <c r="D4" s="426" t="s">
        <v>27</v>
      </c>
      <c r="E4" s="422" t="s">
        <v>26</v>
      </c>
      <c r="F4" s="422" t="s">
        <v>67</v>
      </c>
      <c r="G4" s="426" t="s">
        <v>27</v>
      </c>
      <c r="H4" s="422" t="s">
        <v>26</v>
      </c>
      <c r="I4" s="422" t="s">
        <v>67</v>
      </c>
      <c r="J4" s="426" t="s">
        <v>27</v>
      </c>
      <c r="K4" s="422" t="s">
        <v>26</v>
      </c>
      <c r="L4" s="422" t="s">
        <v>67</v>
      </c>
      <c r="M4" s="426" t="s">
        <v>27</v>
      </c>
      <c r="N4" s="422" t="s">
        <v>26</v>
      </c>
      <c r="O4" s="422" t="s">
        <v>67</v>
      </c>
      <c r="P4" s="426" t="s">
        <v>27</v>
      </c>
      <c r="Q4" s="422" t="s">
        <v>26</v>
      </c>
      <c r="R4" s="422" t="s">
        <v>67</v>
      </c>
      <c r="S4" s="426" t="s">
        <v>27</v>
      </c>
      <c r="T4" s="422" t="s">
        <v>26</v>
      </c>
      <c r="U4" s="422" t="s">
        <v>67</v>
      </c>
      <c r="V4" s="426" t="s">
        <v>27</v>
      </c>
      <c r="W4" s="422" t="s">
        <v>26</v>
      </c>
      <c r="X4" s="422" t="s">
        <v>67</v>
      </c>
      <c r="Y4" s="426" t="s">
        <v>27</v>
      </c>
      <c r="Z4" s="422" t="s">
        <v>26</v>
      </c>
      <c r="AA4" s="422" t="s">
        <v>67</v>
      </c>
      <c r="AB4" s="426" t="s">
        <v>27</v>
      </c>
      <c r="AC4" s="422" t="s">
        <v>26</v>
      </c>
      <c r="AD4" s="422" t="s">
        <v>67</v>
      </c>
      <c r="AE4" s="426" t="s">
        <v>27</v>
      </c>
      <c r="AF4" s="422" t="s">
        <v>26</v>
      </c>
      <c r="AG4" s="422" t="s">
        <v>67</v>
      </c>
      <c r="AH4" s="426" t="s">
        <v>27</v>
      </c>
      <c r="AI4" s="422" t="s">
        <v>26</v>
      </c>
      <c r="AJ4" s="422" t="s">
        <v>67</v>
      </c>
      <c r="AK4" s="426" t="s">
        <v>27</v>
      </c>
      <c r="AL4" s="422" t="s">
        <v>26</v>
      </c>
      <c r="AM4" s="422" t="s">
        <v>67</v>
      </c>
      <c r="AN4" s="426" t="s">
        <v>27</v>
      </c>
      <c r="AO4" s="422" t="s">
        <v>26</v>
      </c>
      <c r="AP4" s="422" t="s">
        <v>67</v>
      </c>
      <c r="AQ4" s="426" t="s">
        <v>27</v>
      </c>
      <c r="AR4" s="422" t="s">
        <v>26</v>
      </c>
      <c r="AS4" s="422" t="s">
        <v>67</v>
      </c>
      <c r="AT4" s="426" t="s">
        <v>27</v>
      </c>
      <c r="AU4" s="422" t="s">
        <v>26</v>
      </c>
      <c r="AV4" s="422" t="s">
        <v>67</v>
      </c>
      <c r="AW4" s="426" t="s">
        <v>27</v>
      </c>
      <c r="AX4" s="422" t="s">
        <v>26</v>
      </c>
      <c r="AY4" s="422" t="s">
        <v>67</v>
      </c>
      <c r="AZ4" s="426" t="s">
        <v>27</v>
      </c>
      <c r="BA4" s="422" t="s">
        <v>26</v>
      </c>
      <c r="BB4" s="422" t="s">
        <v>67</v>
      </c>
      <c r="BC4" s="426" t="s">
        <v>27</v>
      </c>
      <c r="BD4" s="422" t="s">
        <v>26</v>
      </c>
      <c r="BE4" s="422" t="s">
        <v>67</v>
      </c>
      <c r="BF4" s="426" t="s">
        <v>27</v>
      </c>
      <c r="BG4" s="422" t="s">
        <v>26</v>
      </c>
      <c r="BH4" s="422" t="s">
        <v>67</v>
      </c>
      <c r="BI4" s="426" t="s">
        <v>27</v>
      </c>
      <c r="BJ4" s="422" t="s">
        <v>26</v>
      </c>
      <c r="BK4" s="422" t="s">
        <v>67</v>
      </c>
      <c r="BL4" s="426" t="s">
        <v>27</v>
      </c>
      <c r="BM4" s="422" t="s">
        <v>26</v>
      </c>
      <c r="BN4" s="422" t="s">
        <v>67</v>
      </c>
      <c r="BO4" s="426" t="s">
        <v>27</v>
      </c>
      <c r="BP4" s="422" t="s">
        <v>26</v>
      </c>
      <c r="BQ4" s="422" t="s">
        <v>67</v>
      </c>
      <c r="BR4" s="426" t="s">
        <v>27</v>
      </c>
      <c r="BS4" s="422" t="s">
        <v>26</v>
      </c>
      <c r="BT4" s="422" t="s">
        <v>67</v>
      </c>
      <c r="BU4" s="426" t="s">
        <v>27</v>
      </c>
      <c r="BV4" s="422" t="s">
        <v>26</v>
      </c>
      <c r="BW4" s="422" t="s">
        <v>67</v>
      </c>
      <c r="BX4" s="426" t="s">
        <v>27</v>
      </c>
      <c r="BY4" s="422" t="s">
        <v>26</v>
      </c>
      <c r="BZ4" s="422" t="s">
        <v>67</v>
      </c>
      <c r="CA4" s="426" t="s">
        <v>27</v>
      </c>
      <c r="CB4" s="422" t="s">
        <v>26</v>
      </c>
      <c r="CC4" s="422" t="s">
        <v>67</v>
      </c>
      <c r="CD4" s="426" t="s">
        <v>27</v>
      </c>
    </row>
    <row r="5" spans="1:87" x14ac:dyDescent="0.25">
      <c r="A5" s="423"/>
      <c r="B5" s="423"/>
      <c r="C5" s="423"/>
      <c r="D5" s="423"/>
      <c r="E5" s="423"/>
      <c r="F5" s="423"/>
      <c r="G5" s="423"/>
      <c r="H5" s="423"/>
      <c r="I5" s="423"/>
      <c r="J5" s="423"/>
      <c r="K5" s="423"/>
      <c r="L5" s="423"/>
      <c r="M5" s="423"/>
      <c r="N5" s="423"/>
      <c r="O5" s="423"/>
      <c r="P5" s="423"/>
      <c r="Q5" s="423"/>
      <c r="R5" s="423"/>
      <c r="S5" s="423"/>
      <c r="T5" s="423"/>
      <c r="U5" s="423"/>
      <c r="V5" s="423"/>
      <c r="W5" s="423"/>
      <c r="X5" s="423"/>
      <c r="Y5" s="423"/>
      <c r="Z5" s="423"/>
      <c r="AA5" s="423"/>
      <c r="AB5" s="423"/>
      <c r="AC5" s="423"/>
      <c r="AD5" s="423"/>
      <c r="AE5" s="423"/>
      <c r="AF5" s="423"/>
      <c r="AG5" s="423"/>
      <c r="AH5" s="423"/>
      <c r="AI5" s="423"/>
      <c r="AJ5" s="423"/>
      <c r="AK5" s="423"/>
      <c r="AL5" s="423"/>
      <c r="AM5" s="423"/>
      <c r="AN5" s="423"/>
      <c r="AO5" s="423"/>
      <c r="AP5" s="423"/>
      <c r="AQ5" s="423"/>
      <c r="AR5" s="423"/>
      <c r="AS5" s="423"/>
      <c r="AT5" s="423"/>
      <c r="AU5" s="423"/>
      <c r="AV5" s="423"/>
      <c r="AW5" s="423"/>
      <c r="AX5" s="423"/>
      <c r="AY5" s="423"/>
      <c r="AZ5" s="423"/>
      <c r="BA5" s="423"/>
      <c r="BB5" s="423"/>
      <c r="BC5" s="423"/>
      <c r="BD5" s="423"/>
      <c r="BE5" s="423"/>
      <c r="BF5" s="423"/>
      <c r="BG5" s="423"/>
      <c r="BH5" s="423"/>
      <c r="BI5" s="423"/>
      <c r="BJ5" s="423"/>
      <c r="BK5" s="423"/>
      <c r="BL5" s="423"/>
      <c r="BM5" s="423"/>
      <c r="BN5" s="423"/>
      <c r="BO5" s="423"/>
      <c r="BP5" s="423"/>
      <c r="BQ5" s="423"/>
      <c r="BR5" s="423"/>
      <c r="BS5" s="423"/>
      <c r="BT5" s="423"/>
      <c r="BU5" s="423"/>
      <c r="BV5" s="423"/>
      <c r="BW5" s="423"/>
      <c r="BX5" s="423"/>
      <c r="BY5" s="423"/>
      <c r="BZ5" s="423"/>
      <c r="CA5" s="423"/>
      <c r="CB5" s="423"/>
      <c r="CC5" s="423"/>
      <c r="CD5" s="427"/>
      <c r="CF5" s="392"/>
      <c r="CG5" s="392"/>
      <c r="CH5" s="392"/>
      <c r="CI5" s="392"/>
    </row>
    <row r="6" spans="1:87" ht="15.6" x14ac:dyDescent="0.25">
      <c r="A6" s="38" t="s">
        <v>28</v>
      </c>
      <c r="B6" s="393">
        <v>194927431.56</v>
      </c>
      <c r="C6" s="393">
        <v>96257524.980000004</v>
      </c>
      <c r="D6" s="394">
        <f>SUM(C6/B6)</f>
        <v>0.49381210335381287</v>
      </c>
      <c r="E6" s="395">
        <v>57949012</v>
      </c>
      <c r="F6" s="395">
        <v>24976314.379999999</v>
      </c>
      <c r="G6" s="394">
        <f t="shared" ref="G6:G17" si="0">SUM(F6/E6)</f>
        <v>0.43100500798874708</v>
      </c>
      <c r="H6" s="395">
        <v>1021644996.01</v>
      </c>
      <c r="I6" s="395">
        <v>372818775.41000003</v>
      </c>
      <c r="J6" s="394">
        <f t="shared" ref="J6:J25" si="1">SUM(I6/H6)</f>
        <v>0.36492008169768475</v>
      </c>
      <c r="K6" s="395">
        <v>469083536</v>
      </c>
      <c r="L6" s="395">
        <v>231048194.56</v>
      </c>
      <c r="M6" s="394">
        <f>SUM(L6/K6)</f>
        <v>0.49255234265992232</v>
      </c>
      <c r="N6" s="395">
        <v>159058989.28</v>
      </c>
      <c r="O6" s="395">
        <v>73775310.049999997</v>
      </c>
      <c r="P6" s="394">
        <f t="shared" ref="P6:P25" si="2">SUM(O6/N6)</f>
        <v>0.46382358132635554</v>
      </c>
      <c r="Q6" s="395">
        <v>92396380</v>
      </c>
      <c r="R6" s="395">
        <v>39268626.369999997</v>
      </c>
      <c r="S6" s="394">
        <f t="shared" ref="S6:S11" si="3">SUM(R6/Q6)</f>
        <v>0.42500178437726671</v>
      </c>
      <c r="T6" s="395">
        <v>603362803.21000004</v>
      </c>
      <c r="U6" s="395">
        <v>303118866.72000003</v>
      </c>
      <c r="V6" s="394">
        <f t="shared" ref="V6:V25" si="4">SUM(U6/T6)</f>
        <v>0.50238242249497722</v>
      </c>
      <c r="W6" s="395">
        <v>76836793.230000004</v>
      </c>
      <c r="X6" s="395">
        <v>28599896.710000001</v>
      </c>
      <c r="Y6" s="394">
        <f t="shared" ref="Y6:Y17" si="5">SUM(X6/W6)</f>
        <v>0.37221616764237259</v>
      </c>
      <c r="Z6" s="395">
        <v>369938456.64999998</v>
      </c>
      <c r="AA6" s="395">
        <v>161077906.65000001</v>
      </c>
      <c r="AB6" s="394">
        <f>SUM(AA6/Z6)</f>
        <v>0.43541811821525861</v>
      </c>
      <c r="AC6" s="395">
        <v>306949386.25</v>
      </c>
      <c r="AD6" s="395">
        <v>174096136.83000001</v>
      </c>
      <c r="AE6" s="394">
        <f t="shared" ref="AE6:AE11" si="6">SUM(AD6/AC6)</f>
        <v>0.5671819023876612</v>
      </c>
      <c r="AF6" s="395">
        <v>62900930.869999997</v>
      </c>
      <c r="AG6" s="395">
        <v>27726146.68</v>
      </c>
      <c r="AH6" s="394">
        <f t="shared" ref="AH6:AH11" si="7">SUM(AG6/AF6)</f>
        <v>0.4407907211628202</v>
      </c>
      <c r="AI6" s="395">
        <v>382913156.56</v>
      </c>
      <c r="AJ6" s="395">
        <v>188171299.69</v>
      </c>
      <c r="AK6" s="350">
        <f t="shared" ref="AK6:AK25" si="8">SUM(AJ6/AI6)</f>
        <v>0.49142030370668338</v>
      </c>
      <c r="AL6" s="395">
        <v>556177044.11000001</v>
      </c>
      <c r="AM6" s="395">
        <v>268850324.63999999</v>
      </c>
      <c r="AN6" s="351">
        <f t="shared" ref="AN6:AN25" si="9">SUM(AM6/AL6)</f>
        <v>0.48338982611232528</v>
      </c>
      <c r="AO6" s="395">
        <v>167413689.61000001</v>
      </c>
      <c r="AP6" s="395">
        <v>68841241.849999994</v>
      </c>
      <c r="AQ6" s="351">
        <f t="shared" ref="AQ6:AQ11" si="10">SUM(AP6/AO6)</f>
        <v>0.41120437647823005</v>
      </c>
      <c r="AR6" s="395">
        <v>97670905.079999998</v>
      </c>
      <c r="AS6" s="395">
        <v>44107787.200000003</v>
      </c>
      <c r="AT6" s="351">
        <f t="shared" ref="AT6:AT25" si="11">SUM(AS6/AR6)</f>
        <v>0.4515959708151811</v>
      </c>
      <c r="AU6" s="395">
        <v>96459820</v>
      </c>
      <c r="AV6" s="395">
        <v>52801633.509999998</v>
      </c>
      <c r="AW6" s="351">
        <f t="shared" ref="AW6:AW25" si="12">SUM(AV6/AU6)</f>
        <v>0.54739510720629581</v>
      </c>
      <c r="AX6" s="395">
        <v>116441107.53</v>
      </c>
      <c r="AY6" s="395">
        <v>64800743.57</v>
      </c>
      <c r="AZ6" s="351">
        <f t="shared" ref="AZ6:AZ25" si="13">SUM(AY6/AX6)</f>
        <v>0.55651088300843132</v>
      </c>
      <c r="BA6" s="395">
        <v>60130015</v>
      </c>
      <c r="BB6" s="395">
        <v>30579917.510000002</v>
      </c>
      <c r="BC6" s="351">
        <f t="shared" ref="BC6:BC11" si="14">SUM(BB6/BA6)</f>
        <v>0.50856327759106668</v>
      </c>
      <c r="BD6" s="395">
        <v>249094636</v>
      </c>
      <c r="BE6" s="395">
        <v>117238463.54000001</v>
      </c>
      <c r="BF6" s="351">
        <f t="shared" ref="BF6:BF25" si="15">SUM(BE6/BD6)</f>
        <v>0.47065832256620738</v>
      </c>
      <c r="BG6" s="395">
        <v>241145585</v>
      </c>
      <c r="BH6" s="395">
        <v>93144819.969999999</v>
      </c>
      <c r="BI6" s="351">
        <f t="shared" ref="BI6:BI25" si="16">SUM(BH6/BG6)</f>
        <v>0.38625969440825547</v>
      </c>
      <c r="BJ6" s="395">
        <v>58661092</v>
      </c>
      <c r="BK6" s="395">
        <v>25826727.98</v>
      </c>
      <c r="BL6" s="351">
        <f t="shared" ref="BL6:BL24" si="17">SUM(BK6/BJ6)</f>
        <v>0.44027015351163257</v>
      </c>
      <c r="BM6" s="395">
        <v>225661879.24000001</v>
      </c>
      <c r="BN6" s="395">
        <v>114640896.14</v>
      </c>
      <c r="BO6" s="351">
        <f t="shared" ref="BO6:BO11" si="18">SUM(BN6/BM6)</f>
        <v>0.50802065694966159</v>
      </c>
      <c r="BP6" s="395">
        <v>92168770.140000001</v>
      </c>
      <c r="BQ6" s="395">
        <v>53680513.530000001</v>
      </c>
      <c r="BR6" s="351">
        <f t="shared" ref="BR6:BR25" si="19">SUM(BQ6/BP6)</f>
        <v>0.58241542605441998</v>
      </c>
      <c r="BS6" s="395">
        <v>140534575.84999999</v>
      </c>
      <c r="BT6" s="395">
        <v>83314894.329999998</v>
      </c>
      <c r="BU6" s="351">
        <f t="shared" ref="BU6:BU25" si="20">SUM(BT6/BS6)</f>
        <v>0.59284267822408632</v>
      </c>
      <c r="BV6" s="395">
        <v>1968759200</v>
      </c>
      <c r="BW6" s="395">
        <v>1016100011.23</v>
      </c>
      <c r="BX6" s="394">
        <f>SUM(BW6/BV6)</f>
        <v>0.51611187961940697</v>
      </c>
      <c r="BY6" s="393">
        <v>4171581922</v>
      </c>
      <c r="BZ6" s="393">
        <v>2123260883.49</v>
      </c>
      <c r="CA6" s="351">
        <f>SUM(BZ6/BY6)</f>
        <v>0.50898218546120166</v>
      </c>
      <c r="CB6" s="9">
        <f t="shared" ref="CB6:CB11" si="21">B6+E6+H6+K6+N6+Q6+T6+W6+Z6+AC6+AF6+AI6+AL6+AO6+AR6+AU6+AX6+BA6+BD6+BG6+BJ6+BM6+BP6+BS6+BV6+BY6</f>
        <v>12039862113.18</v>
      </c>
      <c r="CC6" s="9">
        <f t="shared" ref="CC6:CC22" si="22">BZ6+BW6+BT6+BQ6+BN6+BK6+BH6+BE6+BB6+AY6+AV6+AS6+AP6+AM6+AJ6+AG6+AD6+AA6+X6+U6+R6+O6+L6+I6+F6+C6</f>
        <v>5878123857.5200005</v>
      </c>
      <c r="CD6" s="383">
        <f t="shared" ref="CD6:CD25" si="23">SUM(CC6/CB6)</f>
        <v>0.48822185854481143</v>
      </c>
      <c r="CF6" s="396"/>
      <c r="CG6" s="396"/>
      <c r="CH6" s="392"/>
      <c r="CI6" s="392"/>
    </row>
    <row r="7" spans="1:87" ht="31.2" x14ac:dyDescent="0.25">
      <c r="A7" s="38" t="s">
        <v>29</v>
      </c>
      <c r="B7" s="393">
        <v>8987606</v>
      </c>
      <c r="C7" s="393">
        <v>3000000</v>
      </c>
      <c r="D7" s="394">
        <f>SUM(C7/B7)</f>
        <v>0.33379300338710888</v>
      </c>
      <c r="E7" s="395">
        <v>30471700</v>
      </c>
      <c r="F7" s="395">
        <v>10055527</v>
      </c>
      <c r="G7" s="394">
        <f t="shared" si="0"/>
        <v>0.32999560247705245</v>
      </c>
      <c r="H7" s="395"/>
      <c r="I7" s="395"/>
      <c r="J7" s="394"/>
      <c r="K7" s="395">
        <v>13988647</v>
      </c>
      <c r="L7" s="395">
        <v>4573166</v>
      </c>
      <c r="M7" s="394">
        <f>SUM(L7/K7)</f>
        <v>0.32691982291067895</v>
      </c>
      <c r="N7" s="395">
        <v>8719761</v>
      </c>
      <c r="O7" s="395">
        <v>2831288</v>
      </c>
      <c r="P7" s="394">
        <f t="shared" si="2"/>
        <v>0.32469789022887208</v>
      </c>
      <c r="Q7" s="395">
        <v>51245751</v>
      </c>
      <c r="R7" s="395">
        <v>24017755</v>
      </c>
      <c r="S7" s="394">
        <f t="shared" si="3"/>
        <v>0.46867797878501183</v>
      </c>
      <c r="T7" s="395">
        <v>15459664</v>
      </c>
      <c r="U7" s="395">
        <v>5096534</v>
      </c>
      <c r="V7" s="394">
        <f t="shared" si="4"/>
        <v>0.32966654385244076</v>
      </c>
      <c r="W7" s="395">
        <v>21970788</v>
      </c>
      <c r="X7" s="395">
        <v>9155703</v>
      </c>
      <c r="Y7" s="394">
        <f t="shared" si="5"/>
        <v>0.41672164876380402</v>
      </c>
      <c r="Z7" s="395">
        <v>13161399</v>
      </c>
      <c r="AA7" s="395">
        <v>13161399</v>
      </c>
      <c r="AB7" s="394">
        <f>SUM(AA7/Z7)</f>
        <v>1</v>
      </c>
      <c r="AC7" s="395">
        <v>15735080</v>
      </c>
      <c r="AD7" s="395">
        <v>4900000</v>
      </c>
      <c r="AE7" s="394">
        <f t="shared" si="6"/>
        <v>0.31140610661019835</v>
      </c>
      <c r="AF7" s="395">
        <v>52949754</v>
      </c>
      <c r="AG7" s="395">
        <v>17647662</v>
      </c>
      <c r="AH7" s="394">
        <f t="shared" si="7"/>
        <v>0.3332907269030938</v>
      </c>
      <c r="AI7" s="395">
        <v>15507031</v>
      </c>
      <c r="AJ7" s="395">
        <v>5294959</v>
      </c>
      <c r="AK7" s="350">
        <f t="shared" si="8"/>
        <v>0.34145536950303379</v>
      </c>
      <c r="AL7" s="395">
        <v>12011295</v>
      </c>
      <c r="AM7" s="395">
        <v>12011295</v>
      </c>
      <c r="AN7" s="351">
        <f t="shared" si="9"/>
        <v>1</v>
      </c>
      <c r="AO7" s="395">
        <v>5626679</v>
      </c>
      <c r="AP7" s="395">
        <v>1900000</v>
      </c>
      <c r="AQ7" s="351">
        <f t="shared" si="10"/>
        <v>0.3376769849497368</v>
      </c>
      <c r="AR7" s="395">
        <v>58664606</v>
      </c>
      <c r="AS7" s="395">
        <v>19519942</v>
      </c>
      <c r="AT7" s="351">
        <f t="shared" si="11"/>
        <v>0.33273797151215845</v>
      </c>
      <c r="AU7" s="395">
        <v>60952074</v>
      </c>
      <c r="AV7" s="395">
        <v>20311781</v>
      </c>
      <c r="AW7" s="351">
        <f t="shared" si="12"/>
        <v>0.33324183521630452</v>
      </c>
      <c r="AX7" s="395">
        <v>40644054</v>
      </c>
      <c r="AY7" s="395">
        <v>13508638</v>
      </c>
      <c r="AZ7" s="351">
        <f t="shared" si="13"/>
        <v>0.33236443392187204</v>
      </c>
      <c r="BA7" s="395">
        <v>39288570</v>
      </c>
      <c r="BB7" s="395">
        <v>16324000</v>
      </c>
      <c r="BC7" s="351">
        <f t="shared" si="14"/>
        <v>0.41548979766888944</v>
      </c>
      <c r="BD7" s="395">
        <v>14300658</v>
      </c>
      <c r="BE7" s="395">
        <v>4733968</v>
      </c>
      <c r="BF7" s="351">
        <f t="shared" si="15"/>
        <v>0.33103148120876674</v>
      </c>
      <c r="BG7" s="395">
        <v>7126593</v>
      </c>
      <c r="BH7" s="395">
        <v>2800000</v>
      </c>
      <c r="BI7" s="394">
        <f t="shared" si="16"/>
        <v>0.39289461317631019</v>
      </c>
      <c r="BJ7" s="395">
        <v>37273994</v>
      </c>
      <c r="BK7" s="395">
        <v>12426006</v>
      </c>
      <c r="BL7" s="351">
        <f t="shared" si="17"/>
        <v>0.33336931910221373</v>
      </c>
      <c r="BM7" s="395">
        <v>22712334</v>
      </c>
      <c r="BN7" s="395">
        <v>7100000</v>
      </c>
      <c r="BO7" s="394">
        <f t="shared" si="18"/>
        <v>0.31260547683034251</v>
      </c>
      <c r="BP7" s="395">
        <v>49119919</v>
      </c>
      <c r="BQ7" s="395">
        <v>16119471</v>
      </c>
      <c r="BR7" s="351">
        <f t="shared" si="19"/>
        <v>0.32816566737416647</v>
      </c>
      <c r="BS7" s="395">
        <v>9376933</v>
      </c>
      <c r="BT7" s="395">
        <v>3300000</v>
      </c>
      <c r="BU7" s="351">
        <f t="shared" si="20"/>
        <v>0.35192743725480391</v>
      </c>
      <c r="BV7" s="395"/>
      <c r="BW7" s="395"/>
      <c r="BX7" s="394"/>
      <c r="BY7" s="393"/>
      <c r="BZ7" s="393"/>
      <c r="CA7" s="351"/>
      <c r="CB7" s="9">
        <f t="shared" si="21"/>
        <v>605294890</v>
      </c>
      <c r="CC7" s="9">
        <f t="shared" si="22"/>
        <v>229789094</v>
      </c>
      <c r="CD7" s="383">
        <f t="shared" si="23"/>
        <v>0.37963164367701829</v>
      </c>
      <c r="CF7" s="396"/>
      <c r="CG7" s="396"/>
      <c r="CH7" s="392"/>
      <c r="CI7" s="392"/>
    </row>
    <row r="8" spans="1:87" ht="31.2" x14ac:dyDescent="0.25">
      <c r="A8" s="38" t="s">
        <v>30</v>
      </c>
      <c r="B8" s="393">
        <v>92678201.939999998</v>
      </c>
      <c r="C8" s="393">
        <v>67935728.939999998</v>
      </c>
      <c r="D8" s="394">
        <f>SUM(C8/B8)</f>
        <v>0.73302812870691736</v>
      </c>
      <c r="E8" s="395">
        <v>12229113.26</v>
      </c>
      <c r="F8" s="395">
        <v>5251660.08</v>
      </c>
      <c r="G8" s="394">
        <f t="shared" si="0"/>
        <v>0.42943915624508661</v>
      </c>
      <c r="H8" s="395">
        <v>66010069.229999997</v>
      </c>
      <c r="I8" s="395">
        <v>21514738.34</v>
      </c>
      <c r="J8" s="394">
        <f t="shared" si="1"/>
        <v>0.32593115854849103</v>
      </c>
      <c r="K8" s="395">
        <v>120969671.44</v>
      </c>
      <c r="L8" s="395">
        <v>80943860.560000002</v>
      </c>
      <c r="M8" s="394">
        <f>SUM(L8/K8)</f>
        <v>0.66912524103322479</v>
      </c>
      <c r="N8" s="395">
        <v>82620129.340000004</v>
      </c>
      <c r="O8" s="395">
        <v>22135458.059999999</v>
      </c>
      <c r="P8" s="394">
        <f t="shared" si="2"/>
        <v>0.26791846293180832</v>
      </c>
      <c r="Q8" s="395">
        <v>27704413</v>
      </c>
      <c r="R8" s="395">
        <v>5843972</v>
      </c>
      <c r="S8" s="394">
        <f t="shared" si="3"/>
        <v>0.21094011268168722</v>
      </c>
      <c r="T8" s="395">
        <v>89082503.980000004</v>
      </c>
      <c r="U8" s="395">
        <v>32396712.300000001</v>
      </c>
      <c r="V8" s="394">
        <f t="shared" si="4"/>
        <v>0.36367087646383872</v>
      </c>
      <c r="W8" s="395">
        <v>111407714.53</v>
      </c>
      <c r="X8" s="395">
        <v>30528102.609999999</v>
      </c>
      <c r="Y8" s="394">
        <f t="shared" si="5"/>
        <v>0.27402144222049685</v>
      </c>
      <c r="Z8" s="395">
        <v>315399112.17000002</v>
      </c>
      <c r="AA8" s="395">
        <v>58626156.770000003</v>
      </c>
      <c r="AB8" s="394">
        <f>SUM(AA8/Z8)</f>
        <v>0.18587927013060368</v>
      </c>
      <c r="AC8" s="395">
        <v>86766668.659999996</v>
      </c>
      <c r="AD8" s="395">
        <v>39573180.659999996</v>
      </c>
      <c r="AE8" s="394">
        <f t="shared" si="6"/>
        <v>0.45608735786629884</v>
      </c>
      <c r="AF8" s="395">
        <v>21921619.760000002</v>
      </c>
      <c r="AG8" s="395">
        <v>5286930.76</v>
      </c>
      <c r="AH8" s="394">
        <f t="shared" si="7"/>
        <v>0.2411742753446974</v>
      </c>
      <c r="AI8" s="395">
        <v>75482860.040000007</v>
      </c>
      <c r="AJ8" s="395">
        <v>42357957.039999999</v>
      </c>
      <c r="AK8" s="350">
        <f t="shared" si="8"/>
        <v>0.56115993773359407</v>
      </c>
      <c r="AL8" s="395">
        <v>233307240.25999999</v>
      </c>
      <c r="AM8" s="395">
        <v>166747467.25999999</v>
      </c>
      <c r="AN8" s="351">
        <f t="shared" si="9"/>
        <v>0.71471192696023877</v>
      </c>
      <c r="AO8" s="395">
        <v>18441886.800000001</v>
      </c>
      <c r="AP8" s="395">
        <v>8122873.7999999998</v>
      </c>
      <c r="AQ8" s="351">
        <f t="shared" si="10"/>
        <v>0.44045784946473043</v>
      </c>
      <c r="AR8" s="395">
        <v>43238180</v>
      </c>
      <c r="AS8" s="395">
        <v>25428424</v>
      </c>
      <c r="AT8" s="351">
        <f t="shared" si="11"/>
        <v>0.58810116429507442</v>
      </c>
      <c r="AU8" s="395">
        <v>24105983.129999999</v>
      </c>
      <c r="AV8" s="395">
        <v>12642396.130000001</v>
      </c>
      <c r="AW8" s="351">
        <f t="shared" si="12"/>
        <v>0.52445055079568548</v>
      </c>
      <c r="AX8" s="395">
        <v>125241148.41</v>
      </c>
      <c r="AY8" s="395">
        <v>102132896.41</v>
      </c>
      <c r="AZ8" s="351">
        <f t="shared" si="13"/>
        <v>0.81548993846374773</v>
      </c>
      <c r="BA8" s="395">
        <v>38845255.82</v>
      </c>
      <c r="BB8" s="395">
        <v>35641491.880000003</v>
      </c>
      <c r="BC8" s="351">
        <f t="shared" si="14"/>
        <v>0.91752496225419378</v>
      </c>
      <c r="BD8" s="395">
        <v>149673178.53999999</v>
      </c>
      <c r="BE8" s="395">
        <v>126226341.58</v>
      </c>
      <c r="BF8" s="351">
        <f t="shared" si="15"/>
        <v>0.84334643528844511</v>
      </c>
      <c r="BG8" s="395">
        <v>59299981.270000003</v>
      </c>
      <c r="BH8" s="395">
        <v>13050921.15</v>
      </c>
      <c r="BI8" s="351">
        <f t="shared" si="16"/>
        <v>0.22008305686603127</v>
      </c>
      <c r="BJ8" s="395">
        <v>60992846.75</v>
      </c>
      <c r="BK8" s="395">
        <v>19733234.149999999</v>
      </c>
      <c r="BL8" s="351">
        <f t="shared" si="17"/>
        <v>0.32353358141952931</v>
      </c>
      <c r="BM8" s="395">
        <v>44412368.340000004</v>
      </c>
      <c r="BN8" s="395">
        <v>9790567.5199999996</v>
      </c>
      <c r="BO8" s="351">
        <f t="shared" si="18"/>
        <v>0.22044686842746289</v>
      </c>
      <c r="BP8" s="395">
        <v>39969741.740000002</v>
      </c>
      <c r="BQ8" s="395">
        <v>3466734.74</v>
      </c>
      <c r="BR8" s="351">
        <f t="shared" si="19"/>
        <v>8.673397898217193E-2</v>
      </c>
      <c r="BS8" s="395">
        <v>51982958.049999997</v>
      </c>
      <c r="BT8" s="395">
        <v>46606403.049999997</v>
      </c>
      <c r="BU8" s="351">
        <f t="shared" si="20"/>
        <v>0.89657081471145716</v>
      </c>
      <c r="BV8" s="395">
        <v>118666638.62</v>
      </c>
      <c r="BW8" s="395">
        <v>68644624.959999993</v>
      </c>
      <c r="BX8" s="394">
        <f>SUM(BW8/BV8)</f>
        <v>0.57846607739363964</v>
      </c>
      <c r="BY8" s="393">
        <v>1240064360.3</v>
      </c>
      <c r="BZ8" s="393">
        <v>373012138.77999997</v>
      </c>
      <c r="CA8" s="351">
        <f t="shared" ref="CA8:CA13" si="24">SUM(BZ8/BY8)</f>
        <v>0.30080062835590227</v>
      </c>
      <c r="CB8" s="9">
        <f t="shared" si="21"/>
        <v>3350513845.3800001</v>
      </c>
      <c r="CC8" s="9">
        <f t="shared" si="22"/>
        <v>1423640973.5299995</v>
      </c>
      <c r="CD8" s="383">
        <f t="shared" si="23"/>
        <v>0.42490228043470046</v>
      </c>
      <c r="CF8" s="396"/>
      <c r="CG8" s="396"/>
      <c r="CH8" s="392"/>
      <c r="CI8" s="392"/>
    </row>
    <row r="9" spans="1:87" ht="31.2" x14ac:dyDescent="0.25">
      <c r="A9" s="38" t="s">
        <v>31</v>
      </c>
      <c r="B9" s="393">
        <v>434709524</v>
      </c>
      <c r="C9" s="393">
        <v>197197116.97999999</v>
      </c>
      <c r="D9" s="394">
        <f>SUM(C9/B9)</f>
        <v>0.45362962183455635</v>
      </c>
      <c r="E9" s="395">
        <v>129671357</v>
      </c>
      <c r="F9" s="395">
        <v>63232974.799999997</v>
      </c>
      <c r="G9" s="394">
        <f t="shared" si="0"/>
        <v>0.48764026430293311</v>
      </c>
      <c r="H9" s="395">
        <v>844746231</v>
      </c>
      <c r="I9" s="395">
        <v>425297300.44999999</v>
      </c>
      <c r="J9" s="394">
        <f t="shared" si="1"/>
        <v>0.50346161349135399</v>
      </c>
      <c r="K9" s="395">
        <v>749531775</v>
      </c>
      <c r="L9" s="395">
        <v>376055283.60000002</v>
      </c>
      <c r="M9" s="394">
        <f>SUM(L9/K9)</f>
        <v>0.50172026876378928</v>
      </c>
      <c r="N9" s="395">
        <v>281492364</v>
      </c>
      <c r="O9" s="395">
        <v>140441362.88</v>
      </c>
      <c r="P9" s="394">
        <f t="shared" si="2"/>
        <v>0.49891713183381414</v>
      </c>
      <c r="Q9" s="395">
        <v>211523385</v>
      </c>
      <c r="R9" s="395">
        <v>97233342.709999993</v>
      </c>
      <c r="S9" s="394">
        <f t="shared" si="3"/>
        <v>0.45968129107805261</v>
      </c>
      <c r="T9" s="395">
        <v>646222909</v>
      </c>
      <c r="U9" s="395">
        <v>355742861.72000003</v>
      </c>
      <c r="V9" s="394">
        <f t="shared" si="4"/>
        <v>0.5504955902453158</v>
      </c>
      <c r="W9" s="395">
        <v>131723397</v>
      </c>
      <c r="X9" s="395">
        <v>65877675</v>
      </c>
      <c r="Y9" s="394">
        <f t="shared" si="5"/>
        <v>0.50012128824767554</v>
      </c>
      <c r="Z9" s="395">
        <v>603658405</v>
      </c>
      <c r="AA9" s="395">
        <v>279722783.66000003</v>
      </c>
      <c r="AB9" s="394">
        <f>SUM(AA9/Z9)</f>
        <v>0.46337925777741806</v>
      </c>
      <c r="AC9" s="395">
        <v>631212482</v>
      </c>
      <c r="AD9" s="395">
        <v>316715011.48000002</v>
      </c>
      <c r="AE9" s="394">
        <f t="shared" si="6"/>
        <v>0.50175657248805805</v>
      </c>
      <c r="AF9" s="395">
        <v>185912040</v>
      </c>
      <c r="AG9" s="395">
        <v>94711205</v>
      </c>
      <c r="AH9" s="394">
        <f t="shared" si="7"/>
        <v>0.50944094314709254</v>
      </c>
      <c r="AI9" s="395">
        <v>680514631</v>
      </c>
      <c r="AJ9" s="395">
        <v>320702684.35000002</v>
      </c>
      <c r="AK9" s="350">
        <f t="shared" si="8"/>
        <v>0.47126493647717038</v>
      </c>
      <c r="AL9" s="395">
        <v>890081894.82000005</v>
      </c>
      <c r="AM9" s="395">
        <v>480651770.75</v>
      </c>
      <c r="AN9" s="351">
        <f t="shared" si="9"/>
        <v>0.54000847960984699</v>
      </c>
      <c r="AO9" s="395">
        <v>207867804</v>
      </c>
      <c r="AP9" s="395">
        <v>112557062.18000001</v>
      </c>
      <c r="AQ9" s="351">
        <f t="shared" si="10"/>
        <v>0.54148386625569012</v>
      </c>
      <c r="AR9" s="395">
        <v>203617525</v>
      </c>
      <c r="AS9" s="395">
        <v>109669777.95999999</v>
      </c>
      <c r="AT9" s="351">
        <f t="shared" si="11"/>
        <v>0.53860677247697608</v>
      </c>
      <c r="AU9" s="395">
        <v>167410442</v>
      </c>
      <c r="AV9" s="395">
        <v>92988273</v>
      </c>
      <c r="AW9" s="351">
        <f t="shared" si="12"/>
        <v>0.55545085413489326</v>
      </c>
      <c r="AX9" s="395">
        <v>240408357</v>
      </c>
      <c r="AY9" s="395">
        <v>126140122</v>
      </c>
      <c r="AZ9" s="351">
        <f t="shared" si="13"/>
        <v>0.52469108634189454</v>
      </c>
      <c r="BA9" s="395">
        <v>126730016</v>
      </c>
      <c r="BB9" s="395">
        <v>67830483.489999995</v>
      </c>
      <c r="BC9" s="351">
        <f t="shared" si="14"/>
        <v>0.53523613135186532</v>
      </c>
      <c r="BD9" s="395">
        <v>383301373</v>
      </c>
      <c r="BE9" s="395">
        <v>190243391</v>
      </c>
      <c r="BF9" s="351">
        <f t="shared" si="15"/>
        <v>0.49632848823633097</v>
      </c>
      <c r="BG9" s="395">
        <v>234093126</v>
      </c>
      <c r="BH9" s="395">
        <v>125079915</v>
      </c>
      <c r="BI9" s="351">
        <f t="shared" si="16"/>
        <v>0.53431690685355704</v>
      </c>
      <c r="BJ9" s="395">
        <v>161553237</v>
      </c>
      <c r="BK9" s="395">
        <v>79696815.290000007</v>
      </c>
      <c r="BL9" s="351">
        <f t="shared" si="17"/>
        <v>0.49331611529393254</v>
      </c>
      <c r="BM9" s="395">
        <v>318195360.14999998</v>
      </c>
      <c r="BN9" s="395">
        <v>160928282.00999999</v>
      </c>
      <c r="BO9" s="351">
        <f t="shared" si="18"/>
        <v>0.50575307551353688</v>
      </c>
      <c r="BP9" s="395">
        <v>228221338.84</v>
      </c>
      <c r="BQ9" s="395">
        <v>105725935.84</v>
      </c>
      <c r="BR9" s="351">
        <f t="shared" si="19"/>
        <v>0.46326051883396269</v>
      </c>
      <c r="BS9" s="395">
        <v>220447001</v>
      </c>
      <c r="BT9" s="395">
        <v>102263094</v>
      </c>
      <c r="BU9" s="351">
        <f t="shared" si="20"/>
        <v>0.46388970381139366</v>
      </c>
      <c r="BV9" s="395">
        <v>1390384939</v>
      </c>
      <c r="BW9" s="395">
        <v>818300645.13</v>
      </c>
      <c r="BX9" s="394">
        <f>SUM(BW9/BV9)</f>
        <v>0.58854251234808574</v>
      </c>
      <c r="BY9" s="393">
        <v>4280467651.6100001</v>
      </c>
      <c r="BZ9" s="393">
        <v>1753684266.49</v>
      </c>
      <c r="CA9" s="351">
        <f t="shared" si="24"/>
        <v>0.40969454957343077</v>
      </c>
      <c r="CB9" s="9">
        <f t="shared" si="21"/>
        <v>14583698565.42</v>
      </c>
      <c r="CC9" s="9">
        <f t="shared" si="22"/>
        <v>7058689436.7699995</v>
      </c>
      <c r="CD9" s="383">
        <f t="shared" si="23"/>
        <v>0.48401229668221096</v>
      </c>
      <c r="CF9" s="396"/>
      <c r="CG9" s="396"/>
      <c r="CH9" s="392"/>
      <c r="CI9" s="392"/>
    </row>
    <row r="10" spans="1:87" ht="31.2" x14ac:dyDescent="0.25">
      <c r="A10" s="38" t="s">
        <v>51</v>
      </c>
      <c r="B10" s="393">
        <v>698090</v>
      </c>
      <c r="C10" s="393">
        <v>360870</v>
      </c>
      <c r="D10" s="394">
        <f>SUM(C10/B10)</f>
        <v>0.51693907662335803</v>
      </c>
      <c r="E10" s="395">
        <v>2434840</v>
      </c>
      <c r="F10" s="395">
        <v>201810</v>
      </c>
      <c r="G10" s="394">
        <f t="shared" si="0"/>
        <v>8.2884296298730106E-2</v>
      </c>
      <c r="H10" s="395">
        <v>22887311.199999999</v>
      </c>
      <c r="I10" s="395">
        <v>4527871</v>
      </c>
      <c r="J10" s="394">
        <f t="shared" si="1"/>
        <v>0.19783324307662667</v>
      </c>
      <c r="K10" s="395">
        <v>12302308.4</v>
      </c>
      <c r="L10" s="395">
        <v>3199262.97</v>
      </c>
      <c r="M10" s="394">
        <f>SUM(L10/K10)</f>
        <v>0.26005387492968396</v>
      </c>
      <c r="N10" s="395">
        <v>437470</v>
      </c>
      <c r="O10" s="395">
        <v>172338</v>
      </c>
      <c r="P10" s="394">
        <f t="shared" si="2"/>
        <v>0.39394244176743548</v>
      </c>
      <c r="Q10" s="395">
        <v>4483080</v>
      </c>
      <c r="R10" s="395">
        <v>3298370</v>
      </c>
      <c r="S10" s="394">
        <f t="shared" si="3"/>
        <v>0.73573748405114336</v>
      </c>
      <c r="T10" s="395">
        <v>34277775.990000002</v>
      </c>
      <c r="U10" s="395">
        <v>25896628.68</v>
      </c>
      <c r="V10" s="394">
        <f t="shared" si="4"/>
        <v>0.75549325859282501</v>
      </c>
      <c r="W10" s="395">
        <v>8374467.2199999997</v>
      </c>
      <c r="X10" s="395">
        <v>4770649.04</v>
      </c>
      <c r="Y10" s="394">
        <f t="shared" si="5"/>
        <v>0.56966597571803501</v>
      </c>
      <c r="Z10" s="395">
        <v>17337110</v>
      </c>
      <c r="AA10" s="395">
        <v>16548886.390000001</v>
      </c>
      <c r="AB10" s="394">
        <f>SUM(AA10/Z10)</f>
        <v>0.95453546698382841</v>
      </c>
      <c r="AC10" s="395">
        <v>48913679.390000001</v>
      </c>
      <c r="AD10" s="395">
        <v>47929472.18</v>
      </c>
      <c r="AE10" s="394">
        <f t="shared" si="6"/>
        <v>0.97987869196768673</v>
      </c>
      <c r="AF10" s="395">
        <v>5117156.01</v>
      </c>
      <c r="AG10" s="395">
        <v>3829065.29</v>
      </c>
      <c r="AH10" s="394">
        <f t="shared" si="7"/>
        <v>0.74827995912518608</v>
      </c>
      <c r="AI10" s="395">
        <v>23625861.760000002</v>
      </c>
      <c r="AJ10" s="395">
        <v>17396445</v>
      </c>
      <c r="AK10" s="394">
        <f t="shared" si="8"/>
        <v>0.73633060147051321</v>
      </c>
      <c r="AL10" s="395">
        <v>17784730</v>
      </c>
      <c r="AM10" s="395">
        <v>16526657.68</v>
      </c>
      <c r="AN10" s="394">
        <f t="shared" si="9"/>
        <v>0.92926109533290635</v>
      </c>
      <c r="AO10" s="395">
        <v>2873710</v>
      </c>
      <c r="AP10" s="395">
        <v>248172.93</v>
      </c>
      <c r="AQ10" s="394">
        <f t="shared" si="10"/>
        <v>8.6359768383030999E-2</v>
      </c>
      <c r="AR10" s="395">
        <v>9768361.5500000007</v>
      </c>
      <c r="AS10" s="395">
        <v>407672.32000000001</v>
      </c>
      <c r="AT10" s="394">
        <f t="shared" si="11"/>
        <v>4.1733950766799782E-2</v>
      </c>
      <c r="AU10" s="395">
        <v>32214916.510000002</v>
      </c>
      <c r="AV10" s="395">
        <v>12861566.51</v>
      </c>
      <c r="AW10" s="394">
        <f t="shared" si="12"/>
        <v>0.3992425839752704</v>
      </c>
      <c r="AX10" s="395">
        <v>33111494</v>
      </c>
      <c r="AY10" s="395">
        <v>4079612.23</v>
      </c>
      <c r="AZ10" s="394">
        <f t="shared" si="13"/>
        <v>0.12320834058408842</v>
      </c>
      <c r="BA10" s="395">
        <v>1855691.08</v>
      </c>
      <c r="BB10" s="395">
        <v>1470411.08</v>
      </c>
      <c r="BC10" s="394">
        <f t="shared" si="14"/>
        <v>0.79237923588014447</v>
      </c>
      <c r="BD10" s="395">
        <v>23890171</v>
      </c>
      <c r="BE10" s="395">
        <v>867936</v>
      </c>
      <c r="BF10" s="394">
        <f t="shared" si="15"/>
        <v>3.6330254814835775E-2</v>
      </c>
      <c r="BG10" s="395">
        <v>2814824.1</v>
      </c>
      <c r="BH10" s="395">
        <v>691660.83</v>
      </c>
      <c r="BI10" s="394">
        <f t="shared" si="16"/>
        <v>0.24572080010257122</v>
      </c>
      <c r="BJ10" s="395">
        <v>4323958.66</v>
      </c>
      <c r="BK10" s="395">
        <v>3920342.66</v>
      </c>
      <c r="BL10" s="394">
        <f t="shared" si="17"/>
        <v>0.90665590683514996</v>
      </c>
      <c r="BM10" s="395">
        <v>46802178.140000001</v>
      </c>
      <c r="BN10" s="395">
        <v>18627958.140000001</v>
      </c>
      <c r="BO10" s="394">
        <f t="shared" si="18"/>
        <v>0.3980147694040635</v>
      </c>
      <c r="BP10" s="395">
        <v>7797470</v>
      </c>
      <c r="BQ10" s="395">
        <v>872280</v>
      </c>
      <c r="BR10" s="394">
        <f t="shared" si="19"/>
        <v>0.111867054313771</v>
      </c>
      <c r="BS10" s="395">
        <v>15679584.75</v>
      </c>
      <c r="BT10" s="395">
        <v>6851712.0700000003</v>
      </c>
      <c r="BU10" s="351">
        <f t="shared" si="20"/>
        <v>0.43698300556078185</v>
      </c>
      <c r="BV10" s="395">
        <v>84288439.909999996</v>
      </c>
      <c r="BW10" s="395">
        <v>18511549.91</v>
      </c>
      <c r="BX10" s="394">
        <f>SUM(BW10/BV10)</f>
        <v>0.21962145615420017</v>
      </c>
      <c r="BY10" s="393">
        <v>55566307.600000001</v>
      </c>
      <c r="BZ10" s="393">
        <v>32498071.600000001</v>
      </c>
      <c r="CA10" s="351">
        <f t="shared" si="24"/>
        <v>0.58485209839640306</v>
      </c>
      <c r="CB10" s="9">
        <f t="shared" si="21"/>
        <v>519660987.26999998</v>
      </c>
      <c r="CC10" s="9">
        <f>BZ10+BW10+BT10+BQ10+BN10+BK10+BH10+BE10+BB10+AY10+AV10+AS10+AP10+AM10+AJ10+AG10+AD10+AA10+X10+U10+R10+O10+L10+I10+F10+C10</f>
        <v>246567272.50999999</v>
      </c>
      <c r="CD10" s="383">
        <f t="shared" si="23"/>
        <v>0.47447716597954115</v>
      </c>
      <c r="CF10" s="396"/>
      <c r="CG10" s="396"/>
      <c r="CH10" s="392"/>
      <c r="CI10" s="396"/>
    </row>
    <row r="11" spans="1:87" ht="31.2" x14ac:dyDescent="0.25">
      <c r="A11" s="38" t="s">
        <v>32</v>
      </c>
      <c r="B11" s="393"/>
      <c r="C11" s="393"/>
      <c r="D11" s="394"/>
      <c r="E11" s="395"/>
      <c r="F11" s="395"/>
      <c r="G11" s="394"/>
      <c r="H11" s="395">
        <v>100000</v>
      </c>
      <c r="I11" s="395">
        <v>191500</v>
      </c>
      <c r="J11" s="394">
        <f t="shared" si="1"/>
        <v>1.915</v>
      </c>
      <c r="K11" s="395"/>
      <c r="L11" s="395"/>
      <c r="M11" s="394"/>
      <c r="N11" s="395">
        <v>4600000</v>
      </c>
      <c r="O11" s="395"/>
      <c r="P11" s="394">
        <f t="shared" si="2"/>
        <v>0</v>
      </c>
      <c r="Q11" s="395">
        <v>4300000</v>
      </c>
      <c r="R11" s="395"/>
      <c r="S11" s="394">
        <f t="shared" si="3"/>
        <v>0</v>
      </c>
      <c r="T11" s="395">
        <v>11173228.439999999</v>
      </c>
      <c r="U11" s="395">
        <v>12035000</v>
      </c>
      <c r="V11" s="394">
        <f t="shared" si="4"/>
        <v>1.0771282503197439</v>
      </c>
      <c r="W11" s="395">
        <v>4919140</v>
      </c>
      <c r="X11" s="395">
        <v>149825</v>
      </c>
      <c r="Y11" s="394">
        <f t="shared" si="5"/>
        <v>3.0457559654736396E-2</v>
      </c>
      <c r="Z11" s="395"/>
      <c r="AA11" s="395"/>
      <c r="AB11" s="394"/>
      <c r="AC11" s="395">
        <v>219204.5</v>
      </c>
      <c r="AD11" s="395">
        <v>59699.71</v>
      </c>
      <c r="AE11" s="394">
        <f t="shared" si="6"/>
        <v>0.27234710053853822</v>
      </c>
      <c r="AF11" s="395">
        <v>1671500</v>
      </c>
      <c r="AG11" s="395">
        <v>1242243.24</v>
      </c>
      <c r="AH11" s="394">
        <f t="shared" si="7"/>
        <v>0.74319069099611124</v>
      </c>
      <c r="AI11" s="395">
        <v>400000</v>
      </c>
      <c r="AJ11" s="395">
        <v>3500</v>
      </c>
      <c r="AK11" s="350">
        <f t="shared" si="8"/>
        <v>8.7500000000000008E-3</v>
      </c>
      <c r="AL11" s="395">
        <v>98942174.890000001</v>
      </c>
      <c r="AM11" s="395">
        <v>344500</v>
      </c>
      <c r="AN11" s="351">
        <f t="shared" si="9"/>
        <v>3.4818316899037391E-3</v>
      </c>
      <c r="AO11" s="395">
        <v>5709926.7999999998</v>
      </c>
      <c r="AP11" s="395">
        <v>679125</v>
      </c>
      <c r="AQ11" s="394">
        <f t="shared" si="10"/>
        <v>0.11893760179202298</v>
      </c>
      <c r="AR11" s="395"/>
      <c r="AS11" s="395"/>
      <c r="AT11" s="394"/>
      <c r="AU11" s="395">
        <v>21089224.34</v>
      </c>
      <c r="AV11" s="395">
        <v>122935.15</v>
      </c>
      <c r="AW11" s="351">
        <f t="shared" si="12"/>
        <v>5.8292874132325721E-3</v>
      </c>
      <c r="AX11" s="395"/>
      <c r="AY11" s="395"/>
      <c r="AZ11" s="351"/>
      <c r="BA11" s="395">
        <v>1300000</v>
      </c>
      <c r="BB11" s="395">
        <v>391475.86</v>
      </c>
      <c r="BC11" s="394">
        <f t="shared" si="14"/>
        <v>0.3011352769230769</v>
      </c>
      <c r="BD11" s="395">
        <v>5328374.97</v>
      </c>
      <c r="BE11" s="395">
        <v>512658.75</v>
      </c>
      <c r="BF11" s="351">
        <f t="shared" si="15"/>
        <v>9.6212964156312003E-2</v>
      </c>
      <c r="BG11" s="395">
        <v>25000</v>
      </c>
      <c r="BH11" s="395">
        <v>40000</v>
      </c>
      <c r="BI11" s="351">
        <f t="shared" si="16"/>
        <v>1.6</v>
      </c>
      <c r="BJ11" s="395">
        <v>566400</v>
      </c>
      <c r="BK11" s="395"/>
      <c r="BL11" s="394">
        <f t="shared" si="17"/>
        <v>0</v>
      </c>
      <c r="BM11" s="395">
        <v>500000</v>
      </c>
      <c r="BN11" s="395">
        <v>517000</v>
      </c>
      <c r="BO11" s="394">
        <f t="shared" si="18"/>
        <v>1.034</v>
      </c>
      <c r="BP11" s="395"/>
      <c r="BQ11" s="395"/>
      <c r="BR11" s="394"/>
      <c r="BS11" s="395">
        <v>800627.55</v>
      </c>
      <c r="BT11" s="395">
        <v>20513</v>
      </c>
      <c r="BU11" s="351">
        <f t="shared" si="20"/>
        <v>2.5621151807728823E-2</v>
      </c>
      <c r="BV11" s="395"/>
      <c r="BW11" s="395"/>
      <c r="BX11" s="394"/>
      <c r="BY11" s="393">
        <v>106162195.83</v>
      </c>
      <c r="BZ11" s="393">
        <v>321129.19</v>
      </c>
      <c r="CA11" s="351">
        <f t="shared" si="24"/>
        <v>3.0248921236918618E-3</v>
      </c>
      <c r="CB11" s="9">
        <f t="shared" si="21"/>
        <v>267806997.31999999</v>
      </c>
      <c r="CC11" s="9">
        <f t="shared" si="22"/>
        <v>16631104.899999999</v>
      </c>
      <c r="CD11" s="383">
        <f t="shared" si="23"/>
        <v>6.2101084237644662E-2</v>
      </c>
      <c r="CF11" s="396"/>
      <c r="CG11" s="396"/>
      <c r="CH11" s="392"/>
      <c r="CI11" s="392"/>
    </row>
    <row r="12" spans="1:87" s="356" customFormat="1" ht="15.6" x14ac:dyDescent="0.3">
      <c r="A12" s="45" t="s">
        <v>33</v>
      </c>
      <c r="B12" s="397">
        <v>702510006.91999996</v>
      </c>
      <c r="C12" s="397">
        <v>335260394.31999999</v>
      </c>
      <c r="D12" s="374">
        <f t="shared" ref="D12:D17" si="25">SUM(C12/B12)</f>
        <v>0.47723219743142903</v>
      </c>
      <c r="E12" s="398">
        <v>232756022.25999999</v>
      </c>
      <c r="F12" s="398">
        <v>103128029.27</v>
      </c>
      <c r="G12" s="374">
        <f t="shared" si="0"/>
        <v>0.44307351650304838</v>
      </c>
      <c r="H12" s="398">
        <v>1925433563.8499999</v>
      </c>
      <c r="I12" s="398">
        <v>794401478.61000001</v>
      </c>
      <c r="J12" s="374">
        <f t="shared" si="1"/>
        <v>0.41258316751347934</v>
      </c>
      <c r="K12" s="398">
        <v>1360360988.1700001</v>
      </c>
      <c r="L12" s="398">
        <v>690304818.01999998</v>
      </c>
      <c r="M12" s="374">
        <f t="shared" ref="M12:M25" si="26">SUM(L12/K12)</f>
        <v>0.50744238038509137</v>
      </c>
      <c r="N12" s="398">
        <v>535620505.33999997</v>
      </c>
      <c r="O12" s="398">
        <v>238047548.71000001</v>
      </c>
      <c r="P12" s="374">
        <f t="shared" si="2"/>
        <v>0.44443322527186058</v>
      </c>
      <c r="Q12" s="398">
        <v>389348717</v>
      </c>
      <c r="R12" s="398">
        <v>167357774.08000001</v>
      </c>
      <c r="S12" s="374">
        <f t="shared" ref="S12:S25" si="27">SUM(R12/Q12)</f>
        <v>0.42984031222581381</v>
      </c>
      <c r="T12" s="398">
        <v>1359626956.23</v>
      </c>
      <c r="U12" s="398">
        <v>694334675.02999997</v>
      </c>
      <c r="V12" s="374">
        <f t="shared" si="4"/>
        <v>0.51068028024044521</v>
      </c>
      <c r="W12" s="398">
        <v>351252138.11000001</v>
      </c>
      <c r="X12" s="398">
        <v>135101689.49000001</v>
      </c>
      <c r="Y12" s="374">
        <f t="shared" si="5"/>
        <v>0.38462880316387094</v>
      </c>
      <c r="Z12" s="398">
        <v>1319494482.8199999</v>
      </c>
      <c r="AA12" s="398">
        <v>396844943.69999999</v>
      </c>
      <c r="AB12" s="374">
        <f t="shared" ref="AB12:AB25" si="28">SUM(AA12/Z12)</f>
        <v>0.30075528838276772</v>
      </c>
      <c r="AC12" s="398">
        <v>1089796500.8</v>
      </c>
      <c r="AD12" s="398">
        <v>556194571.94000006</v>
      </c>
      <c r="AE12" s="374">
        <f t="shared" ref="AE12:AE25" si="29">SUM(AD12/AC12)</f>
        <v>0.51036553295198472</v>
      </c>
      <c r="AF12" s="398">
        <v>330473000.63999999</v>
      </c>
      <c r="AG12" s="398">
        <v>148366011.66</v>
      </c>
      <c r="AH12" s="374">
        <f t="shared" ref="AH12:AH25" si="30">SUM(AG12/AF12)</f>
        <v>0.44895047817120215</v>
      </c>
      <c r="AI12" s="398">
        <v>1178443540.3599999</v>
      </c>
      <c r="AJ12" s="398">
        <v>553889274.47000003</v>
      </c>
      <c r="AK12" s="374">
        <f t="shared" si="8"/>
        <v>0.47001765931085143</v>
      </c>
      <c r="AL12" s="398">
        <v>1740268731.6500001</v>
      </c>
      <c r="AM12" s="398">
        <v>877096367.89999998</v>
      </c>
      <c r="AN12" s="374">
        <f t="shared" si="9"/>
        <v>0.50400053276162649</v>
      </c>
      <c r="AO12" s="398">
        <v>407933696.20999998</v>
      </c>
      <c r="AP12" s="398">
        <v>191391604.93000001</v>
      </c>
      <c r="AQ12" s="374">
        <f t="shared" ref="AQ12:AQ25" si="31">SUM(AP12/AO12)</f>
        <v>0.46917331592895339</v>
      </c>
      <c r="AR12" s="398">
        <v>413195883.86000001</v>
      </c>
      <c r="AS12" s="398">
        <v>191814051.80000001</v>
      </c>
      <c r="AT12" s="374">
        <f t="shared" si="11"/>
        <v>0.46422062583999724</v>
      </c>
      <c r="AU12" s="398">
        <v>388388609.26999998</v>
      </c>
      <c r="AV12" s="398">
        <v>177884734.59</v>
      </c>
      <c r="AW12" s="374">
        <f t="shared" si="12"/>
        <v>0.45800708451348554</v>
      </c>
      <c r="AX12" s="398">
        <v>555846160.94000006</v>
      </c>
      <c r="AY12" s="398">
        <v>285948476.04000002</v>
      </c>
      <c r="AZ12" s="374">
        <f t="shared" si="13"/>
        <v>0.51443815957355565</v>
      </c>
      <c r="BA12" s="398">
        <v>263015629.81999999</v>
      </c>
      <c r="BB12" s="398">
        <v>147103861.74000001</v>
      </c>
      <c r="BC12" s="374">
        <f t="shared" ref="BC12:BC25" si="32">SUM(BB12/BA12)</f>
        <v>0.55929703432709865</v>
      </c>
      <c r="BD12" s="398">
        <v>799127305.45000005</v>
      </c>
      <c r="BE12" s="398">
        <v>413361672.81</v>
      </c>
      <c r="BF12" s="374">
        <f t="shared" si="15"/>
        <v>0.51726636042955654</v>
      </c>
      <c r="BG12" s="398">
        <v>544505109.37</v>
      </c>
      <c r="BH12" s="398">
        <v>232793838.00999999</v>
      </c>
      <c r="BI12" s="374">
        <f t="shared" si="16"/>
        <v>0.42753288078296586</v>
      </c>
      <c r="BJ12" s="398">
        <v>323371528.41000003</v>
      </c>
      <c r="BK12" s="398">
        <v>136968891.63999999</v>
      </c>
      <c r="BL12" s="374">
        <f t="shared" si="17"/>
        <v>0.42356509341891807</v>
      </c>
      <c r="BM12" s="398">
        <v>653943126.10000002</v>
      </c>
      <c r="BN12" s="398">
        <v>308155697.07999998</v>
      </c>
      <c r="BO12" s="374">
        <f t="shared" ref="BO12:BO17" si="33">SUM(BN12/BM12)</f>
        <v>0.47122706055155822</v>
      </c>
      <c r="BP12" s="398">
        <v>417231685.06999999</v>
      </c>
      <c r="BQ12" s="398">
        <v>179819380.46000001</v>
      </c>
      <c r="BR12" s="374">
        <f t="shared" si="19"/>
        <v>0.43098208236469687</v>
      </c>
      <c r="BS12" s="398">
        <v>436202529.94999999</v>
      </c>
      <c r="BT12" s="398">
        <v>239737466.19999999</v>
      </c>
      <c r="BU12" s="374">
        <f t="shared" si="20"/>
        <v>0.54960127404002002</v>
      </c>
      <c r="BV12" s="398">
        <v>3534445556.8099999</v>
      </c>
      <c r="BW12" s="398">
        <v>1893886184.1300001</v>
      </c>
      <c r="BX12" s="374">
        <f>SUM(BW12/BV12)</f>
        <v>0.53583685296296368</v>
      </c>
      <c r="BY12" s="397">
        <v>9868102341.5100002</v>
      </c>
      <c r="BZ12" s="397">
        <v>4126187032.5999999</v>
      </c>
      <c r="CA12" s="374">
        <f t="shared" si="24"/>
        <v>0.4181337900442384</v>
      </c>
      <c r="CB12" s="9">
        <f t="shared" ref="CB12:CB18" si="34">BY12+BV12+BS12+BP12+BM12+BJ12+BG12+BD12+BA12+AX12+AU12+AR12+AO12+AL12+AI12+AF12+AC12+Z12+W12+T12+Q12+N12+K12+H12+E12+B12</f>
        <v>31120694316.919994</v>
      </c>
      <c r="CC12" s="9">
        <f t="shared" si="22"/>
        <v>14215380469.230001</v>
      </c>
      <c r="CD12" s="374">
        <f t="shared" si="23"/>
        <v>0.45678224028251352</v>
      </c>
      <c r="CE12" s="375"/>
      <c r="CF12" s="399"/>
      <c r="CG12" s="399"/>
      <c r="CH12" s="377"/>
      <c r="CI12" s="399"/>
    </row>
    <row r="13" spans="1:87" ht="15.6" x14ac:dyDescent="0.25">
      <c r="A13" s="38" t="s">
        <v>34</v>
      </c>
      <c r="B13" s="395">
        <v>63398626.079999998</v>
      </c>
      <c r="C13" s="395">
        <v>27353168.41</v>
      </c>
      <c r="D13" s="394">
        <f t="shared" si="25"/>
        <v>0.43144733728904811</v>
      </c>
      <c r="E13" s="395">
        <v>33818425</v>
      </c>
      <c r="F13" s="395">
        <v>14916261.689999999</v>
      </c>
      <c r="G13" s="394">
        <f t="shared" si="0"/>
        <v>0.44106908260807531</v>
      </c>
      <c r="H13" s="395">
        <v>285912185.19</v>
      </c>
      <c r="I13" s="395">
        <v>89769905.230000004</v>
      </c>
      <c r="J13" s="394">
        <f t="shared" si="1"/>
        <v>0.31397719257870854</v>
      </c>
      <c r="K13" s="395">
        <v>111146053</v>
      </c>
      <c r="L13" s="395">
        <v>46652085.210000001</v>
      </c>
      <c r="M13" s="394">
        <f t="shared" si="26"/>
        <v>0.41973676932999143</v>
      </c>
      <c r="N13" s="395">
        <v>50000598.82</v>
      </c>
      <c r="O13" s="395">
        <v>21311800.010000002</v>
      </c>
      <c r="P13" s="394">
        <f t="shared" si="2"/>
        <v>0.42623089548830329</v>
      </c>
      <c r="Q13" s="395">
        <v>46906034.759999998</v>
      </c>
      <c r="R13" s="395">
        <v>20127727.120000001</v>
      </c>
      <c r="S13" s="394">
        <f t="shared" si="27"/>
        <v>0.42910741065591623</v>
      </c>
      <c r="T13" s="393">
        <v>170077709.03999999</v>
      </c>
      <c r="U13" s="393">
        <v>71582714.650000006</v>
      </c>
      <c r="V13" s="394">
        <f t="shared" si="4"/>
        <v>0.42088240166243485</v>
      </c>
      <c r="W13" s="393">
        <v>37778407.07</v>
      </c>
      <c r="X13" s="393">
        <v>15777074.050000001</v>
      </c>
      <c r="Y13" s="394">
        <f t="shared" si="5"/>
        <v>0.41762147410732531</v>
      </c>
      <c r="Z13" s="395">
        <v>101952679.15000001</v>
      </c>
      <c r="AA13" s="395">
        <v>56237638.119999997</v>
      </c>
      <c r="AB13" s="394">
        <f t="shared" si="28"/>
        <v>0.55160529952586335</v>
      </c>
      <c r="AC13" s="393">
        <v>110386610.73999999</v>
      </c>
      <c r="AD13" s="393">
        <v>58275911.049999997</v>
      </c>
      <c r="AE13" s="394">
        <f t="shared" si="29"/>
        <v>0.52792553969485156</v>
      </c>
      <c r="AF13" s="393">
        <v>32563720</v>
      </c>
      <c r="AG13" s="393">
        <v>16348244.140000001</v>
      </c>
      <c r="AH13" s="394">
        <f t="shared" si="30"/>
        <v>0.50203859202818357</v>
      </c>
      <c r="AI13" s="395">
        <v>91421741.269999996</v>
      </c>
      <c r="AJ13" s="395">
        <v>38343442.979999997</v>
      </c>
      <c r="AK13" s="350">
        <f t="shared" si="8"/>
        <v>0.41941273976349408</v>
      </c>
      <c r="AL13" s="393">
        <v>145874945.13</v>
      </c>
      <c r="AM13" s="393">
        <v>71061108.329999998</v>
      </c>
      <c r="AN13" s="351">
        <f t="shared" si="9"/>
        <v>0.48713717264244499</v>
      </c>
      <c r="AO13" s="393">
        <v>65227383.740000002</v>
      </c>
      <c r="AP13" s="393">
        <v>23274909.73</v>
      </c>
      <c r="AQ13" s="351">
        <f t="shared" si="31"/>
        <v>0.35682727706472317</v>
      </c>
      <c r="AR13" s="393">
        <v>57171166.810000002</v>
      </c>
      <c r="AS13" s="393">
        <v>23241241.620000001</v>
      </c>
      <c r="AT13" s="351">
        <f t="shared" si="11"/>
        <v>0.40652033038330077</v>
      </c>
      <c r="AU13" s="393">
        <v>54564105.520000003</v>
      </c>
      <c r="AV13" s="393">
        <v>24226202.98</v>
      </c>
      <c r="AW13" s="351">
        <f t="shared" si="12"/>
        <v>0.44399523732905499</v>
      </c>
      <c r="AX13" s="393">
        <v>75839775.859999999</v>
      </c>
      <c r="AY13" s="393">
        <v>24915760.399999999</v>
      </c>
      <c r="AZ13" s="351">
        <f t="shared" si="13"/>
        <v>0.32853156694442792</v>
      </c>
      <c r="BA13" s="393">
        <v>28812445.399999999</v>
      </c>
      <c r="BB13" s="393">
        <v>15553220.560000001</v>
      </c>
      <c r="BC13" s="351">
        <f t="shared" si="32"/>
        <v>0.53980911179444702</v>
      </c>
      <c r="BD13" s="393">
        <v>86330442.989999995</v>
      </c>
      <c r="BE13" s="393">
        <v>34410657.68</v>
      </c>
      <c r="BF13" s="351">
        <f t="shared" si="15"/>
        <v>0.3985923909134339</v>
      </c>
      <c r="BG13" s="393">
        <v>66392245</v>
      </c>
      <c r="BH13" s="393">
        <v>27346636.809999999</v>
      </c>
      <c r="BI13" s="351">
        <f t="shared" si="16"/>
        <v>0.41189504602533022</v>
      </c>
      <c r="BJ13" s="395">
        <v>41362714</v>
      </c>
      <c r="BK13" s="395">
        <v>16846551.399999999</v>
      </c>
      <c r="BL13" s="351">
        <f t="shared" si="17"/>
        <v>0.40728834669794634</v>
      </c>
      <c r="BM13" s="395">
        <v>80801849.840000004</v>
      </c>
      <c r="BN13" s="395">
        <v>33539279.809999999</v>
      </c>
      <c r="BO13" s="351">
        <f t="shared" si="33"/>
        <v>0.41508059377864359</v>
      </c>
      <c r="BP13" s="395">
        <v>47677999.57</v>
      </c>
      <c r="BQ13" s="395">
        <v>17815124.030000001</v>
      </c>
      <c r="BR13" s="351">
        <f t="shared" si="19"/>
        <v>0.37365502308552501</v>
      </c>
      <c r="BS13" s="395">
        <v>49575648.829999998</v>
      </c>
      <c r="BT13" s="395">
        <v>21706322.030000001</v>
      </c>
      <c r="BU13" s="351">
        <f t="shared" si="20"/>
        <v>0.43784241945946512</v>
      </c>
      <c r="BV13" s="395">
        <v>297548197</v>
      </c>
      <c r="BW13" s="395">
        <v>111649302.34</v>
      </c>
      <c r="BX13" s="394">
        <f>SUM(BW13/BV13)</f>
        <v>0.37523098262968135</v>
      </c>
      <c r="BY13" s="395">
        <v>728761542.79999995</v>
      </c>
      <c r="BZ13" s="395">
        <v>274649357.08999997</v>
      </c>
      <c r="CA13" s="351">
        <f t="shared" si="24"/>
        <v>0.37687136458211029</v>
      </c>
      <c r="CB13" s="9">
        <f t="shared" si="34"/>
        <v>2961303252.6100001</v>
      </c>
      <c r="CC13" s="9">
        <f t="shared" si="22"/>
        <v>1196931647.4699998</v>
      </c>
      <c r="CD13" s="383">
        <f t="shared" si="23"/>
        <v>0.40419083942688466</v>
      </c>
      <c r="CF13" s="396"/>
      <c r="CG13" s="396"/>
      <c r="CH13" s="392"/>
      <c r="CI13" s="392"/>
    </row>
    <row r="14" spans="1:87" ht="15.6" x14ac:dyDescent="0.25">
      <c r="A14" s="38" t="s">
        <v>35</v>
      </c>
      <c r="B14" s="395">
        <v>1289934</v>
      </c>
      <c r="C14" s="395">
        <v>489198.64</v>
      </c>
      <c r="D14" s="394">
        <f t="shared" si="25"/>
        <v>0.37924315507615119</v>
      </c>
      <c r="E14" s="395">
        <v>503491</v>
      </c>
      <c r="F14" s="395">
        <v>61197.26</v>
      </c>
      <c r="G14" s="394">
        <f t="shared" si="0"/>
        <v>0.1215458866196218</v>
      </c>
      <c r="H14" s="395">
        <v>2787117</v>
      </c>
      <c r="I14" s="395">
        <v>1095441.05</v>
      </c>
      <c r="J14" s="394">
        <f t="shared" si="1"/>
        <v>0.39303733930079005</v>
      </c>
      <c r="K14" s="395">
        <v>2730500</v>
      </c>
      <c r="L14" s="395">
        <v>808815.07</v>
      </c>
      <c r="M14" s="394">
        <f t="shared" si="26"/>
        <v>0.29621500457791611</v>
      </c>
      <c r="N14" s="395">
        <v>804753</v>
      </c>
      <c r="O14" s="395">
        <v>181417.64</v>
      </c>
      <c r="P14" s="394">
        <f t="shared" si="2"/>
        <v>0.22543269798310789</v>
      </c>
      <c r="Q14" s="395">
        <v>642470</v>
      </c>
      <c r="R14" s="395">
        <v>213658.73</v>
      </c>
      <c r="S14" s="394">
        <f t="shared" si="27"/>
        <v>0.33255829844195062</v>
      </c>
      <c r="T14" s="393">
        <v>2488741</v>
      </c>
      <c r="U14" s="393">
        <v>645515</v>
      </c>
      <c r="V14" s="394">
        <f t="shared" si="4"/>
        <v>0.25937411727455773</v>
      </c>
      <c r="W14" s="393">
        <v>554256</v>
      </c>
      <c r="X14" s="393">
        <v>284389.25</v>
      </c>
      <c r="Y14" s="394">
        <f t="shared" si="5"/>
        <v>0.5131008956150227</v>
      </c>
      <c r="Z14" s="395">
        <v>786028</v>
      </c>
      <c r="AA14" s="395">
        <v>296927.78000000003</v>
      </c>
      <c r="AB14" s="394">
        <f t="shared" si="28"/>
        <v>0.37775725546672639</v>
      </c>
      <c r="AC14" s="393">
        <v>1549169</v>
      </c>
      <c r="AD14" s="393">
        <v>406527.13</v>
      </c>
      <c r="AE14" s="394">
        <f t="shared" si="29"/>
        <v>0.26241625671569724</v>
      </c>
      <c r="AF14" s="393">
        <v>556752</v>
      </c>
      <c r="AG14" s="393">
        <v>155855</v>
      </c>
      <c r="AH14" s="394">
        <f t="shared" si="30"/>
        <v>0.27993612955139813</v>
      </c>
      <c r="AI14" s="395">
        <v>336215</v>
      </c>
      <c r="AJ14" s="395">
        <v>119781.02</v>
      </c>
      <c r="AK14" s="350">
        <f t="shared" si="8"/>
        <v>0.35626316493910148</v>
      </c>
      <c r="AL14" s="393">
        <v>1619492</v>
      </c>
      <c r="AM14" s="393">
        <v>621323.68000000005</v>
      </c>
      <c r="AN14" s="351">
        <f t="shared" si="9"/>
        <v>0.38365344194352308</v>
      </c>
      <c r="AO14" s="393">
        <v>442739</v>
      </c>
      <c r="AP14" s="393">
        <v>59423.98</v>
      </c>
      <c r="AQ14" s="351">
        <f t="shared" si="31"/>
        <v>0.13421898680712566</v>
      </c>
      <c r="AR14" s="393">
        <v>769799</v>
      </c>
      <c r="AS14" s="393">
        <v>268841.90000000002</v>
      </c>
      <c r="AT14" s="351">
        <f t="shared" si="11"/>
        <v>0.34923648900557164</v>
      </c>
      <c r="AU14" s="393">
        <v>720187</v>
      </c>
      <c r="AV14" s="393">
        <v>98956.51</v>
      </c>
      <c r="AW14" s="351">
        <f t="shared" si="12"/>
        <v>0.13740391037327804</v>
      </c>
      <c r="AX14" s="393">
        <v>1009061</v>
      </c>
      <c r="AY14" s="393">
        <v>108961.62</v>
      </c>
      <c r="AZ14" s="351">
        <f t="shared" si="13"/>
        <v>0.10798318436645554</v>
      </c>
      <c r="BA14" s="393">
        <v>585880</v>
      </c>
      <c r="BB14" s="393">
        <v>95045.1</v>
      </c>
      <c r="BC14" s="351">
        <f t="shared" si="32"/>
        <v>0.1622262238000956</v>
      </c>
      <c r="BD14" s="393">
        <v>676175</v>
      </c>
      <c r="BE14" s="393">
        <v>257472</v>
      </c>
      <c r="BF14" s="351">
        <f t="shared" si="15"/>
        <v>0.38077716567456649</v>
      </c>
      <c r="BG14" s="393">
        <v>430255</v>
      </c>
      <c r="BH14" s="393">
        <v>286818</v>
      </c>
      <c r="BI14" s="351">
        <f t="shared" si="16"/>
        <v>0.66662328154234118</v>
      </c>
      <c r="BJ14" s="395">
        <v>533866</v>
      </c>
      <c r="BK14" s="395">
        <v>147590.53</v>
      </c>
      <c r="BL14" s="351">
        <f t="shared" si="17"/>
        <v>0.27645613318697948</v>
      </c>
      <c r="BM14" s="395">
        <v>1169263</v>
      </c>
      <c r="BN14" s="395">
        <v>364898.24</v>
      </c>
      <c r="BO14" s="351">
        <f t="shared" si="33"/>
        <v>0.31207541844734676</v>
      </c>
      <c r="BP14" s="395">
        <v>669934</v>
      </c>
      <c r="BQ14" s="395">
        <v>87235.49</v>
      </c>
      <c r="BR14" s="351">
        <f t="shared" si="19"/>
        <v>0.13021505103487807</v>
      </c>
      <c r="BS14" s="395">
        <v>520551</v>
      </c>
      <c r="BT14" s="395"/>
      <c r="BU14" s="351">
        <f t="shared" si="20"/>
        <v>0</v>
      </c>
      <c r="BV14" s="395"/>
      <c r="BW14" s="395"/>
      <c r="BX14" s="394"/>
      <c r="BY14" s="395"/>
      <c r="BZ14" s="395"/>
      <c r="CA14" s="351"/>
      <c r="CB14" s="9">
        <f t="shared" si="34"/>
        <v>24176628</v>
      </c>
      <c r="CC14" s="9">
        <f t="shared" si="22"/>
        <v>7155290.6200000001</v>
      </c>
      <c r="CD14" s="383">
        <f t="shared" si="23"/>
        <v>0.29595899891415794</v>
      </c>
      <c r="CF14" s="396"/>
      <c r="CG14" s="396"/>
      <c r="CH14" s="392"/>
      <c r="CI14" s="392"/>
    </row>
    <row r="15" spans="1:87" ht="31.2" x14ac:dyDescent="0.25">
      <c r="A15" s="38" t="s">
        <v>36</v>
      </c>
      <c r="B15" s="395">
        <v>3367774</v>
      </c>
      <c r="C15" s="395">
        <v>981829.73</v>
      </c>
      <c r="D15" s="394">
        <f t="shared" si="25"/>
        <v>0.29153670347238264</v>
      </c>
      <c r="E15" s="395">
        <v>3544714</v>
      </c>
      <c r="F15" s="395">
        <v>519607.67</v>
      </c>
      <c r="G15" s="394">
        <f t="shared" si="0"/>
        <v>0.14658662729912766</v>
      </c>
      <c r="H15" s="395">
        <v>14516080.720000001</v>
      </c>
      <c r="I15" s="395">
        <v>4173379.61</v>
      </c>
      <c r="J15" s="394">
        <f t="shared" si="1"/>
        <v>0.28750044109702361</v>
      </c>
      <c r="K15" s="395">
        <v>8488560</v>
      </c>
      <c r="L15" s="395">
        <v>1788556.52</v>
      </c>
      <c r="M15" s="394">
        <f t="shared" si="26"/>
        <v>0.21070199421338837</v>
      </c>
      <c r="N15" s="395">
        <v>4745649</v>
      </c>
      <c r="O15" s="395">
        <v>1025269.95</v>
      </c>
      <c r="P15" s="394">
        <f t="shared" si="2"/>
        <v>0.21604420175196268</v>
      </c>
      <c r="Q15" s="395">
        <v>3756831.63</v>
      </c>
      <c r="R15" s="395">
        <v>858888.46</v>
      </c>
      <c r="S15" s="394">
        <f t="shared" si="27"/>
        <v>0.22862042928444998</v>
      </c>
      <c r="T15" s="393">
        <v>14106367</v>
      </c>
      <c r="U15" s="393">
        <v>3604442.18</v>
      </c>
      <c r="V15" s="394">
        <f t="shared" si="4"/>
        <v>0.255518815014525</v>
      </c>
      <c r="W15" s="393">
        <v>3186525</v>
      </c>
      <c r="X15" s="393">
        <v>582447.87</v>
      </c>
      <c r="Y15" s="394">
        <f t="shared" si="5"/>
        <v>0.18278465412949843</v>
      </c>
      <c r="Z15" s="395">
        <v>5912200</v>
      </c>
      <c r="AA15" s="395">
        <v>2293754.67</v>
      </c>
      <c r="AB15" s="394">
        <f t="shared" si="28"/>
        <v>0.38796973546226443</v>
      </c>
      <c r="AC15" s="393">
        <v>5868135.21</v>
      </c>
      <c r="AD15" s="393">
        <v>1126311.18</v>
      </c>
      <c r="AE15" s="394">
        <f t="shared" si="29"/>
        <v>0.19193681462564663</v>
      </c>
      <c r="AF15" s="393">
        <v>5491400</v>
      </c>
      <c r="AG15" s="393">
        <v>1196149.17</v>
      </c>
      <c r="AH15" s="394">
        <f t="shared" si="30"/>
        <v>0.21782226208252903</v>
      </c>
      <c r="AI15" s="395">
        <v>8827919.4299999997</v>
      </c>
      <c r="AJ15" s="395">
        <v>2466070.7799999998</v>
      </c>
      <c r="AK15" s="350">
        <f t="shared" si="8"/>
        <v>0.27934903569911712</v>
      </c>
      <c r="AL15" s="393">
        <v>5526219.5</v>
      </c>
      <c r="AM15" s="393">
        <v>1529553.99</v>
      </c>
      <c r="AN15" s="351">
        <f t="shared" si="9"/>
        <v>0.27678125886964861</v>
      </c>
      <c r="AO15" s="393">
        <v>4054100</v>
      </c>
      <c r="AP15" s="393">
        <v>659691.92000000004</v>
      </c>
      <c r="AQ15" s="351">
        <f t="shared" si="31"/>
        <v>0.1627221627488222</v>
      </c>
      <c r="AR15" s="393">
        <v>3842800</v>
      </c>
      <c r="AS15" s="393">
        <v>952245.73</v>
      </c>
      <c r="AT15" s="351">
        <f t="shared" si="11"/>
        <v>0.24779997137503904</v>
      </c>
      <c r="AU15" s="393">
        <v>6184120</v>
      </c>
      <c r="AV15" s="393">
        <v>1381014.93</v>
      </c>
      <c r="AW15" s="351">
        <f t="shared" si="12"/>
        <v>0.2233163214814719</v>
      </c>
      <c r="AX15" s="393">
        <v>6726721</v>
      </c>
      <c r="AY15" s="393">
        <v>1737546.36</v>
      </c>
      <c r="AZ15" s="351">
        <f t="shared" si="13"/>
        <v>0.25830510288742464</v>
      </c>
      <c r="BA15" s="393">
        <v>1193536</v>
      </c>
      <c r="BB15" s="393">
        <v>451063.43</v>
      </c>
      <c r="BC15" s="351">
        <f t="shared" si="32"/>
        <v>0.3779219311357177</v>
      </c>
      <c r="BD15" s="393">
        <v>7554379.1200000001</v>
      </c>
      <c r="BE15" s="393">
        <v>1751883.99</v>
      </c>
      <c r="BF15" s="351">
        <f t="shared" si="15"/>
        <v>0.23190310708155193</v>
      </c>
      <c r="BG15" s="393">
        <v>4952580</v>
      </c>
      <c r="BH15" s="393">
        <v>1056478.32</v>
      </c>
      <c r="BI15" s="351">
        <f t="shared" si="16"/>
        <v>0.2133187793029088</v>
      </c>
      <c r="BJ15" s="395">
        <v>2461594</v>
      </c>
      <c r="BK15" s="395">
        <v>729462.73</v>
      </c>
      <c r="BL15" s="351">
        <f t="shared" si="17"/>
        <v>0.29633754794657446</v>
      </c>
      <c r="BM15" s="395">
        <v>6211514.6200000001</v>
      </c>
      <c r="BN15" s="395">
        <v>1555742.6</v>
      </c>
      <c r="BO15" s="351">
        <f t="shared" si="33"/>
        <v>0.2504610703146023</v>
      </c>
      <c r="BP15" s="395">
        <v>3146964</v>
      </c>
      <c r="BQ15" s="395">
        <v>726776.21</v>
      </c>
      <c r="BR15" s="351">
        <f t="shared" si="19"/>
        <v>0.23094519352620493</v>
      </c>
      <c r="BS15" s="395">
        <v>2715219.64</v>
      </c>
      <c r="BT15" s="395">
        <v>831229.51</v>
      </c>
      <c r="BU15" s="351">
        <f t="shared" si="20"/>
        <v>0.30613711603824434</v>
      </c>
      <c r="BV15" s="395">
        <v>20856905.66</v>
      </c>
      <c r="BW15" s="395">
        <v>7613546</v>
      </c>
      <c r="BX15" s="394">
        <f t="shared" ref="BX15:BX25" si="35">SUM(BW15/BV15)</f>
        <v>0.36503717877007458</v>
      </c>
      <c r="BY15" s="395">
        <v>40051979</v>
      </c>
      <c r="BZ15" s="395">
        <v>11914474.83</v>
      </c>
      <c r="CA15" s="351">
        <f t="shared" ref="CA15:CA25" si="36">SUM(BZ15/BY15)</f>
        <v>0.29747530902280761</v>
      </c>
      <c r="CB15" s="9">
        <f t="shared" si="34"/>
        <v>197290788.53</v>
      </c>
      <c r="CC15" s="9">
        <f t="shared" si="22"/>
        <v>53507418.340000004</v>
      </c>
      <c r="CD15" s="383">
        <f t="shared" si="23"/>
        <v>0.27121093051875395</v>
      </c>
      <c r="CF15" s="396"/>
      <c r="CG15" s="396"/>
      <c r="CH15" s="392"/>
      <c r="CI15" s="392"/>
    </row>
    <row r="16" spans="1:87" ht="15.6" x14ac:dyDescent="0.25">
      <c r="A16" s="38" t="s">
        <v>37</v>
      </c>
      <c r="B16" s="395">
        <v>25329193.030000001</v>
      </c>
      <c r="C16" s="395">
        <v>3325220.38</v>
      </c>
      <c r="D16" s="394">
        <f t="shared" si="25"/>
        <v>0.13128015472350799</v>
      </c>
      <c r="E16" s="395">
        <v>15577965.5</v>
      </c>
      <c r="F16" s="395">
        <v>4208858.9400000004</v>
      </c>
      <c r="G16" s="394">
        <f t="shared" si="0"/>
        <v>0.27018027097312547</v>
      </c>
      <c r="H16" s="395">
        <v>134458029.77000001</v>
      </c>
      <c r="I16" s="395">
        <v>42072545.229999997</v>
      </c>
      <c r="J16" s="394">
        <f t="shared" si="1"/>
        <v>0.31290466848255971</v>
      </c>
      <c r="K16" s="395">
        <v>96256683</v>
      </c>
      <c r="L16" s="395">
        <v>23677509.809999999</v>
      </c>
      <c r="M16" s="394">
        <f t="shared" si="26"/>
        <v>0.24598302239440351</v>
      </c>
      <c r="N16" s="395">
        <v>32832702.879999999</v>
      </c>
      <c r="O16" s="395">
        <v>9551785.4900000002</v>
      </c>
      <c r="P16" s="394">
        <f t="shared" si="2"/>
        <v>0.2909229107609797</v>
      </c>
      <c r="Q16" s="395">
        <v>52399392.229999997</v>
      </c>
      <c r="R16" s="395">
        <v>12072230.380000001</v>
      </c>
      <c r="S16" s="394">
        <f t="shared" si="27"/>
        <v>0.23038874815590588</v>
      </c>
      <c r="T16" s="393">
        <v>66717708.189999998</v>
      </c>
      <c r="U16" s="393">
        <v>10528372.5</v>
      </c>
      <c r="V16" s="394">
        <f t="shared" si="4"/>
        <v>0.15780476856334893</v>
      </c>
      <c r="W16" s="393">
        <v>61240973.049999997</v>
      </c>
      <c r="X16" s="393">
        <v>11071332.619999999</v>
      </c>
      <c r="Y16" s="394">
        <f t="shared" si="5"/>
        <v>0.18078309452988026</v>
      </c>
      <c r="Z16" s="395">
        <v>199769008</v>
      </c>
      <c r="AA16" s="395">
        <v>31531367.920000002</v>
      </c>
      <c r="AB16" s="394">
        <f t="shared" si="28"/>
        <v>0.15783913749023573</v>
      </c>
      <c r="AC16" s="393">
        <v>46238283.560000002</v>
      </c>
      <c r="AD16" s="393">
        <v>8040731.6900000004</v>
      </c>
      <c r="AE16" s="394">
        <f t="shared" si="29"/>
        <v>0.17389771139679389</v>
      </c>
      <c r="AF16" s="393">
        <v>23121438.629999999</v>
      </c>
      <c r="AG16" s="393">
        <v>6495809.0899999999</v>
      </c>
      <c r="AH16" s="394">
        <f t="shared" si="30"/>
        <v>0.2809431192387703</v>
      </c>
      <c r="AI16" s="395">
        <v>63818911</v>
      </c>
      <c r="AJ16" s="395">
        <v>21183044.809999999</v>
      </c>
      <c r="AK16" s="350">
        <f t="shared" si="8"/>
        <v>0.33192426003633935</v>
      </c>
      <c r="AL16" s="393">
        <v>112537420.03</v>
      </c>
      <c r="AM16" s="393">
        <v>21117380.960000001</v>
      </c>
      <c r="AN16" s="351">
        <f t="shared" si="9"/>
        <v>0.18764763715367361</v>
      </c>
      <c r="AO16" s="393">
        <v>27007948.219999999</v>
      </c>
      <c r="AP16" s="393">
        <v>3687477.79</v>
      </c>
      <c r="AQ16" s="351">
        <f t="shared" si="31"/>
        <v>0.13653305908182017</v>
      </c>
      <c r="AR16" s="393">
        <v>55429266.899999999</v>
      </c>
      <c r="AS16" s="393">
        <v>23058002.120000001</v>
      </c>
      <c r="AT16" s="351">
        <f t="shared" si="11"/>
        <v>0.41598966411731492</v>
      </c>
      <c r="AU16" s="393">
        <v>30643588.09</v>
      </c>
      <c r="AV16" s="393">
        <v>9555546.6400000006</v>
      </c>
      <c r="AW16" s="351">
        <f t="shared" si="12"/>
        <v>0.31182858260382001</v>
      </c>
      <c r="AX16" s="393">
        <v>56227934.960000001</v>
      </c>
      <c r="AY16" s="393">
        <v>39445356.469999999</v>
      </c>
      <c r="AZ16" s="351">
        <f t="shared" si="13"/>
        <v>0.70152596744057982</v>
      </c>
      <c r="BA16" s="393">
        <v>19026522.5</v>
      </c>
      <c r="BB16" s="393">
        <v>8149514.5099999998</v>
      </c>
      <c r="BC16" s="351">
        <f t="shared" si="32"/>
        <v>0.42832390995254122</v>
      </c>
      <c r="BD16" s="393">
        <v>70376632.900000006</v>
      </c>
      <c r="BE16" s="393">
        <v>31975353.640000001</v>
      </c>
      <c r="BF16" s="351">
        <f t="shared" si="15"/>
        <v>0.45434617034654978</v>
      </c>
      <c r="BG16" s="393">
        <v>71676235.019999996</v>
      </c>
      <c r="BH16" s="393">
        <v>11592297.98</v>
      </c>
      <c r="BI16" s="351">
        <f t="shared" si="16"/>
        <v>0.16173140200186817</v>
      </c>
      <c r="BJ16" s="395">
        <v>67889588.150000006</v>
      </c>
      <c r="BK16" s="395">
        <v>20407869.359999999</v>
      </c>
      <c r="BL16" s="351">
        <f t="shared" si="17"/>
        <v>0.30060381740583586</v>
      </c>
      <c r="BM16" s="395">
        <v>64632844.520000003</v>
      </c>
      <c r="BN16" s="395">
        <v>12268804.960000001</v>
      </c>
      <c r="BO16" s="351">
        <f t="shared" si="33"/>
        <v>0.18982306985117356</v>
      </c>
      <c r="BP16" s="395">
        <v>43793540.979999997</v>
      </c>
      <c r="BQ16" s="395">
        <v>4539315.67</v>
      </c>
      <c r="BR16" s="351">
        <f t="shared" si="19"/>
        <v>0.10365262932433468</v>
      </c>
      <c r="BS16" s="395">
        <v>33403248.48</v>
      </c>
      <c r="BT16" s="395">
        <v>19302615.579999998</v>
      </c>
      <c r="BU16" s="351">
        <f t="shared" si="20"/>
        <v>0.57786641893698831</v>
      </c>
      <c r="BV16" s="395">
        <v>440740096.75999999</v>
      </c>
      <c r="BW16" s="395">
        <v>158626698.06</v>
      </c>
      <c r="BX16" s="394">
        <f t="shared" si="35"/>
        <v>0.35990984080211419</v>
      </c>
      <c r="BY16" s="395">
        <v>2128433749.5</v>
      </c>
      <c r="BZ16" s="395">
        <v>461365842.06</v>
      </c>
      <c r="CA16" s="351">
        <f t="shared" si="36"/>
        <v>0.21676307386517504</v>
      </c>
      <c r="CB16" s="9">
        <f t="shared" si="34"/>
        <v>4039578905.8500013</v>
      </c>
      <c r="CC16" s="9">
        <f t="shared" si="22"/>
        <v>1008850884.6600001</v>
      </c>
      <c r="CD16" s="383">
        <f t="shared" si="23"/>
        <v>0.24974159638248714</v>
      </c>
      <c r="CF16" s="396"/>
      <c r="CG16" s="396"/>
      <c r="CH16" s="392"/>
      <c r="CI16" s="392"/>
    </row>
    <row r="17" spans="1:87" ht="15.6" x14ac:dyDescent="0.25">
      <c r="A17" s="38" t="s">
        <v>38</v>
      </c>
      <c r="B17" s="395">
        <v>118963827.59</v>
      </c>
      <c r="C17" s="395">
        <v>42524389.049999997</v>
      </c>
      <c r="D17" s="394">
        <f t="shared" si="25"/>
        <v>0.35745646312387613</v>
      </c>
      <c r="E17" s="395">
        <v>14282611.76</v>
      </c>
      <c r="F17" s="395">
        <v>4725424.17</v>
      </c>
      <c r="G17" s="394">
        <f t="shared" si="0"/>
        <v>0.33085154517985721</v>
      </c>
      <c r="H17" s="395">
        <v>312592200.94999999</v>
      </c>
      <c r="I17" s="395">
        <v>93173950.120000005</v>
      </c>
      <c r="J17" s="394">
        <f t="shared" si="1"/>
        <v>0.29806869728942292</v>
      </c>
      <c r="K17" s="395">
        <v>179438599.63999999</v>
      </c>
      <c r="L17" s="395">
        <v>98713059.189999998</v>
      </c>
      <c r="M17" s="394">
        <f t="shared" si="26"/>
        <v>0.55012165380271472</v>
      </c>
      <c r="N17" s="395">
        <v>55111885.399999999</v>
      </c>
      <c r="O17" s="395">
        <v>22594000.620000001</v>
      </c>
      <c r="P17" s="394">
        <f t="shared" si="2"/>
        <v>0.40996602558619782</v>
      </c>
      <c r="Q17" s="395">
        <v>11182481.85</v>
      </c>
      <c r="R17" s="395">
        <v>4432952.25</v>
      </c>
      <c r="S17" s="394">
        <f t="shared" si="27"/>
        <v>0.39641935569070474</v>
      </c>
      <c r="T17" s="393">
        <v>203415510.19999999</v>
      </c>
      <c r="U17" s="393">
        <v>80535937.150000006</v>
      </c>
      <c r="V17" s="394">
        <f t="shared" si="4"/>
        <v>0.39591836960129706</v>
      </c>
      <c r="W17" s="393">
        <v>38253547.340000004</v>
      </c>
      <c r="X17" s="393">
        <v>11786307.789999999</v>
      </c>
      <c r="Y17" s="394">
        <f t="shared" si="5"/>
        <v>0.30811019133055906</v>
      </c>
      <c r="Z17" s="395">
        <v>128332191.59</v>
      </c>
      <c r="AA17" s="395">
        <v>40178473.280000001</v>
      </c>
      <c r="AB17" s="394">
        <f t="shared" si="28"/>
        <v>0.31308179796666713</v>
      </c>
      <c r="AC17" s="393">
        <v>114642294.33</v>
      </c>
      <c r="AD17" s="393">
        <v>42796934.560000002</v>
      </c>
      <c r="AE17" s="394">
        <f t="shared" si="29"/>
        <v>0.37330842696507993</v>
      </c>
      <c r="AF17" s="393">
        <v>37936774</v>
      </c>
      <c r="AG17" s="393">
        <v>5799347.3700000001</v>
      </c>
      <c r="AH17" s="394">
        <f t="shared" si="30"/>
        <v>0.15286875394307381</v>
      </c>
      <c r="AI17" s="395">
        <v>125136287.72</v>
      </c>
      <c r="AJ17" s="395">
        <v>69921853.400000006</v>
      </c>
      <c r="AK17" s="350">
        <f t="shared" si="8"/>
        <v>0.55876560407844589</v>
      </c>
      <c r="AL17" s="393">
        <v>284970015.73000002</v>
      </c>
      <c r="AM17" s="393">
        <v>122446080.18000001</v>
      </c>
      <c r="AN17" s="351">
        <f t="shared" si="9"/>
        <v>0.42968057487147615</v>
      </c>
      <c r="AO17" s="393">
        <v>33711190.829999998</v>
      </c>
      <c r="AP17" s="393">
        <v>13465064.27</v>
      </c>
      <c r="AQ17" s="351">
        <f t="shared" si="31"/>
        <v>0.39942416563989414</v>
      </c>
      <c r="AR17" s="393">
        <v>36973435.030000001</v>
      </c>
      <c r="AS17" s="393">
        <v>9490385.7699999996</v>
      </c>
      <c r="AT17" s="351">
        <f t="shared" si="11"/>
        <v>0.25668120266076344</v>
      </c>
      <c r="AU17" s="393">
        <v>41044360.229999997</v>
      </c>
      <c r="AV17" s="393">
        <v>22092843.940000001</v>
      </c>
      <c r="AW17" s="351">
        <f t="shared" si="12"/>
        <v>0.53826747002995012</v>
      </c>
      <c r="AX17" s="393">
        <v>106466769.66</v>
      </c>
      <c r="AY17" s="393">
        <v>42687410.079999998</v>
      </c>
      <c r="AZ17" s="351">
        <f t="shared" si="13"/>
        <v>0.40094585584141973</v>
      </c>
      <c r="BA17" s="393">
        <v>38145935.079999998</v>
      </c>
      <c r="BB17" s="393">
        <v>28433399.859999999</v>
      </c>
      <c r="BC17" s="351">
        <f t="shared" si="32"/>
        <v>0.74538479133803426</v>
      </c>
      <c r="BD17" s="393">
        <v>159834800.80000001</v>
      </c>
      <c r="BE17" s="393">
        <v>107129204.06999999</v>
      </c>
      <c r="BF17" s="351">
        <f t="shared" si="15"/>
        <v>0.67024955475153314</v>
      </c>
      <c r="BG17" s="393">
        <v>82453739</v>
      </c>
      <c r="BH17" s="393">
        <v>20256993.309999999</v>
      </c>
      <c r="BI17" s="351">
        <f t="shared" si="16"/>
        <v>0.2456770736618748</v>
      </c>
      <c r="BJ17" s="395">
        <v>24236960.66</v>
      </c>
      <c r="BK17" s="395">
        <v>6097394.96</v>
      </c>
      <c r="BL17" s="351">
        <f t="shared" si="17"/>
        <v>0.25157424008460638</v>
      </c>
      <c r="BM17" s="395">
        <v>55247132.740000002</v>
      </c>
      <c r="BN17" s="395">
        <v>16721491.710000001</v>
      </c>
      <c r="BO17" s="351">
        <f t="shared" si="33"/>
        <v>0.302667140911972</v>
      </c>
      <c r="BP17" s="395">
        <v>37936419.090000004</v>
      </c>
      <c r="BQ17" s="395">
        <v>8533406.9499999993</v>
      </c>
      <c r="BR17" s="351">
        <f t="shared" si="19"/>
        <v>0.22493970582082154</v>
      </c>
      <c r="BS17" s="395">
        <v>71738255.760000005</v>
      </c>
      <c r="BT17" s="395">
        <v>22550109.77</v>
      </c>
      <c r="BU17" s="351">
        <f t="shared" si="20"/>
        <v>0.31433869601515385</v>
      </c>
      <c r="BV17" s="395">
        <v>434019790.86000001</v>
      </c>
      <c r="BW17" s="395">
        <v>109968749.15000001</v>
      </c>
      <c r="BX17" s="394">
        <f t="shared" si="35"/>
        <v>0.25337266056946278</v>
      </c>
      <c r="BY17" s="395">
        <v>1147178116.26</v>
      </c>
      <c r="BZ17" s="395">
        <v>169076437.90000001</v>
      </c>
      <c r="CA17" s="351">
        <f t="shared" si="36"/>
        <v>0.14738464367784365</v>
      </c>
      <c r="CB17" s="9">
        <f t="shared" si="34"/>
        <v>3893245134.0999999</v>
      </c>
      <c r="CC17" s="9">
        <f t="shared" si="22"/>
        <v>1216131600.8699996</v>
      </c>
      <c r="CD17" s="383">
        <f t="shared" si="23"/>
        <v>0.31236964511127102</v>
      </c>
      <c r="CF17" s="396"/>
      <c r="CG17" s="396"/>
      <c r="CH17" s="392"/>
      <c r="CI17" s="392"/>
    </row>
    <row r="18" spans="1:87" ht="15.6" x14ac:dyDescent="0.25">
      <c r="A18" s="38" t="s">
        <v>39</v>
      </c>
      <c r="B18" s="395"/>
      <c r="C18" s="395"/>
      <c r="D18" s="394"/>
      <c r="E18" s="395"/>
      <c r="F18" s="395"/>
      <c r="G18" s="394"/>
      <c r="H18" s="395">
        <v>1522500</v>
      </c>
      <c r="I18" s="395">
        <v>505847.26</v>
      </c>
      <c r="J18" s="394">
        <f t="shared" si="1"/>
        <v>0.33224778981937603</v>
      </c>
      <c r="K18" s="395">
        <v>2445000</v>
      </c>
      <c r="L18" s="395">
        <v>19000</v>
      </c>
      <c r="M18" s="394">
        <f t="shared" si="26"/>
        <v>7.770961145194274E-3</v>
      </c>
      <c r="N18" s="395"/>
      <c r="O18" s="395"/>
      <c r="P18" s="394"/>
      <c r="Q18" s="395"/>
      <c r="R18" s="395"/>
      <c r="S18" s="394"/>
      <c r="T18" s="393">
        <v>200000</v>
      </c>
      <c r="U18" s="393"/>
      <c r="V18" s="394"/>
      <c r="W18" s="393"/>
      <c r="X18" s="393"/>
      <c r="Y18" s="394"/>
      <c r="Z18" s="395">
        <v>120000</v>
      </c>
      <c r="AA18" s="395"/>
      <c r="AB18" s="394">
        <f t="shared" si="28"/>
        <v>0</v>
      </c>
      <c r="AC18" s="393">
        <v>1800000</v>
      </c>
      <c r="AD18" s="393">
        <v>729932.74</v>
      </c>
      <c r="AE18" s="394">
        <f t="shared" si="29"/>
        <v>0.40551818888888891</v>
      </c>
      <c r="AF18" s="393">
        <v>50000</v>
      </c>
      <c r="AG18" s="393"/>
      <c r="AH18" s="394">
        <f t="shared" si="30"/>
        <v>0</v>
      </c>
      <c r="AI18" s="395">
        <v>1823000</v>
      </c>
      <c r="AJ18" s="395">
        <v>420517.48</v>
      </c>
      <c r="AK18" s="350">
        <f t="shared" si="8"/>
        <v>0.23067332967635765</v>
      </c>
      <c r="AL18" s="393"/>
      <c r="AM18" s="393"/>
      <c r="AN18" s="351"/>
      <c r="AO18" s="393">
        <v>70000</v>
      </c>
      <c r="AP18" s="393"/>
      <c r="AQ18" s="351">
        <f t="shared" si="31"/>
        <v>0</v>
      </c>
      <c r="AR18" s="393">
        <v>238000</v>
      </c>
      <c r="AS18" s="393"/>
      <c r="AT18" s="351">
        <f t="shared" si="11"/>
        <v>0</v>
      </c>
      <c r="AU18" s="393">
        <v>250000</v>
      </c>
      <c r="AV18" s="393"/>
      <c r="AW18" s="351"/>
      <c r="AX18" s="393">
        <v>540000</v>
      </c>
      <c r="AY18" s="393"/>
      <c r="AZ18" s="351">
        <f t="shared" si="13"/>
        <v>0</v>
      </c>
      <c r="BA18" s="393"/>
      <c r="BB18" s="393"/>
      <c r="BC18" s="351"/>
      <c r="BD18" s="393">
        <v>739661.09</v>
      </c>
      <c r="BE18" s="393">
        <v>255335.83</v>
      </c>
      <c r="BF18" s="351">
        <f t="shared" si="15"/>
        <v>0.34520651883959447</v>
      </c>
      <c r="BG18" s="393"/>
      <c r="BH18" s="393"/>
      <c r="BI18" s="351"/>
      <c r="BJ18" s="395">
        <v>6000</v>
      </c>
      <c r="BK18" s="395"/>
      <c r="BL18" s="351">
        <f t="shared" si="17"/>
        <v>0</v>
      </c>
      <c r="BM18" s="395"/>
      <c r="BN18" s="395"/>
      <c r="BO18" s="351"/>
      <c r="BP18" s="395">
        <v>153000</v>
      </c>
      <c r="BQ18" s="395"/>
      <c r="BR18" s="351">
        <f t="shared" si="19"/>
        <v>0</v>
      </c>
      <c r="BS18" s="395"/>
      <c r="BT18" s="395"/>
      <c r="BU18" s="351"/>
      <c r="BV18" s="395">
        <v>2400000</v>
      </c>
      <c r="BW18" s="395"/>
      <c r="BX18" s="394">
        <f t="shared" si="35"/>
        <v>0</v>
      </c>
      <c r="BY18" s="395">
        <v>3905100</v>
      </c>
      <c r="BZ18" s="395">
        <v>871165.49</v>
      </c>
      <c r="CA18" s="351">
        <f t="shared" si="36"/>
        <v>0.22308404138178278</v>
      </c>
      <c r="CB18" s="9">
        <f t="shared" si="34"/>
        <v>16262261.09</v>
      </c>
      <c r="CC18" s="9">
        <f t="shared" si="22"/>
        <v>2801798.8</v>
      </c>
      <c r="CD18" s="383">
        <f t="shared" si="23"/>
        <v>0.17228839117107053</v>
      </c>
      <c r="CF18" s="396"/>
      <c r="CG18" s="396"/>
      <c r="CH18" s="392"/>
      <c r="CI18" s="392"/>
    </row>
    <row r="19" spans="1:87" ht="15.6" x14ac:dyDescent="0.25">
      <c r="A19" s="38" t="s">
        <v>40</v>
      </c>
      <c r="B19" s="395">
        <v>309961501.52999997</v>
      </c>
      <c r="C19" s="395">
        <v>152481918.94</v>
      </c>
      <c r="D19" s="394">
        <f t="shared" ref="D19:D27" si="37">SUM(C19/B19)</f>
        <v>0.4919382509999935</v>
      </c>
      <c r="E19" s="395">
        <v>86006435</v>
      </c>
      <c r="F19" s="395">
        <v>43338567.490000002</v>
      </c>
      <c r="G19" s="394">
        <f t="shared" ref="G19:G24" si="38">SUM(F19/E19)</f>
        <v>0.50389912673394732</v>
      </c>
      <c r="H19" s="395">
        <v>701456242.29999995</v>
      </c>
      <c r="I19" s="395">
        <v>326119561.99000001</v>
      </c>
      <c r="J19" s="394">
        <f t="shared" si="1"/>
        <v>0.46491789840046027</v>
      </c>
      <c r="K19" s="395">
        <v>612050006.39999998</v>
      </c>
      <c r="L19" s="395">
        <v>293148187.49000001</v>
      </c>
      <c r="M19" s="394">
        <f t="shared" si="26"/>
        <v>0.4789611705328789</v>
      </c>
      <c r="N19" s="395">
        <v>276759641.63</v>
      </c>
      <c r="O19" s="395">
        <v>97357155.329999998</v>
      </c>
      <c r="P19" s="394">
        <f t="shared" si="2"/>
        <v>0.35177511705321829</v>
      </c>
      <c r="Q19" s="395">
        <v>168592951.71000001</v>
      </c>
      <c r="R19" s="395">
        <v>76470059.620000005</v>
      </c>
      <c r="S19" s="394">
        <f t="shared" si="27"/>
        <v>0.45357803422018278</v>
      </c>
      <c r="T19" s="393">
        <v>563084383.25</v>
      </c>
      <c r="U19" s="393">
        <v>254201768.47999999</v>
      </c>
      <c r="V19" s="394">
        <f t="shared" si="4"/>
        <v>0.45144524700330513</v>
      </c>
      <c r="W19" s="393">
        <v>136948799.78</v>
      </c>
      <c r="X19" s="393">
        <v>47796134.520000003</v>
      </c>
      <c r="Y19" s="394">
        <f t="shared" ref="Y19:Y25" si="39">SUM(X19/W19)</f>
        <v>0.34900732680229118</v>
      </c>
      <c r="Z19" s="395">
        <v>591873215.41999996</v>
      </c>
      <c r="AA19" s="395">
        <v>210542590.97</v>
      </c>
      <c r="AB19" s="394">
        <f t="shared" si="28"/>
        <v>0.35572245116818907</v>
      </c>
      <c r="AC19" s="393">
        <v>402390216.45999998</v>
      </c>
      <c r="AD19" s="393">
        <v>205538427.59</v>
      </c>
      <c r="AE19" s="394">
        <f t="shared" si="29"/>
        <v>0.51079379960628779</v>
      </c>
      <c r="AF19" s="393">
        <v>129175994</v>
      </c>
      <c r="AG19" s="393">
        <v>62995676.740000002</v>
      </c>
      <c r="AH19" s="394">
        <f t="shared" si="30"/>
        <v>0.48767324941196116</v>
      </c>
      <c r="AI19" s="395">
        <v>519807434.06</v>
      </c>
      <c r="AJ19" s="395">
        <v>241517646.43000001</v>
      </c>
      <c r="AK19" s="350">
        <f t="shared" si="8"/>
        <v>0.46462907339282544</v>
      </c>
      <c r="AL19" s="393">
        <v>741017553</v>
      </c>
      <c r="AM19" s="393">
        <v>354812102.20999998</v>
      </c>
      <c r="AN19" s="351">
        <f t="shared" si="9"/>
        <v>0.47881740557095814</v>
      </c>
      <c r="AO19" s="393">
        <v>196759253.68000001</v>
      </c>
      <c r="AP19" s="393">
        <v>83856734.379999995</v>
      </c>
      <c r="AQ19" s="351">
        <f t="shared" si="31"/>
        <v>0.42618953269857712</v>
      </c>
      <c r="AR19" s="393">
        <v>141459765</v>
      </c>
      <c r="AS19" s="393">
        <v>74719943.099999994</v>
      </c>
      <c r="AT19" s="351">
        <f t="shared" si="11"/>
        <v>0.52820632849206273</v>
      </c>
      <c r="AU19" s="393">
        <v>148498691.77000001</v>
      </c>
      <c r="AV19" s="393">
        <v>64088679.130000003</v>
      </c>
      <c r="AW19" s="351">
        <f t="shared" si="12"/>
        <v>0.43157739887205743</v>
      </c>
      <c r="AX19" s="393">
        <v>180533970</v>
      </c>
      <c r="AY19" s="393">
        <v>81615239.890000001</v>
      </c>
      <c r="AZ19" s="351">
        <f t="shared" si="13"/>
        <v>0.45207691322580457</v>
      </c>
      <c r="BA19" s="393">
        <v>99748439.189999998</v>
      </c>
      <c r="BB19" s="393">
        <v>48219847.609999999</v>
      </c>
      <c r="BC19" s="351">
        <f t="shared" si="32"/>
        <v>0.48341455767695007</v>
      </c>
      <c r="BD19" s="393">
        <v>297879040.56</v>
      </c>
      <c r="BE19" s="393">
        <v>127201277.98999999</v>
      </c>
      <c r="BF19" s="351">
        <f t="shared" si="15"/>
        <v>0.42702325665769225</v>
      </c>
      <c r="BG19" s="393">
        <v>219881001.09999999</v>
      </c>
      <c r="BH19" s="393">
        <v>102310582.73999999</v>
      </c>
      <c r="BI19" s="351">
        <f t="shared" si="16"/>
        <v>0.4652997859213403</v>
      </c>
      <c r="BJ19" s="395">
        <v>94634236</v>
      </c>
      <c r="BK19" s="395">
        <v>46303531.829999998</v>
      </c>
      <c r="BL19" s="351">
        <f t="shared" si="17"/>
        <v>0.48928943463970054</v>
      </c>
      <c r="BM19" s="395">
        <v>349778442.63999999</v>
      </c>
      <c r="BN19" s="395">
        <v>137194922.69</v>
      </c>
      <c r="BO19" s="351">
        <f t="shared" ref="BO19:BO25" si="40">SUM(BN19/BM19)</f>
        <v>0.39223378563442279</v>
      </c>
      <c r="BP19" s="395">
        <v>160594638.15000001</v>
      </c>
      <c r="BQ19" s="395">
        <v>72822742.390000001</v>
      </c>
      <c r="BR19" s="351">
        <f t="shared" si="19"/>
        <v>0.45345687271315666</v>
      </c>
      <c r="BS19" s="395">
        <v>182463204.38999999</v>
      </c>
      <c r="BT19" s="395">
        <v>89396843.400000006</v>
      </c>
      <c r="BU19" s="351">
        <f t="shared" si="20"/>
        <v>0.48994449976293114</v>
      </c>
      <c r="BV19" s="395">
        <v>1537739337.4100001</v>
      </c>
      <c r="BW19" s="395">
        <v>826062163.50999999</v>
      </c>
      <c r="BX19" s="394">
        <f t="shared" si="35"/>
        <v>0.5371925809619521</v>
      </c>
      <c r="BY19" s="395">
        <v>3852124389.9299998</v>
      </c>
      <c r="BZ19" s="395">
        <v>1881603408.73</v>
      </c>
      <c r="CA19" s="351">
        <f t="shared" si="36"/>
        <v>0.48845863172247983</v>
      </c>
      <c r="CB19" s="9">
        <f>B19+E19+H19+K19+N19+Q19+T19+W19+Z19+AC19+AF19+AI19+AL19+AO19+AR19+AU19+AX19+BA19+BD19+BG19+BJ19+BM19+BP19+BS19+BV19+BY19</f>
        <v>12701218784.360003</v>
      </c>
      <c r="CC19" s="9">
        <f>BZ19+BW19+BT19+BQ19+BN19+BK19+BH19+BE19+BB19+AY19+AV19+AS19+AP19+AM19+AJ19+AG19+AD19+AA19+X19+U19+R19+O19+L19+I19+F19+C19</f>
        <v>6001715715.1899977</v>
      </c>
      <c r="CD19" s="383">
        <f t="shared" si="23"/>
        <v>0.4725306930843815</v>
      </c>
      <c r="CF19" s="396"/>
      <c r="CG19" s="396"/>
      <c r="CH19" s="392"/>
      <c r="CI19" s="396"/>
    </row>
    <row r="20" spans="1:87" ht="15.6" x14ac:dyDescent="0.25">
      <c r="A20" s="357" t="s">
        <v>55</v>
      </c>
      <c r="B20" s="395">
        <v>28611777.600000001</v>
      </c>
      <c r="C20" s="395">
        <v>13233191.1</v>
      </c>
      <c r="D20" s="394">
        <f t="shared" si="37"/>
        <v>0.46250852655865743</v>
      </c>
      <c r="E20" s="395">
        <v>18391366</v>
      </c>
      <c r="F20" s="395">
        <v>7236327.5899999999</v>
      </c>
      <c r="G20" s="394">
        <f t="shared" si="38"/>
        <v>0.39346330174713501</v>
      </c>
      <c r="H20" s="395">
        <v>98925042.049999997</v>
      </c>
      <c r="I20" s="395">
        <v>40470392.939999998</v>
      </c>
      <c r="J20" s="394">
        <f t="shared" si="1"/>
        <v>0.4091015995681348</v>
      </c>
      <c r="K20" s="395">
        <v>86113210.939999998</v>
      </c>
      <c r="L20" s="395">
        <v>36935169.159999996</v>
      </c>
      <c r="M20" s="394">
        <f t="shared" si="26"/>
        <v>0.42891408596684244</v>
      </c>
      <c r="N20" s="395">
        <v>33513968.600000001</v>
      </c>
      <c r="O20" s="395">
        <v>13682507.140000001</v>
      </c>
      <c r="P20" s="394">
        <f t="shared" si="2"/>
        <v>0.40826281432990302</v>
      </c>
      <c r="Q20" s="395">
        <v>26840943</v>
      </c>
      <c r="R20" s="395">
        <v>13792696.109999999</v>
      </c>
      <c r="S20" s="394">
        <f t="shared" si="27"/>
        <v>0.51386779182832731</v>
      </c>
      <c r="T20" s="393">
        <v>92599274.680000007</v>
      </c>
      <c r="U20" s="393">
        <v>45371321.57</v>
      </c>
      <c r="V20" s="394">
        <f t="shared" si="4"/>
        <v>0.48997491315987052</v>
      </c>
      <c r="W20" s="393">
        <v>13691379.699999999</v>
      </c>
      <c r="X20" s="393">
        <v>5120504.1900000004</v>
      </c>
      <c r="Y20" s="394">
        <f t="shared" si="39"/>
        <v>0.37399475452426467</v>
      </c>
      <c r="Z20" s="395">
        <v>52961000</v>
      </c>
      <c r="AA20" s="395">
        <v>23210661.690000001</v>
      </c>
      <c r="AB20" s="394">
        <f t="shared" si="28"/>
        <v>0.43825950586280471</v>
      </c>
      <c r="AC20" s="393">
        <v>96153418.390000001</v>
      </c>
      <c r="AD20" s="393">
        <v>69208761.090000004</v>
      </c>
      <c r="AE20" s="394">
        <f t="shared" si="29"/>
        <v>0.71977431742767606</v>
      </c>
      <c r="AF20" s="393">
        <v>18489063.010000002</v>
      </c>
      <c r="AG20" s="393">
        <v>8715135.8100000005</v>
      </c>
      <c r="AH20" s="394">
        <f t="shared" si="30"/>
        <v>0.47136708903454594</v>
      </c>
      <c r="AI20" s="395">
        <v>48103031.350000001</v>
      </c>
      <c r="AJ20" s="395">
        <v>24147448.84</v>
      </c>
      <c r="AK20" s="350">
        <f t="shared" si="8"/>
        <v>0.50199432680867828</v>
      </c>
      <c r="AL20" s="393">
        <v>115547583.64</v>
      </c>
      <c r="AM20" s="393">
        <v>49585107.5</v>
      </c>
      <c r="AN20" s="351">
        <f t="shared" si="9"/>
        <v>0.42913149663507755</v>
      </c>
      <c r="AO20" s="393">
        <v>26786123.559999999</v>
      </c>
      <c r="AP20" s="393">
        <v>9324643.0399999991</v>
      </c>
      <c r="AQ20" s="351">
        <f t="shared" si="31"/>
        <v>0.34811468778276627</v>
      </c>
      <c r="AR20" s="393">
        <v>24714471.670000002</v>
      </c>
      <c r="AS20" s="393">
        <v>8698011.5399999991</v>
      </c>
      <c r="AT20" s="351">
        <f t="shared" si="11"/>
        <v>0.35194001539422748</v>
      </c>
      <c r="AU20" s="393">
        <v>25966053.289999999</v>
      </c>
      <c r="AV20" s="393">
        <v>11584582.49</v>
      </c>
      <c r="AW20" s="351">
        <f t="shared" si="12"/>
        <v>0.44614336882923344</v>
      </c>
      <c r="AX20" s="393">
        <v>25824242</v>
      </c>
      <c r="AY20" s="393">
        <v>12206266.76</v>
      </c>
      <c r="AZ20" s="351">
        <f t="shared" si="13"/>
        <v>0.47266699096143849</v>
      </c>
      <c r="BA20" s="393">
        <v>26979636.079999998</v>
      </c>
      <c r="BB20" s="393">
        <v>12537207.310000001</v>
      </c>
      <c r="BC20" s="351">
        <f t="shared" si="32"/>
        <v>0.46469149075342164</v>
      </c>
      <c r="BD20" s="393">
        <v>51793816.619999997</v>
      </c>
      <c r="BE20" s="393">
        <v>22748742.850000001</v>
      </c>
      <c r="BF20" s="351">
        <f t="shared" si="15"/>
        <v>0.43921734937787255</v>
      </c>
      <c r="BG20" s="393">
        <v>30952685</v>
      </c>
      <c r="BH20" s="393">
        <v>10253441.939999999</v>
      </c>
      <c r="BI20" s="351">
        <f t="shared" si="16"/>
        <v>0.3312617932822306</v>
      </c>
      <c r="BJ20" s="395">
        <v>16861576</v>
      </c>
      <c r="BK20" s="395">
        <v>7650655.4500000002</v>
      </c>
      <c r="BL20" s="351">
        <f t="shared" si="17"/>
        <v>0.45373311782955522</v>
      </c>
      <c r="BM20" s="395">
        <v>25054170</v>
      </c>
      <c r="BN20" s="395">
        <v>10508648.98</v>
      </c>
      <c r="BO20" s="351">
        <f t="shared" si="40"/>
        <v>0.41943712284222551</v>
      </c>
      <c r="BP20" s="395">
        <v>14460293</v>
      </c>
      <c r="BQ20" s="395">
        <v>6345058.4900000002</v>
      </c>
      <c r="BR20" s="351">
        <f t="shared" si="19"/>
        <v>0.43879183430100621</v>
      </c>
      <c r="BS20" s="395">
        <v>24827881.199999999</v>
      </c>
      <c r="BT20" s="395">
        <v>13109002.720000001</v>
      </c>
      <c r="BU20" s="351">
        <f t="shared" si="20"/>
        <v>0.52799522498117968</v>
      </c>
      <c r="BV20" s="395">
        <v>212134496.78999999</v>
      </c>
      <c r="BW20" s="395">
        <v>86973136.359999999</v>
      </c>
      <c r="BX20" s="394">
        <f t="shared" si="35"/>
        <v>0.40999053749422948</v>
      </c>
      <c r="BY20" s="395">
        <v>190742840.81999999</v>
      </c>
      <c r="BZ20" s="395">
        <v>86048374.159999996</v>
      </c>
      <c r="CA20" s="351">
        <f t="shared" si="36"/>
        <v>0.45112243159470417</v>
      </c>
      <c r="CB20" s="9">
        <f t="shared" ref="CB20:CB29" si="41">BY20+BV20+BS20+BP20+BM20+BJ20+BG20+BD20+BA20+AX20+AU20+AR20+AO20+AL20+AI20+AF20+AC20+Z20+W20+T20+Q20+N20+K20+H20+E20+B20</f>
        <v>1427039344.9899998</v>
      </c>
      <c r="CC20" s="9">
        <f t="shared" si="22"/>
        <v>648696996.81999993</v>
      </c>
      <c r="CD20" s="383">
        <f t="shared" si="23"/>
        <v>0.45457541104064358</v>
      </c>
      <c r="CF20" s="396"/>
      <c r="CG20" s="396"/>
      <c r="CH20" s="392"/>
      <c r="CI20" s="392"/>
    </row>
    <row r="21" spans="1:87" ht="15.6" x14ac:dyDescent="0.25">
      <c r="A21" s="38" t="s">
        <v>54</v>
      </c>
      <c r="B21" s="395"/>
      <c r="C21" s="395"/>
      <c r="D21" s="394"/>
      <c r="E21" s="395"/>
      <c r="F21" s="395"/>
      <c r="G21" s="394"/>
      <c r="H21" s="395">
        <v>500000</v>
      </c>
      <c r="I21" s="395">
        <v>250000</v>
      </c>
      <c r="J21" s="394">
        <f t="shared" si="1"/>
        <v>0.5</v>
      </c>
      <c r="K21" s="395"/>
      <c r="L21" s="395"/>
      <c r="M21" s="394"/>
      <c r="N21" s="395"/>
      <c r="O21" s="395"/>
      <c r="P21" s="394"/>
      <c r="Q21" s="395"/>
      <c r="R21" s="395"/>
      <c r="S21" s="394"/>
      <c r="T21" s="393">
        <v>10263028.439999999</v>
      </c>
      <c r="U21" s="393"/>
      <c r="V21" s="394"/>
      <c r="W21" s="393"/>
      <c r="X21" s="393"/>
      <c r="Y21" s="394"/>
      <c r="Z21" s="395"/>
      <c r="AA21" s="395"/>
      <c r="AB21" s="394"/>
      <c r="AC21" s="393"/>
      <c r="AD21" s="393"/>
      <c r="AE21" s="394"/>
      <c r="AF21" s="393"/>
      <c r="AG21" s="393"/>
      <c r="AH21" s="394"/>
      <c r="AI21" s="395"/>
      <c r="AJ21" s="395"/>
      <c r="AK21" s="350"/>
      <c r="AL21" s="393"/>
      <c r="AM21" s="393"/>
      <c r="AN21" s="351"/>
      <c r="AO21" s="393"/>
      <c r="AP21" s="393"/>
      <c r="AQ21" s="351"/>
      <c r="AR21" s="393"/>
      <c r="AS21" s="393"/>
      <c r="AT21" s="351"/>
      <c r="AU21" s="393">
        <v>4694.66</v>
      </c>
      <c r="AV21" s="393"/>
      <c r="AW21" s="351"/>
      <c r="AX21" s="393"/>
      <c r="AY21" s="393"/>
      <c r="AZ21" s="351"/>
      <c r="BA21" s="393"/>
      <c r="BB21" s="393"/>
      <c r="BC21" s="351"/>
      <c r="BD21" s="393"/>
      <c r="BE21" s="393"/>
      <c r="BF21" s="351"/>
      <c r="BG21" s="393"/>
      <c r="BH21" s="393"/>
      <c r="BI21" s="351"/>
      <c r="BJ21" s="395"/>
      <c r="BK21" s="395"/>
      <c r="BL21" s="351"/>
      <c r="BM21" s="395"/>
      <c r="BN21" s="395"/>
      <c r="BO21" s="351"/>
      <c r="BP21" s="395"/>
      <c r="BQ21" s="395"/>
      <c r="BR21" s="351"/>
      <c r="BS21" s="395"/>
      <c r="BT21" s="395"/>
      <c r="BU21" s="351"/>
      <c r="BV21" s="395">
        <v>49388038.189999998</v>
      </c>
      <c r="BW21" s="395">
        <v>24626939.5</v>
      </c>
      <c r="BX21" s="394">
        <f t="shared" si="35"/>
        <v>0.49864178458067238</v>
      </c>
      <c r="BY21" s="395"/>
      <c r="BZ21" s="395"/>
      <c r="CA21" s="351"/>
      <c r="CB21" s="9">
        <f t="shared" si="41"/>
        <v>60155761.289999992</v>
      </c>
      <c r="CC21" s="9">
        <f t="shared" si="22"/>
        <v>24876939.5</v>
      </c>
      <c r="CD21" s="383">
        <f t="shared" si="23"/>
        <v>0.41354209416572413</v>
      </c>
      <c r="CE21" s="400"/>
      <c r="CF21" s="396"/>
      <c r="CG21" s="396"/>
      <c r="CH21" s="392"/>
      <c r="CI21" s="392"/>
    </row>
    <row r="22" spans="1:87" ht="15.6" x14ac:dyDescent="0.25">
      <c r="A22" s="38" t="s">
        <v>41</v>
      </c>
      <c r="B22" s="395">
        <v>190347486.84</v>
      </c>
      <c r="C22" s="395">
        <v>77812960.730000004</v>
      </c>
      <c r="D22" s="394">
        <f t="shared" si="37"/>
        <v>0.40879426370050836</v>
      </c>
      <c r="E22" s="395">
        <v>53114514</v>
      </c>
      <c r="F22" s="395">
        <v>23414280.68</v>
      </c>
      <c r="G22" s="394">
        <f t="shared" si="38"/>
        <v>0.44082641290853192</v>
      </c>
      <c r="H22" s="395">
        <v>368974840.70999998</v>
      </c>
      <c r="I22" s="395">
        <v>176584885.16</v>
      </c>
      <c r="J22" s="394">
        <f t="shared" si="1"/>
        <v>0.47858245516200093</v>
      </c>
      <c r="K22" s="395">
        <v>325017489.88</v>
      </c>
      <c r="L22" s="395">
        <v>153063289.16999999</v>
      </c>
      <c r="M22" s="394">
        <f t="shared" si="26"/>
        <v>0.47093862310767531</v>
      </c>
      <c r="N22" s="395">
        <v>122594880.5</v>
      </c>
      <c r="O22" s="395">
        <v>54308747.649999999</v>
      </c>
      <c r="P22" s="394">
        <f t="shared" si="2"/>
        <v>0.44299360159660173</v>
      </c>
      <c r="Q22" s="395">
        <v>84790140</v>
      </c>
      <c r="R22" s="395">
        <v>38634931.07</v>
      </c>
      <c r="S22" s="394">
        <f t="shared" si="27"/>
        <v>0.45565358271610357</v>
      </c>
      <c r="T22" s="393">
        <v>300653767.68000001</v>
      </c>
      <c r="U22" s="393">
        <v>155239058.27000001</v>
      </c>
      <c r="V22" s="394">
        <f t="shared" si="4"/>
        <v>0.5163383099034643</v>
      </c>
      <c r="W22" s="393">
        <v>59290148</v>
      </c>
      <c r="X22" s="393">
        <v>29437789.670000002</v>
      </c>
      <c r="Y22" s="394">
        <f t="shared" si="39"/>
        <v>0.49650389926501787</v>
      </c>
      <c r="Z22" s="395">
        <v>250666085</v>
      </c>
      <c r="AA22" s="395">
        <v>122389482.70999999</v>
      </c>
      <c r="AB22" s="394">
        <f t="shared" si="28"/>
        <v>0.48825704805658088</v>
      </c>
      <c r="AC22" s="393">
        <v>332285533.88</v>
      </c>
      <c r="AD22" s="393">
        <v>128025378.54000001</v>
      </c>
      <c r="AE22" s="394">
        <f t="shared" si="29"/>
        <v>0.38528724692009758</v>
      </c>
      <c r="AF22" s="393">
        <v>76287627</v>
      </c>
      <c r="AG22" s="393">
        <v>33692074.899999999</v>
      </c>
      <c r="AH22" s="394">
        <f t="shared" si="30"/>
        <v>0.44164533915834081</v>
      </c>
      <c r="AI22" s="395">
        <v>303296951.5</v>
      </c>
      <c r="AJ22" s="395">
        <v>136420341.28</v>
      </c>
      <c r="AK22" s="350">
        <f t="shared" si="8"/>
        <v>0.44979133685753514</v>
      </c>
      <c r="AL22" s="393">
        <v>362516169.01999998</v>
      </c>
      <c r="AM22" s="393">
        <v>188611012.71000001</v>
      </c>
      <c r="AN22" s="351">
        <f t="shared" si="9"/>
        <v>0.52028303515365226</v>
      </c>
      <c r="AO22" s="393">
        <v>69085644</v>
      </c>
      <c r="AP22" s="393">
        <v>37504195.700000003</v>
      </c>
      <c r="AQ22" s="351">
        <f t="shared" si="31"/>
        <v>0.54286525432114385</v>
      </c>
      <c r="AR22" s="393">
        <v>88674511</v>
      </c>
      <c r="AS22" s="393">
        <v>39262759.460000001</v>
      </c>
      <c r="AT22" s="351">
        <f t="shared" si="11"/>
        <v>0.44277390444250658</v>
      </c>
      <c r="AU22" s="393">
        <v>73739152</v>
      </c>
      <c r="AV22" s="393">
        <v>33132620.43</v>
      </c>
      <c r="AW22" s="351">
        <f t="shared" si="12"/>
        <v>0.44932196169003952</v>
      </c>
      <c r="AX22" s="393">
        <v>93809068</v>
      </c>
      <c r="AY22" s="393">
        <v>50862756.549999997</v>
      </c>
      <c r="AZ22" s="351">
        <f t="shared" si="13"/>
        <v>0.54219445555092816</v>
      </c>
      <c r="BA22" s="393">
        <v>55965445.210000001</v>
      </c>
      <c r="BB22" s="393">
        <v>25208940.789999999</v>
      </c>
      <c r="BC22" s="351">
        <f t="shared" si="32"/>
        <v>0.45043759940456302</v>
      </c>
      <c r="BD22" s="393">
        <v>160265293.62</v>
      </c>
      <c r="BE22" s="393">
        <v>75065729.060000002</v>
      </c>
      <c r="BF22" s="351">
        <f t="shared" si="15"/>
        <v>0.46838418577378327</v>
      </c>
      <c r="BG22" s="393">
        <v>89427905</v>
      </c>
      <c r="BH22" s="393">
        <v>44034540.109999999</v>
      </c>
      <c r="BI22" s="351">
        <f t="shared" si="16"/>
        <v>0.49240268023722572</v>
      </c>
      <c r="BJ22" s="395">
        <v>74227409.599999994</v>
      </c>
      <c r="BK22" s="395">
        <v>34319477.020000003</v>
      </c>
      <c r="BL22" s="351">
        <f t="shared" si="17"/>
        <v>0.4623558494758519</v>
      </c>
      <c r="BM22" s="395">
        <v>119261511.31</v>
      </c>
      <c r="BN22" s="395">
        <v>54569824.399999999</v>
      </c>
      <c r="BO22" s="351">
        <f t="shared" si="40"/>
        <v>0.45756442125033137</v>
      </c>
      <c r="BP22" s="395">
        <v>98435400.840000004</v>
      </c>
      <c r="BQ22" s="395">
        <v>38785550.460000001</v>
      </c>
      <c r="BR22" s="351">
        <f t="shared" si="19"/>
        <v>0.39402034358597526</v>
      </c>
      <c r="BS22" s="395">
        <v>79880333</v>
      </c>
      <c r="BT22" s="395">
        <v>38945757</v>
      </c>
      <c r="BU22" s="351">
        <f t="shared" si="20"/>
        <v>0.48755125995781717</v>
      </c>
      <c r="BV22" s="395">
        <v>671123382.80999994</v>
      </c>
      <c r="BW22" s="395">
        <v>318038066.49000001</v>
      </c>
      <c r="BX22" s="394">
        <f t="shared" si="35"/>
        <v>0.47388911582602239</v>
      </c>
      <c r="BY22" s="395">
        <v>1993798780.3</v>
      </c>
      <c r="BZ22" s="395">
        <v>895674306.16999996</v>
      </c>
      <c r="CA22" s="351">
        <f t="shared" si="36"/>
        <v>0.44923004017247464</v>
      </c>
      <c r="CB22" s="9">
        <f t="shared" si="41"/>
        <v>6497529470.6999998</v>
      </c>
      <c r="CC22" s="9">
        <f t="shared" si="22"/>
        <v>3003038756.1800003</v>
      </c>
      <c r="CD22" s="383">
        <f t="shared" si="23"/>
        <v>0.46218162914411115</v>
      </c>
      <c r="CE22" s="400"/>
      <c r="CF22" s="396"/>
      <c r="CG22" s="396"/>
      <c r="CH22" s="392"/>
      <c r="CI22" s="392"/>
    </row>
    <row r="23" spans="1:87" ht="15.6" x14ac:dyDescent="0.25">
      <c r="A23" s="38" t="s">
        <v>53</v>
      </c>
      <c r="B23" s="395">
        <v>1030000</v>
      </c>
      <c r="C23" s="395">
        <v>461123</v>
      </c>
      <c r="D23" s="394">
        <f t="shared" si="37"/>
        <v>0.44769223300970873</v>
      </c>
      <c r="E23" s="395">
        <v>6516500</v>
      </c>
      <c r="F23" s="395">
        <v>3011899.58</v>
      </c>
      <c r="G23" s="394">
        <f t="shared" si="38"/>
        <v>0.46219589963937696</v>
      </c>
      <c r="H23" s="395">
        <v>29999678</v>
      </c>
      <c r="I23" s="395">
        <v>11438550.050000001</v>
      </c>
      <c r="J23" s="394">
        <f t="shared" si="1"/>
        <v>0.38128909416961076</v>
      </c>
      <c r="K23" s="395">
        <v>17790500</v>
      </c>
      <c r="L23" s="395">
        <v>3650312.44</v>
      </c>
      <c r="M23" s="394">
        <f t="shared" si="26"/>
        <v>0.20518324049352182</v>
      </c>
      <c r="N23" s="395">
        <v>2220600</v>
      </c>
      <c r="O23" s="395">
        <v>599503.16</v>
      </c>
      <c r="P23" s="394">
        <f t="shared" si="2"/>
        <v>0.26997350265693959</v>
      </c>
      <c r="Q23" s="395">
        <v>4875000</v>
      </c>
      <c r="R23" s="395">
        <v>445906.9</v>
      </c>
      <c r="S23" s="394">
        <f t="shared" si="27"/>
        <v>9.1468082051282054E-2</v>
      </c>
      <c r="T23" s="393">
        <v>13720974</v>
      </c>
      <c r="U23" s="393">
        <v>5343289.32</v>
      </c>
      <c r="V23" s="394">
        <f t="shared" si="4"/>
        <v>0.3894249285801431</v>
      </c>
      <c r="W23" s="393">
        <v>6550160</v>
      </c>
      <c r="X23" s="393">
        <v>1854655.18</v>
      </c>
      <c r="Y23" s="394">
        <f t="shared" si="39"/>
        <v>0.28314654603857004</v>
      </c>
      <c r="Z23" s="395">
        <v>5193625</v>
      </c>
      <c r="AA23" s="395">
        <v>377513.25</v>
      </c>
      <c r="AB23" s="394">
        <f t="shared" si="28"/>
        <v>7.2687814387831229E-2</v>
      </c>
      <c r="AC23" s="393">
        <v>4573590.5</v>
      </c>
      <c r="AD23" s="393">
        <v>424609.99</v>
      </c>
      <c r="AE23" s="394">
        <f t="shared" si="29"/>
        <v>9.2839529468149801E-2</v>
      </c>
      <c r="AF23" s="393">
        <v>7208982</v>
      </c>
      <c r="AG23" s="393">
        <v>2651167.5099999998</v>
      </c>
      <c r="AH23" s="394">
        <f t="shared" si="30"/>
        <v>0.36775893045647773</v>
      </c>
      <c r="AI23" s="395">
        <v>24491587</v>
      </c>
      <c r="AJ23" s="395">
        <v>5949572.1100000003</v>
      </c>
      <c r="AK23" s="350">
        <f t="shared" si="8"/>
        <v>0.24292309477536103</v>
      </c>
      <c r="AL23" s="393">
        <v>17645900</v>
      </c>
      <c r="AM23" s="393">
        <v>7956805.9500000002</v>
      </c>
      <c r="AN23" s="351">
        <f t="shared" si="9"/>
        <v>0.45091528060342628</v>
      </c>
      <c r="AO23" s="393">
        <v>4101000</v>
      </c>
      <c r="AP23" s="393">
        <v>2336420</v>
      </c>
      <c r="AQ23" s="351">
        <f t="shared" si="31"/>
        <v>0.56971958059009997</v>
      </c>
      <c r="AR23" s="393">
        <v>8966000</v>
      </c>
      <c r="AS23" s="393">
        <v>2690556.87</v>
      </c>
      <c r="AT23" s="351">
        <f t="shared" si="11"/>
        <v>0.30008441556993087</v>
      </c>
      <c r="AU23" s="393">
        <v>9455685.3000000007</v>
      </c>
      <c r="AV23" s="393">
        <v>913192.94</v>
      </c>
      <c r="AW23" s="351">
        <f t="shared" si="12"/>
        <v>9.657607154079037E-2</v>
      </c>
      <c r="AX23" s="393">
        <v>19330891</v>
      </c>
      <c r="AY23" s="393">
        <v>4608542.12</v>
      </c>
      <c r="AZ23" s="351">
        <f t="shared" si="13"/>
        <v>0.23840298514952052</v>
      </c>
      <c r="BA23" s="393">
        <v>600000</v>
      </c>
      <c r="BB23" s="393">
        <v>220800</v>
      </c>
      <c r="BC23" s="351">
        <f t="shared" si="32"/>
        <v>0.36799999999999999</v>
      </c>
      <c r="BD23" s="393">
        <v>6746250</v>
      </c>
      <c r="BE23" s="393">
        <v>933144.74</v>
      </c>
      <c r="BF23" s="351">
        <f t="shared" si="15"/>
        <v>0.13832050991291459</v>
      </c>
      <c r="BG23" s="393">
        <v>2600000</v>
      </c>
      <c r="BH23" s="393">
        <v>116075.5</v>
      </c>
      <c r="BI23" s="351">
        <f t="shared" si="16"/>
        <v>4.4644423076923075E-2</v>
      </c>
      <c r="BJ23" s="395">
        <v>3321083</v>
      </c>
      <c r="BK23" s="395">
        <v>264245.2</v>
      </c>
      <c r="BL23" s="351">
        <f t="shared" si="17"/>
        <v>7.956597290703063E-2</v>
      </c>
      <c r="BM23" s="395">
        <v>6240861.0800000001</v>
      </c>
      <c r="BN23" s="395">
        <v>847553.48</v>
      </c>
      <c r="BO23" s="351">
        <f t="shared" si="40"/>
        <v>0.13580713769068545</v>
      </c>
      <c r="BP23" s="395">
        <v>10137684.199999999</v>
      </c>
      <c r="BQ23" s="395">
        <v>3510149.1200000001</v>
      </c>
      <c r="BR23" s="351">
        <f t="shared" si="19"/>
        <v>0.34624762921693697</v>
      </c>
      <c r="BS23" s="395">
        <v>10821874.75</v>
      </c>
      <c r="BT23" s="395">
        <v>6553258.0499999998</v>
      </c>
      <c r="BU23" s="351">
        <f t="shared" si="20"/>
        <v>0.60555663426062101</v>
      </c>
      <c r="BV23" s="395">
        <v>33860000</v>
      </c>
      <c r="BW23" s="395">
        <v>15623696</v>
      </c>
      <c r="BX23" s="394">
        <f t="shared" si="35"/>
        <v>0.46142043709391611</v>
      </c>
      <c r="BY23" s="395">
        <v>115418043.90000001</v>
      </c>
      <c r="BZ23" s="395">
        <v>29074781.73</v>
      </c>
      <c r="CA23" s="351">
        <f t="shared" si="36"/>
        <v>0.25190846030271352</v>
      </c>
      <c r="CB23" s="9">
        <f t="shared" si="41"/>
        <v>373416469.73000002</v>
      </c>
      <c r="CC23" s="9">
        <f>C23+F23+I23+L23+O23+R23+U23+X23+AA23+AD23+AG23+AJ23+AM23+AP23+AS23+AV23+AY23+BB23+BE23+BH23+BK23+BN23+BQ23+BT23+BW23+BZ23</f>
        <v>111857324.19</v>
      </c>
      <c r="CD23" s="383">
        <f t="shared" si="23"/>
        <v>0.29955112657692573</v>
      </c>
      <c r="CE23" s="400"/>
      <c r="CF23" s="396"/>
      <c r="CG23" s="396"/>
      <c r="CH23" s="392"/>
      <c r="CI23" s="392"/>
    </row>
    <row r="24" spans="1:87" ht="15.6" x14ac:dyDescent="0.25">
      <c r="A24" s="357" t="s">
        <v>56</v>
      </c>
      <c r="B24" s="395">
        <v>800000</v>
      </c>
      <c r="C24" s="395">
        <v>390000</v>
      </c>
      <c r="D24" s="394">
        <f t="shared" si="37"/>
        <v>0.48749999999999999</v>
      </c>
      <c r="E24" s="395">
        <v>1000000</v>
      </c>
      <c r="F24" s="395">
        <v>547963</v>
      </c>
      <c r="G24" s="394">
        <f t="shared" si="38"/>
        <v>0.54796299999999998</v>
      </c>
      <c r="H24" s="395">
        <v>11222819</v>
      </c>
      <c r="I24" s="395">
        <v>5112710.8899999997</v>
      </c>
      <c r="J24" s="394">
        <f t="shared" si="1"/>
        <v>0.45556387303403895</v>
      </c>
      <c r="K24" s="395">
        <v>1179187</v>
      </c>
      <c r="L24" s="395">
        <v>675987</v>
      </c>
      <c r="M24" s="394">
        <f t="shared" si="26"/>
        <v>0.57326530906463524</v>
      </c>
      <c r="N24" s="395">
        <v>1000000</v>
      </c>
      <c r="O24" s="395">
        <v>499800</v>
      </c>
      <c r="P24" s="394">
        <f t="shared" si="2"/>
        <v>0.49980000000000002</v>
      </c>
      <c r="Q24" s="395">
        <v>950000</v>
      </c>
      <c r="R24" s="395">
        <v>318332</v>
      </c>
      <c r="S24" s="394">
        <f t="shared" si="27"/>
        <v>0.33508631578947368</v>
      </c>
      <c r="T24" s="393">
        <v>7531728</v>
      </c>
      <c r="U24" s="393">
        <v>3315783.6800000002</v>
      </c>
      <c r="V24" s="394">
        <f t="shared" si="4"/>
        <v>0.44024209052690166</v>
      </c>
      <c r="W24" s="393">
        <v>1864001.97</v>
      </c>
      <c r="X24" s="393">
        <v>1097062</v>
      </c>
      <c r="Y24" s="394">
        <f t="shared" si="39"/>
        <v>0.58855195308618691</v>
      </c>
      <c r="Z24" s="395">
        <v>3200000</v>
      </c>
      <c r="AA24" s="395">
        <v>1342000</v>
      </c>
      <c r="AB24" s="394">
        <f t="shared" si="28"/>
        <v>0.419375</v>
      </c>
      <c r="AC24" s="393">
        <v>2100000</v>
      </c>
      <c r="AD24" s="393">
        <v>1055000</v>
      </c>
      <c r="AE24" s="394">
        <f t="shared" si="29"/>
        <v>0.50238095238095237</v>
      </c>
      <c r="AF24" s="393">
        <v>1800000</v>
      </c>
      <c r="AG24" s="393">
        <v>909000</v>
      </c>
      <c r="AH24" s="394">
        <f t="shared" si="30"/>
        <v>0.505</v>
      </c>
      <c r="AI24" s="395">
        <v>2000000</v>
      </c>
      <c r="AJ24" s="395">
        <v>996000</v>
      </c>
      <c r="AK24" s="350">
        <f t="shared" si="8"/>
        <v>0.498</v>
      </c>
      <c r="AL24" s="393">
        <v>7812560</v>
      </c>
      <c r="AM24" s="393">
        <v>3841891</v>
      </c>
      <c r="AN24" s="351">
        <f t="shared" si="9"/>
        <v>0.49175827129647642</v>
      </c>
      <c r="AO24" s="393">
        <v>2448000</v>
      </c>
      <c r="AP24" s="393">
        <v>847001</v>
      </c>
      <c r="AQ24" s="351">
        <f t="shared" si="31"/>
        <v>0.34599714052287583</v>
      </c>
      <c r="AR24" s="393">
        <v>1850000</v>
      </c>
      <c r="AS24" s="393">
        <v>820000</v>
      </c>
      <c r="AT24" s="351">
        <f t="shared" si="11"/>
        <v>0.44324324324324327</v>
      </c>
      <c r="AU24" s="393">
        <v>1447000</v>
      </c>
      <c r="AV24" s="393">
        <v>602915</v>
      </c>
      <c r="AW24" s="351">
        <f t="shared" si="12"/>
        <v>0.41666551485832759</v>
      </c>
      <c r="AX24" s="393">
        <v>1700000</v>
      </c>
      <c r="AY24" s="393">
        <v>798000</v>
      </c>
      <c r="AZ24" s="351">
        <f t="shared" si="13"/>
        <v>0.46941176470588236</v>
      </c>
      <c r="BA24" s="393">
        <v>1500000</v>
      </c>
      <c r="BB24" s="393">
        <v>778000</v>
      </c>
      <c r="BC24" s="351">
        <f t="shared" si="32"/>
        <v>0.51866666666666672</v>
      </c>
      <c r="BD24" s="393">
        <v>3000000</v>
      </c>
      <c r="BE24" s="393">
        <v>1940000</v>
      </c>
      <c r="BF24" s="351">
        <f t="shared" si="15"/>
        <v>0.64666666666666661</v>
      </c>
      <c r="BG24" s="393">
        <v>2109100</v>
      </c>
      <c r="BH24" s="393">
        <v>928790</v>
      </c>
      <c r="BI24" s="351">
        <f t="shared" si="16"/>
        <v>0.4403726708074534</v>
      </c>
      <c r="BJ24" s="395">
        <v>1100000</v>
      </c>
      <c r="BK24" s="395">
        <v>790819.2</v>
      </c>
      <c r="BL24" s="351">
        <f t="shared" si="17"/>
        <v>0.71892654545454537</v>
      </c>
      <c r="BM24" s="395">
        <v>3667800</v>
      </c>
      <c r="BN24" s="395">
        <v>2293089.0699999998</v>
      </c>
      <c r="BO24" s="351">
        <f t="shared" si="40"/>
        <v>0.62519468618790552</v>
      </c>
      <c r="BP24" s="395">
        <v>2300000</v>
      </c>
      <c r="BQ24" s="395">
        <v>1061809</v>
      </c>
      <c r="BR24" s="351">
        <f t="shared" si="19"/>
        <v>0.46165608695652172</v>
      </c>
      <c r="BS24" s="395">
        <v>1300000</v>
      </c>
      <c r="BT24" s="395">
        <v>650000</v>
      </c>
      <c r="BU24" s="351">
        <f t="shared" si="20"/>
        <v>0.5</v>
      </c>
      <c r="BV24" s="395">
        <v>8050000</v>
      </c>
      <c r="BW24" s="395">
        <v>2178615.5</v>
      </c>
      <c r="BX24" s="394">
        <f t="shared" si="35"/>
        <v>0.27063546583850934</v>
      </c>
      <c r="BY24" s="395">
        <v>19724500</v>
      </c>
      <c r="BZ24" s="395">
        <v>8695000</v>
      </c>
      <c r="CA24" s="351">
        <f t="shared" si="36"/>
        <v>0.44082232756216888</v>
      </c>
      <c r="CB24" s="9">
        <f t="shared" si="41"/>
        <v>92656695.969999999</v>
      </c>
      <c r="CC24" s="9">
        <f>C24+F24+I24+L24+O24+R24+U24+X24+AA24+AD24+AG24+AJ24+AM24+AP24+AS24+AV24+AY24+BB24+BE24+BH24+BK24+BN24+BQ24+BT24+BW24+BZ24</f>
        <v>42485568.340000004</v>
      </c>
      <c r="CD24" s="383">
        <f t="shared" si="23"/>
        <v>0.45852669248810474</v>
      </c>
      <c r="CE24" s="400"/>
      <c r="CF24" s="396"/>
      <c r="CG24" s="396"/>
      <c r="CH24" s="392"/>
      <c r="CI24" s="392"/>
    </row>
    <row r="25" spans="1:87" s="403" customFormat="1" ht="31.2" x14ac:dyDescent="0.25">
      <c r="A25" s="357" t="s">
        <v>57</v>
      </c>
      <c r="B25" s="395">
        <v>795000</v>
      </c>
      <c r="C25" s="395">
        <v>396397.92</v>
      </c>
      <c r="D25" s="394">
        <f t="shared" si="37"/>
        <v>0.49861373584905661</v>
      </c>
      <c r="E25" s="395"/>
      <c r="F25" s="395"/>
      <c r="G25" s="401"/>
      <c r="H25" s="395">
        <v>11925000</v>
      </c>
      <c r="I25" s="395">
        <v>2238826.69</v>
      </c>
      <c r="J25" s="394">
        <f t="shared" si="1"/>
        <v>0.18774228008385743</v>
      </c>
      <c r="K25" s="395">
        <v>1670040</v>
      </c>
      <c r="L25" s="395">
        <v>714924</v>
      </c>
      <c r="M25" s="394">
        <f t="shared" si="26"/>
        <v>0.42808794998922184</v>
      </c>
      <c r="N25" s="395">
        <v>30000</v>
      </c>
      <c r="O25" s="395"/>
      <c r="P25" s="394">
        <f t="shared" si="2"/>
        <v>0</v>
      </c>
      <c r="Q25" s="395">
        <v>1080000</v>
      </c>
      <c r="R25" s="395">
        <v>496176.6</v>
      </c>
      <c r="S25" s="394">
        <f t="shared" si="27"/>
        <v>0.45942277777777774</v>
      </c>
      <c r="T25" s="393">
        <v>1533822</v>
      </c>
      <c r="U25" s="393">
        <v>382161.53</v>
      </c>
      <c r="V25" s="394">
        <f t="shared" si="4"/>
        <v>0.24915637538123722</v>
      </c>
      <c r="W25" s="393">
        <v>600000</v>
      </c>
      <c r="X25" s="393">
        <v>334491.28999999998</v>
      </c>
      <c r="Y25" s="394">
        <f t="shared" si="39"/>
        <v>0.55748548333333325</v>
      </c>
      <c r="Z25" s="395">
        <v>3114000</v>
      </c>
      <c r="AA25" s="395">
        <v>450598</v>
      </c>
      <c r="AB25" s="394">
        <f t="shared" si="28"/>
        <v>0.14470070648683364</v>
      </c>
      <c r="AC25" s="393">
        <v>7357000</v>
      </c>
      <c r="AD25" s="393">
        <v>387964.79</v>
      </c>
      <c r="AE25" s="394">
        <f t="shared" si="29"/>
        <v>5.2734102215576999E-2</v>
      </c>
      <c r="AF25" s="393">
        <v>291250</v>
      </c>
      <c r="AG25" s="393">
        <v>102301</v>
      </c>
      <c r="AH25" s="394">
        <f t="shared" si="30"/>
        <v>0.3512480686695279</v>
      </c>
      <c r="AI25" s="395">
        <v>1187000</v>
      </c>
      <c r="AJ25" s="395">
        <v>481785.51</v>
      </c>
      <c r="AK25" s="350">
        <f t="shared" si="8"/>
        <v>0.40588501263689974</v>
      </c>
      <c r="AL25" s="393">
        <v>5691005</v>
      </c>
      <c r="AM25" s="393">
        <v>2747969.58</v>
      </c>
      <c r="AN25" s="351">
        <f t="shared" si="9"/>
        <v>0.48286191630476516</v>
      </c>
      <c r="AO25" s="393">
        <v>204000</v>
      </c>
      <c r="AP25" s="393">
        <v>102301</v>
      </c>
      <c r="AQ25" s="351">
        <f t="shared" si="31"/>
        <v>0.5014754901960784</v>
      </c>
      <c r="AR25" s="393">
        <v>255104</v>
      </c>
      <c r="AS25" s="393">
        <v>166024</v>
      </c>
      <c r="AT25" s="351">
        <f t="shared" si="11"/>
        <v>0.65080908178625185</v>
      </c>
      <c r="AU25" s="393">
        <v>425000</v>
      </c>
      <c r="AV25" s="393">
        <v>148767</v>
      </c>
      <c r="AW25" s="351">
        <f t="shared" si="12"/>
        <v>0.35004000000000002</v>
      </c>
      <c r="AX25" s="393">
        <v>159668</v>
      </c>
      <c r="AY25" s="393">
        <v>9919</v>
      </c>
      <c r="AZ25" s="351">
        <f t="shared" si="13"/>
        <v>6.2122654508104315E-2</v>
      </c>
      <c r="BA25" s="393">
        <v>100000</v>
      </c>
      <c r="BB25" s="393">
        <v>60359</v>
      </c>
      <c r="BC25" s="351">
        <f t="shared" si="32"/>
        <v>0.60358999999999996</v>
      </c>
      <c r="BD25" s="393">
        <v>120000</v>
      </c>
      <c r="BE25" s="393">
        <v>61810</v>
      </c>
      <c r="BF25" s="351">
        <f t="shared" si="15"/>
        <v>0.51508333333333334</v>
      </c>
      <c r="BG25" s="393">
        <v>1150000</v>
      </c>
      <c r="BH25" s="393">
        <v>676683.15</v>
      </c>
      <c r="BI25" s="351">
        <f t="shared" si="16"/>
        <v>0.58842013043478258</v>
      </c>
      <c r="BJ25" s="395"/>
      <c r="BK25" s="395"/>
      <c r="BL25" s="401"/>
      <c r="BM25" s="395">
        <v>130000</v>
      </c>
      <c r="BN25" s="395"/>
      <c r="BO25" s="351">
        <f t="shared" si="40"/>
        <v>0</v>
      </c>
      <c r="BP25" s="395">
        <v>150000</v>
      </c>
      <c r="BQ25" s="395">
        <v>69424</v>
      </c>
      <c r="BR25" s="351">
        <f t="shared" si="19"/>
        <v>0.46282666666666666</v>
      </c>
      <c r="BS25" s="395">
        <v>380000</v>
      </c>
      <c r="BT25" s="395">
        <v>186617</v>
      </c>
      <c r="BU25" s="351">
        <f t="shared" si="20"/>
        <v>0.49109736842105262</v>
      </c>
      <c r="BV25" s="395">
        <v>17500000</v>
      </c>
      <c r="BW25" s="395">
        <v>1657113.48</v>
      </c>
      <c r="BX25" s="394">
        <f t="shared" si="35"/>
        <v>9.4692198857142862E-2</v>
      </c>
      <c r="BY25" s="395">
        <v>62500000</v>
      </c>
      <c r="BZ25" s="395">
        <v>14071047.289999999</v>
      </c>
      <c r="CA25" s="351">
        <f t="shared" si="36"/>
        <v>0.22513675663999999</v>
      </c>
      <c r="CB25" s="9">
        <f t="shared" si="41"/>
        <v>118347889</v>
      </c>
      <c r="CC25" s="9">
        <f>C25+F25+I25+L25+O25+R25+U25+X25+AA25+AD25+AG25+AJ25+AM25+AP25+AS25+AV25+AY25+BB25+BE25+BH25+BK25+BN25+BQ25+BT25+BW25+BZ25</f>
        <v>25943661.829999998</v>
      </c>
      <c r="CD25" s="383">
        <f t="shared" si="23"/>
        <v>0.21921524793737554</v>
      </c>
      <c r="CE25" s="402"/>
      <c r="CF25" s="396"/>
      <c r="CG25" s="396"/>
      <c r="CH25" s="392"/>
      <c r="CI25" s="392"/>
    </row>
    <row r="26" spans="1:87" ht="15.6" hidden="1" x14ac:dyDescent="0.25">
      <c r="A26" s="38" t="s">
        <v>42</v>
      </c>
      <c r="B26" s="404"/>
      <c r="C26" s="404"/>
      <c r="D26" s="394"/>
      <c r="E26" s="393"/>
      <c r="F26" s="393"/>
      <c r="G26" s="394"/>
      <c r="H26" s="393"/>
      <c r="I26" s="393"/>
      <c r="J26" s="394"/>
      <c r="K26" s="404"/>
      <c r="L26" s="404"/>
      <c r="M26" s="394"/>
      <c r="N26" s="393"/>
      <c r="O26" s="393"/>
      <c r="P26" s="394"/>
      <c r="Q26" s="393"/>
      <c r="R26" s="393"/>
      <c r="S26" s="394"/>
      <c r="T26" s="393"/>
      <c r="U26" s="393"/>
      <c r="V26" s="394"/>
      <c r="W26" s="393"/>
      <c r="X26" s="393"/>
      <c r="Y26" s="394"/>
      <c r="Z26" s="393"/>
      <c r="AA26" s="393"/>
      <c r="AB26" s="394"/>
      <c r="AC26" s="393"/>
      <c r="AD26" s="393"/>
      <c r="AE26" s="394"/>
      <c r="AF26" s="393"/>
      <c r="AG26" s="393"/>
      <c r="AH26" s="394"/>
      <c r="AI26" s="393"/>
      <c r="AJ26" s="393"/>
      <c r="AK26" s="350"/>
      <c r="AL26" s="393"/>
      <c r="AM26" s="393"/>
      <c r="AN26" s="351"/>
      <c r="AO26" s="393"/>
      <c r="AP26" s="393"/>
      <c r="AQ26" s="351"/>
      <c r="AR26" s="404"/>
      <c r="AS26" s="404"/>
      <c r="AT26" s="351"/>
      <c r="AU26" s="393"/>
      <c r="AV26" s="393"/>
      <c r="AW26" s="351"/>
      <c r="AX26" s="393"/>
      <c r="AY26" s="393"/>
      <c r="AZ26" s="351"/>
      <c r="BA26" s="393"/>
      <c r="BB26" s="393"/>
      <c r="BC26" s="351"/>
      <c r="BD26" s="393"/>
      <c r="BE26" s="393"/>
      <c r="BF26" s="351"/>
      <c r="BG26" s="405"/>
      <c r="BH26" s="405"/>
      <c r="BI26" s="351"/>
      <c r="BJ26" s="393"/>
      <c r="BK26" s="393"/>
      <c r="BL26" s="351"/>
      <c r="BM26" s="405"/>
      <c r="BN26" s="405"/>
      <c r="BO26" s="351"/>
      <c r="BP26" s="393"/>
      <c r="BQ26" s="393"/>
      <c r="BR26" s="351"/>
      <c r="BS26" s="405"/>
      <c r="BT26" s="405"/>
      <c r="BU26" s="351"/>
      <c r="BV26" s="393"/>
      <c r="BW26" s="393"/>
      <c r="BX26" s="394"/>
      <c r="BY26" s="393"/>
      <c r="BZ26" s="393"/>
      <c r="CA26" s="351"/>
      <c r="CB26" s="9">
        <f t="shared" si="41"/>
        <v>0</v>
      </c>
      <c r="CC26" s="9">
        <f>C26+F26+I26+L26+O26+R26+U26+X26+AA26+AD26+AG26+AJ26+AM26+AP26+AS26+AV26+AY26+BB26+BE26+BH26+BK26+BN26+BQ26+BT26+BW26+BZ26</f>
        <v>0</v>
      </c>
      <c r="CD26" s="383"/>
      <c r="CF26" s="396"/>
      <c r="CG26" s="396"/>
      <c r="CH26" s="392"/>
      <c r="CI26" s="392"/>
    </row>
    <row r="27" spans="1:87" s="356" customFormat="1" ht="15.6" x14ac:dyDescent="0.3">
      <c r="A27" s="22" t="s">
        <v>43</v>
      </c>
      <c r="B27" s="9">
        <f>SUM(B13:B26)</f>
        <v>743895120.66999996</v>
      </c>
      <c r="C27" s="9">
        <f>SUM(C13:C26)</f>
        <v>319449397.89999998</v>
      </c>
      <c r="D27" s="374">
        <f t="shared" si="37"/>
        <v>0.42942800540522869</v>
      </c>
      <c r="E27" s="9">
        <f>SUM(E13:E26)</f>
        <v>232756022.25999999</v>
      </c>
      <c r="F27" s="9">
        <f>SUM(F13:F26)</f>
        <v>101980388.07000001</v>
      </c>
      <c r="G27" s="374">
        <f>SUM(F27/E27)</f>
        <v>0.43814285482195975</v>
      </c>
      <c r="H27" s="9">
        <f>SUM(H13:H26)</f>
        <v>1974791735.6900001</v>
      </c>
      <c r="I27" s="9">
        <f>SUM(I13:I26)</f>
        <v>793005996.22000003</v>
      </c>
      <c r="J27" s="374">
        <f>SUM(I27/H27)</f>
        <v>0.40156436847904903</v>
      </c>
      <c r="K27" s="9">
        <f>SUM(K13:K26)</f>
        <v>1444325829.8600001</v>
      </c>
      <c r="L27" s="9">
        <f>SUM(L13:L26)</f>
        <v>659846895.06000006</v>
      </c>
      <c r="M27" s="374">
        <f>SUM(L27/K27)</f>
        <v>0.45685459708489712</v>
      </c>
      <c r="N27" s="9">
        <f>SUM(N13:N26)</f>
        <v>579614679.83000004</v>
      </c>
      <c r="O27" s="9">
        <f>SUM(O13:O26)</f>
        <v>221111986.99000001</v>
      </c>
      <c r="P27" s="374">
        <f>SUM(O27/N27)</f>
        <v>0.38148099881606135</v>
      </c>
      <c r="Q27" s="9">
        <f>SUM(Q13:Q26)</f>
        <v>402016245.18000001</v>
      </c>
      <c r="R27" s="9">
        <f>SUM(R13:R26)</f>
        <v>167863559.24000001</v>
      </c>
      <c r="S27" s="374">
        <f>SUM(R27/Q27)</f>
        <v>0.4175541691476678</v>
      </c>
      <c r="T27" s="9">
        <f>SUM(T13:T26)</f>
        <v>1446393013.48</v>
      </c>
      <c r="U27" s="9">
        <f>SUM(U13:U26)</f>
        <v>630750364.33000004</v>
      </c>
      <c r="V27" s="374">
        <f>SUM(U27/T27)</f>
        <v>0.43608504635432666</v>
      </c>
      <c r="W27" s="9">
        <f>SUM(W13:W26)</f>
        <v>359958197.91000003</v>
      </c>
      <c r="X27" s="9">
        <f>SUM(X13:X26)</f>
        <v>125142188.43000001</v>
      </c>
      <c r="Y27" s="374">
        <f>SUM(X27/W27)</f>
        <v>0.34765755900714107</v>
      </c>
      <c r="Z27" s="9">
        <f>SUM(Z13:Z26)</f>
        <v>1343880032.1599998</v>
      </c>
      <c r="AA27" s="9">
        <f>SUM(AA13:AA26)</f>
        <v>488851008.38999999</v>
      </c>
      <c r="AB27" s="374">
        <f>SUM(AA27/Z27)</f>
        <v>0.36376089880900792</v>
      </c>
      <c r="AC27" s="9">
        <f>SUM(AC13:AC26)</f>
        <v>1125344252.0699999</v>
      </c>
      <c r="AD27" s="9">
        <f>SUM(AD13:AD26)</f>
        <v>516016490.35000002</v>
      </c>
      <c r="AE27" s="374">
        <f>SUM(AD27/AC27)</f>
        <v>0.45854101036266914</v>
      </c>
      <c r="AF27" s="9">
        <f>SUM(AF13:AF26)</f>
        <v>332973000.63999999</v>
      </c>
      <c r="AG27" s="9">
        <f>SUM(AG13:AG26)</f>
        <v>139060760.72999999</v>
      </c>
      <c r="AH27" s="374">
        <f>SUM(AG27/AF27)</f>
        <v>0.41763374346482868</v>
      </c>
      <c r="AI27" s="9">
        <f>SUM(AI13:AI26)</f>
        <v>1190250078.3299999</v>
      </c>
      <c r="AJ27" s="9">
        <f>SUM(AJ13:AJ26)</f>
        <v>541967504.63999999</v>
      </c>
      <c r="AK27" s="383">
        <f>SUM(AJ27/AI27)</f>
        <v>0.45533918838334919</v>
      </c>
      <c r="AL27" s="9">
        <f>SUM(AL13:AL26)</f>
        <v>1800758863.05</v>
      </c>
      <c r="AM27" s="9">
        <f>SUM(AM13:AM26)</f>
        <v>824330336.09000015</v>
      </c>
      <c r="AN27" s="374">
        <f>SUM(AM27/AL27)</f>
        <v>0.45776830702018972</v>
      </c>
      <c r="AO27" s="9">
        <f>SUM(AO13:AO26)</f>
        <v>429897383.03000003</v>
      </c>
      <c r="AP27" s="9">
        <f>SUM(AP13:AP26)</f>
        <v>175117862.81</v>
      </c>
      <c r="AQ27" s="374">
        <f>SUM(AP27/AO27)</f>
        <v>0.40734805496078014</v>
      </c>
      <c r="AR27" s="9">
        <f>SUM(AR13:AR26)</f>
        <v>420344319.41000003</v>
      </c>
      <c r="AS27" s="9">
        <f>SUM(AS13:AS26)</f>
        <v>183368012.11000001</v>
      </c>
      <c r="AT27" s="374">
        <f>SUM(AS27/AR27)</f>
        <v>0.43623287776881914</v>
      </c>
      <c r="AU27" s="9">
        <f>SUM(AU13:AU26)</f>
        <v>392942637.86000007</v>
      </c>
      <c r="AV27" s="9">
        <f>SUM(AV13:AV26)</f>
        <v>167825321.98999998</v>
      </c>
      <c r="AW27" s="374">
        <f>SUM(AV27/AU27)</f>
        <v>0.42709878190870643</v>
      </c>
      <c r="AX27" s="9">
        <f>SUM(AX13:AX26)</f>
        <v>568168101.48000002</v>
      </c>
      <c r="AY27" s="9">
        <f>SUM(AY13:AY26)</f>
        <v>258995759.25</v>
      </c>
      <c r="AZ27" s="374">
        <f>SUM(AY27/AX27)</f>
        <v>0.45584354097907215</v>
      </c>
      <c r="BA27" s="9">
        <f>SUM(BA13:BA26)</f>
        <v>272657839.45999998</v>
      </c>
      <c r="BB27" s="9">
        <f>SUM(BB13:BB26)</f>
        <v>139707398.16999999</v>
      </c>
      <c r="BC27" s="374">
        <f>SUM(BB27/BA27)</f>
        <v>0.51239090886471883</v>
      </c>
      <c r="BD27" s="9">
        <f>SUM(BD13:BD26)</f>
        <v>845316492.70000005</v>
      </c>
      <c r="BE27" s="9">
        <f>SUM(BE13:BE26)</f>
        <v>403730611.85000002</v>
      </c>
      <c r="BF27" s="374">
        <f>SUM(BE27/BD27)</f>
        <v>0.47760881910686043</v>
      </c>
      <c r="BG27" s="9">
        <f>SUM(BG13:BG26)</f>
        <v>572025745.12</v>
      </c>
      <c r="BH27" s="9">
        <f>SUM(BH13:BH26)</f>
        <v>218859337.85999998</v>
      </c>
      <c r="BI27" s="374">
        <f>SUM(BH27/BG27)</f>
        <v>0.3826039994302835</v>
      </c>
      <c r="BJ27" s="9">
        <f>SUM(BJ13:BJ26)</f>
        <v>326635027.40999997</v>
      </c>
      <c r="BK27" s="9">
        <f>SUM(BK13:BK26)</f>
        <v>133557597.68000001</v>
      </c>
      <c r="BL27" s="374">
        <f>SUM(BK27/BJ27)</f>
        <v>0.40888939174412353</v>
      </c>
      <c r="BM27" s="9">
        <f>SUM(BM13:BM26)</f>
        <v>712195389.75000012</v>
      </c>
      <c r="BN27" s="9">
        <f>SUM(BN13:BN26)</f>
        <v>269864255.94</v>
      </c>
      <c r="BO27" s="374">
        <f>SUM(BN27/BM27)</f>
        <v>0.37891884702417078</v>
      </c>
      <c r="BP27" s="9">
        <f>SUM(BP13:BP26)</f>
        <v>419455873.82999998</v>
      </c>
      <c r="BQ27" s="9">
        <f>SUM(BQ13:BQ26)</f>
        <v>154296591.81</v>
      </c>
      <c r="BR27" s="374">
        <f>SUM(BQ27/BP27)</f>
        <v>0.36784940070367067</v>
      </c>
      <c r="BS27" s="9">
        <f>SUM(BS13:BS26)</f>
        <v>457626217.05000001</v>
      </c>
      <c r="BT27" s="9">
        <f>SUM(BT13:BT26)</f>
        <v>213231755.06000003</v>
      </c>
      <c r="BU27" s="374">
        <f>SUM(BT27/BS27)</f>
        <v>0.46595179016306759</v>
      </c>
      <c r="BV27" s="9">
        <f>SUM(BV13:BV26)</f>
        <v>3725360245.4800005</v>
      </c>
      <c r="BW27" s="9">
        <f>SUM(BW13:BW26)</f>
        <v>1663018026.3899999</v>
      </c>
      <c r="BX27" s="374">
        <f>SUM(BW27/BV27)</f>
        <v>0.44640462044113682</v>
      </c>
      <c r="BY27" s="9">
        <f>SUM(BY13:BY26)</f>
        <v>10282639042.509998</v>
      </c>
      <c r="BZ27" s="9">
        <f>SUM(BZ13:BZ26)</f>
        <v>3833044195.4499998</v>
      </c>
      <c r="CA27" s="374">
        <f>SUM(BZ27/BY27)</f>
        <v>0.37276852562884005</v>
      </c>
      <c r="CB27" s="9">
        <f t="shared" si="41"/>
        <v>32402221386.21999</v>
      </c>
      <c r="CC27" s="9">
        <f>BZ27+BW27+BT27+BQ27+BN27+BK27+BH27+BE27+BB27+AY27+AV27+AS27+AP27+AM27+AJ27+AG27+AD27+AA27+X27+U27+R27+O27+L27+I27+F27+C27</f>
        <v>13343993602.809998</v>
      </c>
      <c r="CD27" s="383">
        <f>SUM(CC27/CB27)</f>
        <v>0.41182341925745031</v>
      </c>
      <c r="CE27" s="375"/>
      <c r="CF27" s="399"/>
      <c r="CG27" s="399"/>
      <c r="CH27" s="377"/>
      <c r="CI27" s="396"/>
    </row>
    <row r="28" spans="1:87" s="356" customFormat="1" ht="15.6" x14ac:dyDescent="0.3">
      <c r="A28" s="22" t="s">
        <v>44</v>
      </c>
      <c r="B28" s="9">
        <f>B12-B27</f>
        <v>-41385113.75</v>
      </c>
      <c r="C28" s="9">
        <f>C12-C27</f>
        <v>15810996.420000017</v>
      </c>
      <c r="D28" s="374"/>
      <c r="E28" s="9">
        <f>E12-E27</f>
        <v>0</v>
      </c>
      <c r="F28" s="9">
        <f>F12-F27</f>
        <v>1147641.1999999881</v>
      </c>
      <c r="G28" s="374"/>
      <c r="H28" s="9">
        <f>H12-H27</f>
        <v>-49358171.840000153</v>
      </c>
      <c r="I28" s="9">
        <f>I12-I27</f>
        <v>1395482.3899999857</v>
      </c>
      <c r="J28" s="374"/>
      <c r="K28" s="9">
        <f>K12-K27</f>
        <v>-83964841.690000057</v>
      </c>
      <c r="L28" s="9">
        <f>L12-L27</f>
        <v>30457922.959999919</v>
      </c>
      <c r="M28" s="374"/>
      <c r="N28" s="9">
        <f>N12-N27</f>
        <v>-43994174.490000069</v>
      </c>
      <c r="O28" s="9">
        <f>O12-O27</f>
        <v>16935561.719999999</v>
      </c>
      <c r="P28" s="374"/>
      <c r="Q28" s="9">
        <f>Q12-Q27</f>
        <v>-12667528.180000007</v>
      </c>
      <c r="R28" s="9">
        <f>R12-R27</f>
        <v>-505785.15999999642</v>
      </c>
      <c r="S28" s="374"/>
      <c r="T28" s="9">
        <f>T12-T27</f>
        <v>-86766057.25</v>
      </c>
      <c r="U28" s="9">
        <f>U12-U27</f>
        <v>63584310.699999928</v>
      </c>
      <c r="V28" s="374"/>
      <c r="W28" s="9">
        <f>W12-W27</f>
        <v>-8706059.8000000119</v>
      </c>
      <c r="X28" s="9">
        <f>X12-X27</f>
        <v>9959501.0600000024</v>
      </c>
      <c r="Y28" s="374"/>
      <c r="Z28" s="9">
        <f>Z12-Z27</f>
        <v>-24385549.339999914</v>
      </c>
      <c r="AA28" s="9">
        <f>AA12-AA27</f>
        <v>-92006064.689999998</v>
      </c>
      <c r="AB28" s="374"/>
      <c r="AC28" s="9">
        <f>AC12-AC27</f>
        <v>-35547751.269999981</v>
      </c>
      <c r="AD28" s="9">
        <f>AD12-AD27</f>
        <v>40178081.590000033</v>
      </c>
      <c r="AE28" s="374"/>
      <c r="AF28" s="9">
        <f>AF12-AF27</f>
        <v>-2500000</v>
      </c>
      <c r="AG28" s="9">
        <f>AG12-AG27</f>
        <v>9305250.9300000072</v>
      </c>
      <c r="AH28" s="374"/>
      <c r="AI28" s="9">
        <f>AI12-AI27</f>
        <v>-11806537.970000029</v>
      </c>
      <c r="AJ28" s="9">
        <f>AJ12-AJ27</f>
        <v>11921769.830000043</v>
      </c>
      <c r="AK28" s="383"/>
      <c r="AL28" s="9">
        <f>AL12-AL27</f>
        <v>-60490131.399999857</v>
      </c>
      <c r="AM28" s="9">
        <f>AM12-AM27</f>
        <v>52766031.809999824</v>
      </c>
      <c r="AN28" s="374"/>
      <c r="AO28" s="9">
        <f>AO12-AO27</f>
        <v>-21963686.820000052</v>
      </c>
      <c r="AP28" s="9">
        <f>AP12-AP27</f>
        <v>16273742.120000005</v>
      </c>
      <c r="AQ28" s="374"/>
      <c r="AR28" s="9">
        <f>AR12-AR27</f>
        <v>-7148435.5500000119</v>
      </c>
      <c r="AS28" s="9">
        <f>AS12-AS27</f>
        <v>8446039.6899999976</v>
      </c>
      <c r="AT28" s="374"/>
      <c r="AU28" s="9">
        <f>AU12-AU27</f>
        <v>-4554028.590000093</v>
      </c>
      <c r="AV28" s="9">
        <f>AV12-AV27</f>
        <v>10059412.600000024</v>
      </c>
      <c r="AW28" s="374"/>
      <c r="AX28" s="9">
        <f>AX12-AX27</f>
        <v>-12321940.539999962</v>
      </c>
      <c r="AY28" s="9">
        <f>AY12-AY27</f>
        <v>26952716.790000021</v>
      </c>
      <c r="AZ28" s="374"/>
      <c r="BA28" s="9">
        <f>BA12-BA27</f>
        <v>-9642209.6399999857</v>
      </c>
      <c r="BB28" s="9">
        <f>BB12-BB27</f>
        <v>7396463.5700000226</v>
      </c>
      <c r="BC28" s="374"/>
      <c r="BD28" s="9">
        <f>BD12-BD27</f>
        <v>-46189187.25</v>
      </c>
      <c r="BE28" s="9">
        <f>BE12-BE27</f>
        <v>9631060.9599999785</v>
      </c>
      <c r="BF28" s="374"/>
      <c r="BG28" s="9">
        <f>BG12-BG27</f>
        <v>-27520635.75</v>
      </c>
      <c r="BH28" s="9">
        <f>BH12-BH27</f>
        <v>13934500.150000006</v>
      </c>
      <c r="BI28" s="374"/>
      <c r="BJ28" s="9">
        <f>BJ12-BJ27</f>
        <v>-3263498.9999999404</v>
      </c>
      <c r="BK28" s="9">
        <f>BK12-BK27</f>
        <v>3411293.9599999785</v>
      </c>
      <c r="BL28" s="374"/>
      <c r="BM28" s="9">
        <f>BM12-BM27</f>
        <v>-58252263.650000095</v>
      </c>
      <c r="BN28" s="9">
        <f>BN12-BN27</f>
        <v>38291441.139999986</v>
      </c>
      <c r="BO28" s="374"/>
      <c r="BP28" s="9">
        <f>BP12-BP27</f>
        <v>-2224188.7599999905</v>
      </c>
      <c r="BQ28" s="9">
        <f>BQ12-BQ27</f>
        <v>25522788.650000006</v>
      </c>
      <c r="BR28" s="374"/>
      <c r="BS28" s="9">
        <f>BS12-BS27</f>
        <v>-21423687.100000024</v>
      </c>
      <c r="BT28" s="9">
        <f>BT12-BT27</f>
        <v>26505711.139999956</v>
      </c>
      <c r="BU28" s="374"/>
      <c r="BV28" s="9">
        <f>BV12-BV27</f>
        <v>-190914688.67000055</v>
      </c>
      <c r="BW28" s="9">
        <f>BW12-BW27</f>
        <v>230868157.74000025</v>
      </c>
      <c r="BX28" s="374"/>
      <c r="BY28" s="9">
        <f>BY12-BY27</f>
        <v>-414536700.99999809</v>
      </c>
      <c r="BZ28" s="9">
        <f>BZ12-BZ27</f>
        <v>293142837.1500001</v>
      </c>
      <c r="CA28" s="374"/>
      <c r="CB28" s="9">
        <f t="shared" si="41"/>
        <v>-1281527069.2999988</v>
      </c>
      <c r="CC28" s="9">
        <f>BZ28+BW28+BT28+BQ28+BN28+BK28+BH28+BE28+BB28+AY28+AV28+AS28+AP28+AM28+AJ28+AG28+AD28+AA28+X28+U28+R28+O28+L28+I28+F28+C28</f>
        <v>871386866.42000008</v>
      </c>
      <c r="CD28" s="383"/>
      <c r="CE28" s="375"/>
      <c r="CF28" s="399"/>
      <c r="CG28" s="399"/>
      <c r="CH28" s="377"/>
      <c r="CI28" s="396"/>
    </row>
    <row r="29" spans="1:87" ht="15.6" hidden="1" x14ac:dyDescent="0.3">
      <c r="A29" s="22" t="s">
        <v>45</v>
      </c>
      <c r="B29" s="6">
        <f>B28/(B6+B11)*100</f>
        <v>-21.231036298378239</v>
      </c>
      <c r="C29" s="6">
        <f>C28/(C6+C11)*100</f>
        <v>16.425725077894075</v>
      </c>
      <c r="D29" s="351"/>
      <c r="E29" s="6">
        <f>E28/(E6+E11)*100</f>
        <v>0</v>
      </c>
      <c r="F29" s="6">
        <f>F28/(F6+F11)*100</f>
        <v>4.5949181393991889</v>
      </c>
      <c r="G29" s="351"/>
      <c r="H29" s="6">
        <f>H28/(H6+H11)*100</f>
        <v>-4.8307720647273005</v>
      </c>
      <c r="I29" s="6">
        <f>I28/(I6+I11)*100</f>
        <v>0.37411365905835159</v>
      </c>
      <c r="J29" s="351" t="s">
        <v>0</v>
      </c>
      <c r="K29" s="6">
        <f>K28/(K6+K11)*100</f>
        <v>-17.899763101043916</v>
      </c>
      <c r="L29" s="6">
        <f>L28/(L6+L11)*100</f>
        <v>13.182497711355376</v>
      </c>
      <c r="M29" s="351"/>
      <c r="N29" s="6">
        <f>N28/(N6+N11)*100</f>
        <v>-26.881611993051941</v>
      </c>
      <c r="O29" s="6">
        <f>O28/(O6+O11)*100</f>
        <v>22.955595453983456</v>
      </c>
      <c r="P29" s="351"/>
      <c r="Q29" s="6">
        <f>Q28/(Q6+Q11)*100</f>
        <v>-13.100312731459034</v>
      </c>
      <c r="R29" s="6">
        <f>R28/(R6+R11)*100</f>
        <v>-1.2880133754472258</v>
      </c>
      <c r="S29" s="351"/>
      <c r="T29" s="6">
        <f>T28/(T6+T11)*100</f>
        <v>-14.118953614003274</v>
      </c>
      <c r="U29" s="6">
        <f>U28/(U6+U11)*100</f>
        <v>20.175640350461482</v>
      </c>
      <c r="V29" s="351"/>
      <c r="W29" s="6">
        <f>W28/(W6+W11)*100</f>
        <v>-10.648841565428256</v>
      </c>
      <c r="X29" s="6">
        <f>X28/(X6+X11)*100</f>
        <v>34.642078140658292</v>
      </c>
      <c r="Y29" s="351"/>
      <c r="Z29" s="6">
        <f>Z28/(Z6+Z11)*100</f>
        <v>-6.5917854447533593</v>
      </c>
      <c r="AA29" s="6">
        <f>AA28/(AA6+AA11)*100</f>
        <v>-57.118984597879361</v>
      </c>
      <c r="AB29" s="351"/>
      <c r="AC29" s="6">
        <f>AC28/(AC6+AC11)*100</f>
        <v>-11.572716853375081</v>
      </c>
      <c r="AD29" s="6">
        <f>AD28/(AD6+AD11)*100</f>
        <v>23.070189543014227</v>
      </c>
      <c r="AE29" s="351"/>
      <c r="AF29" s="6">
        <f>AF28/(AF6+AF11)*100</f>
        <v>-3.8716213193725166</v>
      </c>
      <c r="AG29" s="6">
        <f>AG28/(AG6+AG11)*100</f>
        <v>32.122085334040577</v>
      </c>
      <c r="AH29" s="351"/>
      <c r="AI29" s="6">
        <f>AI28/(AI6+AI11)*100</f>
        <v>-3.0801285497102291</v>
      </c>
      <c r="AJ29" s="6">
        <f>AJ28/(AJ6+AJ11)*100</f>
        <v>6.3354762963159894</v>
      </c>
      <c r="AK29" s="350"/>
      <c r="AL29" s="6">
        <f>AL28/(AL6+AL11)*100</f>
        <v>-9.2334539493947982</v>
      </c>
      <c r="AM29" s="6">
        <f>AM28/(AM6+AM11)*100</f>
        <v>19.601428772103986</v>
      </c>
      <c r="AN29" s="351"/>
      <c r="AO29" s="6">
        <f>AO28/(AO6+AO11)*100</f>
        <v>-12.686707495749481</v>
      </c>
      <c r="AP29" s="6">
        <f>AP28/(AP6+AP11)*100</f>
        <v>23.408596440684644</v>
      </c>
      <c r="AQ29" s="351"/>
      <c r="AR29" s="6">
        <f>AR28/(AR6+AR11)*100</f>
        <v>-7.3188996704237477</v>
      </c>
      <c r="AS29" s="6">
        <f>AS28/(AS6+AS11)*100</f>
        <v>19.14863616191564</v>
      </c>
      <c r="AT29" s="351"/>
      <c r="AU29" s="6">
        <f>AU28/(AU6+AU11)*100</f>
        <v>-3.8741519470187917</v>
      </c>
      <c r="AV29" s="6">
        <f>AV28/(AV6+AV11)*100</f>
        <v>19.00707526711097</v>
      </c>
      <c r="AW29" s="351"/>
      <c r="AX29" s="6">
        <f>AX28/(AX6+AX11)*100</f>
        <v>-10.582122414822726</v>
      </c>
      <c r="AY29" s="6">
        <f>AY28/(AY6+AY11)*100</f>
        <v>41.593221474202323</v>
      </c>
      <c r="AZ29" s="351"/>
      <c r="BA29" s="6">
        <f>BA28/(BA6+BA11)*100</f>
        <v>-15.696251482276189</v>
      </c>
      <c r="BB29" s="6">
        <f>BB28/(BB6+BB11)*100</f>
        <v>23.881597710629649</v>
      </c>
      <c r="BC29" s="351"/>
      <c r="BD29" s="6">
        <f>BD28/(BD6+BD11)*100</f>
        <v>-18.154484955547652</v>
      </c>
      <c r="BE29" s="6">
        <f>BE28/(BE6+BE11)*100</f>
        <v>8.1791670199799817</v>
      </c>
      <c r="BF29" s="351"/>
      <c r="BG29" s="6">
        <f>BG28/(BG6+BG11)*100</f>
        <v>-11.411273787804594</v>
      </c>
      <c r="BH29" s="6">
        <f>BH28/(BH6+BH11)*100</f>
        <v>14.953616001496908</v>
      </c>
      <c r="BI29" s="351"/>
      <c r="BJ29" s="6">
        <f>BJ28/(BJ6+BJ11)*100</f>
        <v>-5.5101083800744775</v>
      </c>
      <c r="BK29" s="6">
        <f>BK28/(BK6+BK11)*100</f>
        <v>13.208386144159089</v>
      </c>
      <c r="BL29" s="351"/>
      <c r="BM29" s="6">
        <f>BM28/(BM6+BM11)*100</f>
        <v>-25.756888758508929</v>
      </c>
      <c r="BN29" s="6">
        <f>BN28/(BN6+BN11)*100</f>
        <v>33.251251041828894</v>
      </c>
      <c r="BO29" s="351"/>
      <c r="BP29" s="6">
        <f>BP28/(BP6+BP11)*100</f>
        <v>-2.4131696198414638</v>
      </c>
      <c r="BQ29" s="6">
        <f>BQ28/(BQ6+BQ11)*100</f>
        <v>47.545723711708327</v>
      </c>
      <c r="BR29" s="351"/>
      <c r="BS29" s="6">
        <f>BS28/(BS6+BS11)*100</f>
        <v>-15.158068608970513</v>
      </c>
      <c r="BT29" s="6">
        <f>BT28/(BT6+BT11)*100</f>
        <v>31.806061780006612</v>
      </c>
      <c r="BU29" s="351"/>
      <c r="BV29" s="6">
        <f>BV28/(BV6+BV11)*100</f>
        <v>-9.6972087124723299</v>
      </c>
      <c r="BW29" s="6">
        <f>BW28/(BW6+BW11)*100</f>
        <v>22.721007301292307</v>
      </c>
      <c r="BX29" s="351"/>
      <c r="BY29" s="6">
        <f>BY28/(BY6+BY11)*100</f>
        <v>-9.6905445856888441</v>
      </c>
      <c r="BZ29" s="6">
        <f>BZ28/(BZ6+BZ11)*100</f>
        <v>13.804168400355227</v>
      </c>
      <c r="CA29" s="351"/>
      <c r="CB29" s="6">
        <f t="shared" si="41"/>
        <v>-291.01087790389761</v>
      </c>
      <c r="CC29" s="6">
        <f>BZ29+BW29+BT29+BQ29+BN29+BK29+BH29+BE29+BB29+AY29+AV29+AS29+AP29+AM29+AJ29+AG29+AD29+AA29+X29+U29+R29+O29+L29+I29+F29+C29</f>
        <v>447.58125896032891</v>
      </c>
      <c r="CD29" s="383"/>
      <c r="CF29" s="392"/>
      <c r="CG29" s="392"/>
      <c r="CH29" s="392"/>
      <c r="CI29" s="392"/>
    </row>
    <row r="30" spans="1:87" ht="15.6" hidden="1" x14ac:dyDescent="0.3">
      <c r="A30" s="46" t="s">
        <v>46</v>
      </c>
      <c r="B30" s="7"/>
      <c r="C30" s="7"/>
      <c r="D30" s="351"/>
      <c r="E30" s="7"/>
      <c r="F30" s="7"/>
      <c r="G30" s="351"/>
      <c r="H30" s="7"/>
      <c r="I30" s="7"/>
      <c r="J30" s="351"/>
      <c r="K30" s="7"/>
      <c r="L30" s="7"/>
      <c r="M30" s="351"/>
      <c r="N30" s="7"/>
      <c r="O30" s="7"/>
      <c r="P30" s="351"/>
      <c r="Q30" s="7"/>
      <c r="R30" s="7"/>
      <c r="S30" s="351"/>
      <c r="T30" s="7"/>
      <c r="U30" s="7"/>
      <c r="V30" s="351"/>
      <c r="W30" s="7"/>
      <c r="X30" s="7"/>
      <c r="Y30" s="351"/>
      <c r="Z30" s="7"/>
      <c r="AA30" s="7"/>
      <c r="AB30" s="351"/>
      <c r="AC30" s="7"/>
      <c r="AD30" s="7"/>
      <c r="AE30" s="351"/>
      <c r="AF30" s="7"/>
      <c r="AG30" s="7"/>
      <c r="AH30" s="351"/>
      <c r="AI30" s="7"/>
      <c r="AJ30" s="7"/>
      <c r="AK30" s="350"/>
      <c r="AL30" s="7"/>
      <c r="AM30" s="7"/>
      <c r="AN30" s="351"/>
      <c r="AO30" s="7"/>
      <c r="AP30" s="7"/>
      <c r="AQ30" s="351"/>
      <c r="AR30" s="7"/>
      <c r="AS30" s="7"/>
      <c r="AT30" s="351"/>
      <c r="AU30" s="7"/>
      <c r="AV30" s="7"/>
      <c r="AW30" s="351"/>
      <c r="AX30" s="7"/>
      <c r="AY30" s="7"/>
      <c r="AZ30" s="351"/>
      <c r="BA30" s="7"/>
      <c r="BB30" s="7"/>
      <c r="BC30" s="351"/>
      <c r="BD30" s="7"/>
      <c r="BE30" s="7"/>
      <c r="BF30" s="351"/>
      <c r="BG30" s="7"/>
      <c r="BH30" s="7"/>
      <c r="BI30" s="351"/>
      <c r="BJ30" s="7"/>
      <c r="BK30" s="7"/>
      <c r="BL30" s="351"/>
      <c r="BM30" s="7"/>
      <c r="BN30" s="7"/>
      <c r="BO30" s="351"/>
      <c r="BP30" s="7"/>
      <c r="BQ30" s="7"/>
      <c r="BR30" s="351"/>
      <c r="BS30" s="7"/>
      <c r="BT30" s="7"/>
      <c r="BU30" s="351"/>
      <c r="BV30" s="7"/>
      <c r="BW30" s="7"/>
      <c r="BX30" s="351"/>
      <c r="BY30" s="7"/>
      <c r="BZ30" s="7"/>
      <c r="CA30" s="351"/>
      <c r="CB30" s="6"/>
      <c r="CC30" s="6"/>
      <c r="CD30" s="383"/>
      <c r="CF30" s="392"/>
      <c r="CG30" s="392"/>
      <c r="CH30" s="392"/>
      <c r="CI30" s="392"/>
    </row>
    <row r="31" spans="1:87" ht="16.2" hidden="1" thickBot="1" x14ac:dyDescent="0.35">
      <c r="A31" s="46" t="s">
        <v>47</v>
      </c>
      <c r="B31" s="406"/>
      <c r="C31" s="393"/>
      <c r="D31" s="351" t="e">
        <f>SUM(C31/B31)</f>
        <v>#DIV/0!</v>
      </c>
      <c r="E31" s="393"/>
      <c r="F31" s="393"/>
      <c r="G31" s="351" t="e">
        <f>SUM(F31/E31)</f>
        <v>#DIV/0!</v>
      </c>
      <c r="H31" s="393"/>
      <c r="I31" s="393"/>
      <c r="J31" s="351" t="e">
        <f>SUM(I31/H31)</f>
        <v>#DIV/0!</v>
      </c>
      <c r="K31" s="393"/>
      <c r="L31" s="393"/>
      <c r="M31" s="351" t="e">
        <f>SUM(L31/K31)</f>
        <v>#DIV/0!</v>
      </c>
      <c r="N31" s="393"/>
      <c r="O31" s="393"/>
      <c r="P31" s="351" t="e">
        <f>SUM(O31/N31)</f>
        <v>#DIV/0!</v>
      </c>
      <c r="Q31" s="393"/>
      <c r="R31" s="393"/>
      <c r="S31" s="351" t="e">
        <f>SUM(R31/Q31)</f>
        <v>#DIV/0!</v>
      </c>
      <c r="T31" s="393"/>
      <c r="U31" s="393"/>
      <c r="V31" s="351" t="e">
        <f>SUM(U31/T31)</f>
        <v>#DIV/0!</v>
      </c>
      <c r="W31" s="393"/>
      <c r="X31" s="393"/>
      <c r="Y31" s="351" t="e">
        <f>SUM(X31/W31)</f>
        <v>#DIV/0!</v>
      </c>
      <c r="Z31" s="393"/>
      <c r="AA31" s="393"/>
      <c r="AB31" s="351" t="e">
        <f>SUM(AA31/Z31)</f>
        <v>#DIV/0!</v>
      </c>
      <c r="AC31" s="393"/>
      <c r="AD31" s="393"/>
      <c r="AE31" s="351" t="e">
        <f>SUM(AD31/AC31)</f>
        <v>#DIV/0!</v>
      </c>
      <c r="AF31" s="407"/>
      <c r="AG31" s="407"/>
      <c r="AH31" s="351" t="e">
        <f>SUM(AG31/AF31)</f>
        <v>#DIV/0!</v>
      </c>
      <c r="AI31" s="393"/>
      <c r="AJ31" s="393"/>
      <c r="AK31" s="350" t="e">
        <f>SUM(AJ31/AI31)</f>
        <v>#DIV/0!</v>
      </c>
      <c r="AL31" s="393"/>
      <c r="AM31" s="393"/>
      <c r="AN31" s="351" t="e">
        <f>SUM(AM31/AL31)</f>
        <v>#DIV/0!</v>
      </c>
      <c r="AO31" s="393"/>
      <c r="AP31" s="393"/>
      <c r="AQ31" s="351" t="e">
        <f>SUM(AP31/AO31)</f>
        <v>#DIV/0!</v>
      </c>
      <c r="AR31" s="393"/>
      <c r="AS31" s="393"/>
      <c r="AT31" s="351" t="e">
        <f>SUM(AS31/AR31)</f>
        <v>#DIV/0!</v>
      </c>
      <c r="AU31" s="393"/>
      <c r="AV31" s="393"/>
      <c r="AW31" s="351" t="e">
        <f>SUM(AV31/AU31)</f>
        <v>#DIV/0!</v>
      </c>
      <c r="AX31" s="393"/>
      <c r="AY31" s="393"/>
      <c r="AZ31" s="351" t="e">
        <f>SUM(AY31/AX31)</f>
        <v>#DIV/0!</v>
      </c>
      <c r="BA31" s="393"/>
      <c r="BB31" s="393"/>
      <c r="BC31" s="351" t="e">
        <f>SUM(BB31/BA31)</f>
        <v>#DIV/0!</v>
      </c>
      <c r="BD31" s="393"/>
      <c r="BE31" s="393"/>
      <c r="BF31" s="351" t="e">
        <f>SUM(BE31/BD31)</f>
        <v>#DIV/0!</v>
      </c>
      <c r="BG31" s="393"/>
      <c r="BH31" s="393"/>
      <c r="BI31" s="351" t="e">
        <f>SUM(BH31/BG31)</f>
        <v>#DIV/0!</v>
      </c>
      <c r="BJ31" s="393"/>
      <c r="BK31" s="393"/>
      <c r="BL31" s="351" t="e">
        <f>SUM(BK31/BJ31)</f>
        <v>#DIV/0!</v>
      </c>
      <c r="BM31" s="393"/>
      <c r="BN31" s="393"/>
      <c r="BO31" s="351" t="e">
        <f>SUM(BN31/BM31)</f>
        <v>#DIV/0!</v>
      </c>
      <c r="BP31" s="393"/>
      <c r="BQ31" s="393"/>
      <c r="BR31" s="351" t="e">
        <f>SUM(BQ31/BP31)</f>
        <v>#DIV/0!</v>
      </c>
      <c r="BS31" s="393"/>
      <c r="BT31" s="393"/>
      <c r="BU31" s="351" t="e">
        <f>SUM(BT31/BS31)</f>
        <v>#DIV/0!</v>
      </c>
      <c r="BV31" s="393"/>
      <c r="BW31" s="393"/>
      <c r="BX31" s="351" t="e">
        <f>SUM(BW31/BV31)</f>
        <v>#DIV/0!</v>
      </c>
      <c r="BY31" s="393"/>
      <c r="BZ31" s="393"/>
      <c r="CA31" s="351" t="e">
        <f>SUM(BZ31/BY31)</f>
        <v>#DIV/0!</v>
      </c>
      <c r="CB31" s="9">
        <f>BY31+BV31+BS31+BP31+BM31+BJ31+BG31+BD31+BA31+AX31+AU31+AR31+AO31+AL31+AI31+AF31+AC31+Z31+W31+T31+Q31+N31+K31+H31+E31+B31</f>
        <v>0</v>
      </c>
      <c r="CC31" s="9">
        <f>BZ31+BW31+BT31+BQ31+BN31+BK31+BH31+BE31+BB31+AY31+AV31+AS31+AP31+AM31+AJ31+AG31+AD31+AA31+X31+U31+R31+O31+L31+I31+F31+C31</f>
        <v>0</v>
      </c>
      <c r="CD31" s="383" t="e">
        <f>SUM(CC31/CB31)</f>
        <v>#DIV/0!</v>
      </c>
      <c r="CE31" s="391">
        <f>CC31-BZ31-BW31</f>
        <v>0</v>
      </c>
      <c r="CF31" s="396"/>
      <c r="CG31" s="396"/>
      <c r="CH31" s="392"/>
      <c r="CI31" s="392"/>
    </row>
    <row r="32" spans="1:87" ht="16.2" hidden="1" thickBot="1" x14ac:dyDescent="0.35">
      <c r="A32" s="46" t="s">
        <v>48</v>
      </c>
      <c r="B32" s="406"/>
      <c r="C32" s="393"/>
      <c r="D32" s="351" t="e">
        <f>SUM(C32/B32)</f>
        <v>#DIV/0!</v>
      </c>
      <c r="E32" s="393"/>
      <c r="F32" s="393"/>
      <c r="G32" s="351" t="e">
        <f>SUM(F32/E32)</f>
        <v>#DIV/0!</v>
      </c>
      <c r="H32" s="393"/>
      <c r="I32" s="393"/>
      <c r="J32" s="351" t="e">
        <f>SUM(I32/H32)</f>
        <v>#DIV/0!</v>
      </c>
      <c r="K32" s="393"/>
      <c r="L32" s="393"/>
      <c r="M32" s="351" t="e">
        <f>SUM(L32/K32)</f>
        <v>#DIV/0!</v>
      </c>
      <c r="N32" s="393"/>
      <c r="O32" s="393"/>
      <c r="P32" s="351" t="e">
        <f>SUM(O32/N32)</f>
        <v>#DIV/0!</v>
      </c>
      <c r="Q32" s="393"/>
      <c r="R32" s="393"/>
      <c r="S32" s="351" t="e">
        <f>SUM(R32/Q32)</f>
        <v>#DIV/0!</v>
      </c>
      <c r="T32" s="393"/>
      <c r="U32" s="393"/>
      <c r="V32" s="351" t="e">
        <f>SUM(U32/T32)</f>
        <v>#DIV/0!</v>
      </c>
      <c r="W32" s="393"/>
      <c r="X32" s="393"/>
      <c r="Y32" s="351" t="e">
        <f>SUM(X32/W32)</f>
        <v>#DIV/0!</v>
      </c>
      <c r="Z32" s="393"/>
      <c r="AA32" s="393"/>
      <c r="AB32" s="351" t="e">
        <f>SUM(AA32/Z32)</f>
        <v>#DIV/0!</v>
      </c>
      <c r="AC32" s="393"/>
      <c r="AD32" s="393"/>
      <c r="AE32" s="351" t="e">
        <f>SUM(AD32/AC32)</f>
        <v>#DIV/0!</v>
      </c>
      <c r="AF32" s="393"/>
      <c r="AG32" s="393"/>
      <c r="AH32" s="351" t="e">
        <f>SUM(AG32/AF32)</f>
        <v>#DIV/0!</v>
      </c>
      <c r="AI32" s="393"/>
      <c r="AJ32" s="393"/>
      <c r="AK32" s="350" t="e">
        <f>SUM(AJ32/AI32)</f>
        <v>#DIV/0!</v>
      </c>
      <c r="AL32" s="393"/>
      <c r="AM32" s="393"/>
      <c r="AN32" s="351" t="e">
        <f>SUM(AM32/AL32)</f>
        <v>#DIV/0!</v>
      </c>
      <c r="AO32" s="393"/>
      <c r="AP32" s="393"/>
      <c r="AQ32" s="351" t="e">
        <f>SUM(AP32/AO32)</f>
        <v>#DIV/0!</v>
      </c>
      <c r="AR32" s="393"/>
      <c r="AS32" s="393"/>
      <c r="AT32" s="351" t="e">
        <f>SUM(AS32/AR32)</f>
        <v>#DIV/0!</v>
      </c>
      <c r="AU32" s="393"/>
      <c r="AV32" s="393"/>
      <c r="AW32" s="351" t="e">
        <f>SUM(AV32/AU32)</f>
        <v>#DIV/0!</v>
      </c>
      <c r="AX32" s="393"/>
      <c r="AY32" s="393"/>
      <c r="AZ32" s="351" t="e">
        <f>SUM(AY32/AX32)</f>
        <v>#DIV/0!</v>
      </c>
      <c r="BA32" s="393"/>
      <c r="BB32" s="393"/>
      <c r="BC32" s="351" t="e">
        <f>SUM(BB32/BA32)</f>
        <v>#DIV/0!</v>
      </c>
      <c r="BD32" s="393"/>
      <c r="BE32" s="393"/>
      <c r="BF32" s="351" t="e">
        <f>SUM(BE32/BD32)</f>
        <v>#DIV/0!</v>
      </c>
      <c r="BG32" s="393"/>
      <c r="BH32" s="393"/>
      <c r="BI32" s="351" t="e">
        <f>SUM(BH32/BG32)</f>
        <v>#DIV/0!</v>
      </c>
      <c r="BJ32" s="393"/>
      <c r="BK32" s="393"/>
      <c r="BL32" s="351" t="e">
        <f>SUM(BK32/BJ32)</f>
        <v>#DIV/0!</v>
      </c>
      <c r="BM32" s="393"/>
      <c r="BN32" s="393"/>
      <c r="BO32" s="351" t="e">
        <f>SUM(BN32/BM32)</f>
        <v>#DIV/0!</v>
      </c>
      <c r="BP32" s="393"/>
      <c r="BQ32" s="393"/>
      <c r="BR32" s="351" t="e">
        <f>SUM(BQ32/BP32)</f>
        <v>#DIV/0!</v>
      </c>
      <c r="BS32" s="407"/>
      <c r="BT32" s="407"/>
      <c r="BU32" s="351" t="e">
        <f>SUM(BT32/BS32)</f>
        <v>#DIV/0!</v>
      </c>
      <c r="BV32" s="393"/>
      <c r="BW32" s="393"/>
      <c r="BX32" s="351" t="e">
        <f>SUM(BW32/BV32)</f>
        <v>#DIV/0!</v>
      </c>
      <c r="BY32" s="393"/>
      <c r="BZ32" s="393"/>
      <c r="CA32" s="351" t="e">
        <f>SUM(BZ32/BY32)</f>
        <v>#DIV/0!</v>
      </c>
      <c r="CB32" s="9">
        <f>BY32+BV32+BS32+BP32+BM32+BJ32+BG32+BD32+BA32+AX32+AU32+AR32+AO32+AL32+AI32+AF32+AC32+Z32+W32+T32+Q32+N32+K32+H32+E32+B32</f>
        <v>0</v>
      </c>
      <c r="CC32" s="9">
        <f>BZ32+BW32+BT32+BQ32+BN32+BK32+BH32+BE32+BB32+AY32+AV32+AS32+AP32+AM32+AJ32+AG32+AD32+AA32+X32+U32+R32+O32+L32+I32+F32+C32</f>
        <v>0</v>
      </c>
      <c r="CD32" s="383" t="e">
        <f>SUM(CC32/CB32)</f>
        <v>#DIV/0!</v>
      </c>
      <c r="CF32" s="396"/>
      <c r="CG32" s="396"/>
      <c r="CH32" s="392"/>
      <c r="CI32" s="392"/>
    </row>
    <row r="33" spans="1:87" ht="31.2" hidden="1" x14ac:dyDescent="0.3">
      <c r="A33" s="47" t="s">
        <v>49</v>
      </c>
      <c r="B33" s="7">
        <f>(B32+B31)/B27*100</f>
        <v>0</v>
      </c>
      <c r="C33" s="7">
        <f>(C32+C31)/C27*100</f>
        <v>0</v>
      </c>
      <c r="D33" s="351"/>
      <c r="E33" s="7">
        <f>(E32+E31)/E27*100</f>
        <v>0</v>
      </c>
      <c r="F33" s="7">
        <f>(F32+F31)/F27*100</f>
        <v>0</v>
      </c>
      <c r="G33" s="351"/>
      <c r="H33" s="7">
        <f>(H32+H31)/H27*100</f>
        <v>0</v>
      </c>
      <c r="I33" s="7">
        <f>(I32+I31)/I27*100</f>
        <v>0</v>
      </c>
      <c r="J33" s="351"/>
      <c r="K33" s="7">
        <f>(K32+K31)/K27*100</f>
        <v>0</v>
      </c>
      <c r="L33" s="7">
        <f>(L32+L31)/L27*100</f>
        <v>0</v>
      </c>
      <c r="M33" s="351"/>
      <c r="N33" s="7">
        <f>(N32+N31)/N27*100</f>
        <v>0</v>
      </c>
      <c r="O33" s="7">
        <f>(O32+O31)/O27*100</f>
        <v>0</v>
      </c>
      <c r="P33" s="351"/>
      <c r="Q33" s="169">
        <f>(Q32+Q31)/Q27*100</f>
        <v>0</v>
      </c>
      <c r="R33" s="7">
        <f>(R32+R31)/R27*100</f>
        <v>0</v>
      </c>
      <c r="S33" s="351"/>
      <c r="T33" s="7">
        <f>(T32+T31)/T27*100</f>
        <v>0</v>
      </c>
      <c r="U33" s="170">
        <f>(U32+U31)/U27*100</f>
        <v>0</v>
      </c>
      <c r="V33" s="351"/>
      <c r="W33" s="7">
        <f>(W32+W31)/W27*100</f>
        <v>0</v>
      </c>
      <c r="X33" s="7">
        <f>(X32+X31)/X27*100</f>
        <v>0</v>
      </c>
      <c r="Y33" s="7"/>
      <c r="Z33" s="7">
        <f>(Z32+Z31)/Z27*100</f>
        <v>0</v>
      </c>
      <c r="AA33" s="7">
        <f>(AA32+AA31)/AA27*100</f>
        <v>0</v>
      </c>
      <c r="AB33" s="351"/>
      <c r="AC33" s="7">
        <f>(AC32+AC31)/AC27*100</f>
        <v>0</v>
      </c>
      <c r="AD33" s="7">
        <f>(AD32+AD31)/AD27*100</f>
        <v>0</v>
      </c>
      <c r="AE33" s="351"/>
      <c r="AF33" s="7">
        <f>(AF32+AF31)/AF27*100</f>
        <v>0</v>
      </c>
      <c r="AG33" s="7">
        <f>(AG32+AG31)/AG27*100</f>
        <v>0</v>
      </c>
      <c r="AH33" s="351"/>
      <c r="AI33" s="7">
        <f>(AI32+AI31)/AI27*100</f>
        <v>0</v>
      </c>
      <c r="AJ33" s="7">
        <f>(AJ32+AJ31)/AJ27*100</f>
        <v>0</v>
      </c>
      <c r="AK33" s="350"/>
      <c r="AL33" s="7">
        <f>(AL32+AL31)/AL27*100</f>
        <v>0</v>
      </c>
      <c r="AM33" s="7">
        <f>(AM32+AM31)/AM27*100</f>
        <v>0</v>
      </c>
      <c r="AN33" s="351"/>
      <c r="AO33" s="7">
        <f>(AO32+AO31)/AO27*100</f>
        <v>0</v>
      </c>
      <c r="AP33" s="7">
        <f>(AP32+AP31)/AP27*100</f>
        <v>0</v>
      </c>
      <c r="AQ33" s="351"/>
      <c r="AR33" s="7">
        <f>(AR32+AR31)/AR27*100</f>
        <v>0</v>
      </c>
      <c r="AS33" s="7">
        <f>(AS32+AS31)/AS27*100</f>
        <v>0</v>
      </c>
      <c r="AT33" s="351"/>
      <c r="AU33" s="7"/>
      <c r="AV33" s="7">
        <f>(AV32+AV31)/AV27*100</f>
        <v>0</v>
      </c>
      <c r="AW33" s="351"/>
      <c r="AX33" s="7">
        <f>(AX32+AX31)/AX27*100</f>
        <v>0</v>
      </c>
      <c r="AY33" s="7">
        <f>(AY32+AY31)/AY27*100</f>
        <v>0</v>
      </c>
      <c r="AZ33" s="351"/>
      <c r="BA33" s="7">
        <f>(BA32+BA31)/BA27*100</f>
        <v>0</v>
      </c>
      <c r="BB33" s="7">
        <f>(BB32+BB31)/BB27*100</f>
        <v>0</v>
      </c>
      <c r="BC33" s="351"/>
      <c r="BD33" s="7"/>
      <c r="BE33" s="7">
        <f>(BE32+BE31)/BE27*100</f>
        <v>0</v>
      </c>
      <c r="BF33" s="351" t="e">
        <f>SUM(BE33/BD33)</f>
        <v>#DIV/0!</v>
      </c>
      <c r="BG33" s="7">
        <f>(BG32+BG31)/BG27*100</f>
        <v>0</v>
      </c>
      <c r="BH33" s="7">
        <f>(BH32+BH31)/BH27*100</f>
        <v>0</v>
      </c>
      <c r="BI33" s="351"/>
      <c r="BJ33" s="7">
        <f>(BJ32+BJ31)/BJ27*100</f>
        <v>0</v>
      </c>
      <c r="BK33" s="7">
        <f>(BK32+BK31)/BK27*100</f>
        <v>0</v>
      </c>
      <c r="BL33" s="351"/>
      <c r="BM33" s="7">
        <f>(BM32+BM31)/BM27*100</f>
        <v>0</v>
      </c>
      <c r="BN33" s="7">
        <f>(BN32+BN31)/BN27*100</f>
        <v>0</v>
      </c>
      <c r="BO33" s="351"/>
      <c r="BP33" s="7">
        <f>(BP32+BP31)/BP27*100</f>
        <v>0</v>
      </c>
      <c r="BQ33" s="7">
        <f>(BQ32+BQ31)/BQ27*100</f>
        <v>0</v>
      </c>
      <c r="BR33" s="351"/>
      <c r="BS33" s="7"/>
      <c r="BT33" s="7">
        <f>(BT32+BT31)/BT27*100</f>
        <v>0</v>
      </c>
      <c r="BU33" s="351"/>
      <c r="BV33" s="7">
        <f>(BV32+BV31)/BV27*100</f>
        <v>0</v>
      </c>
      <c r="BW33" s="7">
        <f>(BW32+BW31)/BW27*100</f>
        <v>0</v>
      </c>
      <c r="BX33" s="351"/>
      <c r="BY33" s="7">
        <f>(BY32+BY31)/BY27*100</f>
        <v>0</v>
      </c>
      <c r="BZ33" s="7">
        <f>(BZ32+BZ31)/BZ27*100</f>
        <v>0</v>
      </c>
      <c r="CA33" s="351"/>
      <c r="CB33" s="7">
        <f>(CB32+CB31)/CB27*100</f>
        <v>0</v>
      </c>
      <c r="CC33" s="7">
        <f>(CC32+CC31)/CC27*100</f>
        <v>0</v>
      </c>
      <c r="CD33" s="383"/>
      <c r="CF33" s="392"/>
      <c r="CG33" s="392"/>
      <c r="CH33" s="392"/>
      <c r="CI33" s="392"/>
    </row>
    <row r="34" spans="1:87" x14ac:dyDescent="0.25">
      <c r="R34" s="403"/>
      <c r="S34" s="408"/>
      <c r="T34" s="403"/>
      <c r="AY34" s="403"/>
      <c r="AZ34" s="371"/>
      <c r="BE34" s="403"/>
      <c r="BF34" s="371"/>
      <c r="BG34" s="403"/>
      <c r="CF34" s="392"/>
      <c r="CG34" s="392"/>
      <c r="CH34" s="392"/>
      <c r="CI34" s="392"/>
    </row>
    <row r="35" spans="1:87" x14ac:dyDescent="0.25">
      <c r="B35" s="410"/>
      <c r="C35" s="410"/>
      <c r="E35" s="410"/>
      <c r="F35" s="410"/>
      <c r="H35" s="410"/>
      <c r="I35" s="410"/>
      <c r="K35" s="410"/>
      <c r="L35" s="410"/>
      <c r="N35" s="410"/>
      <c r="O35" s="410"/>
      <c r="Q35" s="410"/>
      <c r="R35" s="410"/>
      <c r="T35" s="410"/>
      <c r="U35" s="410"/>
      <c r="W35" s="410"/>
      <c r="X35" s="410"/>
      <c r="Z35" s="410"/>
      <c r="AA35" s="410"/>
      <c r="AC35" s="410"/>
      <c r="AD35" s="410"/>
      <c r="AF35" s="410"/>
      <c r="AG35" s="410"/>
      <c r="AI35" s="410"/>
      <c r="AJ35" s="410"/>
      <c r="AL35" s="410"/>
      <c r="AM35" s="410"/>
      <c r="AO35" s="410"/>
      <c r="AP35" s="410"/>
      <c r="AR35" s="410"/>
      <c r="AS35" s="410"/>
      <c r="AU35" s="410"/>
      <c r="AV35" s="410"/>
      <c r="AX35" s="410"/>
      <c r="AY35" s="410"/>
      <c r="AZ35" s="403"/>
      <c r="BA35" s="410"/>
      <c r="BB35" s="410"/>
      <c r="BD35" s="410"/>
      <c r="BE35" s="411"/>
      <c r="BF35" s="371"/>
      <c r="BG35" s="411"/>
      <c r="BH35" s="410"/>
      <c r="BJ35" s="410"/>
      <c r="BK35" s="410"/>
      <c r="BM35" s="410"/>
      <c r="BN35" s="410"/>
      <c r="BP35" s="410"/>
      <c r="BQ35" s="410"/>
      <c r="BS35" s="410"/>
      <c r="BT35" s="410"/>
      <c r="BV35" s="410"/>
      <c r="BW35" s="410"/>
      <c r="BY35" s="410"/>
      <c r="BZ35" s="410"/>
      <c r="CB35" s="410"/>
      <c r="CC35" s="410"/>
      <c r="CF35" s="392"/>
      <c r="CG35" s="392"/>
      <c r="CH35" s="392"/>
      <c r="CI35" s="392"/>
    </row>
    <row r="36" spans="1:87" x14ac:dyDescent="0.25">
      <c r="BE36" s="403"/>
      <c r="BF36" s="371"/>
      <c r="BG36" s="403"/>
      <c r="CF36" s="392"/>
      <c r="CG36" s="392"/>
      <c r="CH36" s="392"/>
      <c r="CI36" s="392"/>
    </row>
    <row r="37" spans="1:87" x14ac:dyDescent="0.25">
      <c r="BD37" s="410"/>
      <c r="BE37" s="411"/>
      <c r="BF37" s="371"/>
      <c r="BG37" s="403"/>
    </row>
    <row r="38" spans="1:87" x14ac:dyDescent="0.25">
      <c r="BE38" s="403"/>
      <c r="BF38" s="403"/>
      <c r="BG38" s="403"/>
    </row>
    <row r="39" spans="1:87" x14ac:dyDescent="0.25">
      <c r="BE39" s="403"/>
      <c r="BF39" s="403"/>
      <c r="BG39" s="403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BY3:CA3"/>
    <mergeCell ref="CB3:CD3"/>
    <mergeCell ref="C4:C5"/>
    <mergeCell ref="D4:D5"/>
    <mergeCell ref="E4:E5"/>
    <mergeCell ref="F4:F5"/>
    <mergeCell ref="G4:G5"/>
    <mergeCell ref="H4:H5"/>
    <mergeCell ref="I4:I5"/>
    <mergeCell ref="J4:J5"/>
    <mergeCell ref="BG3:BI3"/>
    <mergeCell ref="BJ3:BL3"/>
    <mergeCell ref="BM3:BO3"/>
    <mergeCell ref="BP3:BR3"/>
    <mergeCell ref="BS3:BU3"/>
    <mergeCell ref="BV3:BX3"/>
    <mergeCell ref="AO3:AQ3"/>
    <mergeCell ref="AR3:AT3"/>
    <mergeCell ref="AU3:AW3"/>
    <mergeCell ref="AX3:AZ3"/>
    <mergeCell ref="BA3:BC3"/>
    <mergeCell ref="BD3:BF3"/>
    <mergeCell ref="W3:Y3"/>
    <mergeCell ref="Z3:AB3"/>
    <mergeCell ref="AC3:AE3"/>
    <mergeCell ref="AF3:AH3"/>
    <mergeCell ref="AI3:AK3"/>
    <mergeCell ref="AL3:AN3"/>
    <mergeCell ref="B2:V2"/>
    <mergeCell ref="A3:A5"/>
    <mergeCell ref="B3:D3"/>
    <mergeCell ref="E3:G3"/>
    <mergeCell ref="H3:J3"/>
    <mergeCell ref="K3:M3"/>
    <mergeCell ref="N3:P3"/>
    <mergeCell ref="Q3:S3"/>
    <mergeCell ref="T3:V3"/>
    <mergeCell ref="B4:B5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</mergeCells>
  <phoneticPr fontId="0" type="noConversion"/>
  <pageMargins left="0.62" right="0.81" top="0.86" bottom="1" header="0.5" footer="0.5"/>
  <pageSetup paperSize="8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 enableFormatConditionsCalculation="0">
    <tabColor indexed="14"/>
  </sheetPr>
  <dimension ref="A2:CI39"/>
  <sheetViews>
    <sheetView tabSelected="1" zoomScale="85" zoomScaleNormal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11" sqref="F11"/>
    </sheetView>
  </sheetViews>
  <sheetFormatPr defaultRowHeight="13.2" x14ac:dyDescent="0.25"/>
  <cols>
    <col min="1" max="1" width="53.44140625" style="391" customWidth="1"/>
    <col min="2" max="2" width="16.33203125" style="391" customWidth="1"/>
    <col min="3" max="3" width="15.6640625" style="391" customWidth="1"/>
    <col min="4" max="4" width="8.5546875" style="391" customWidth="1"/>
    <col min="5" max="6" width="16.33203125" style="391" customWidth="1"/>
    <col min="7" max="7" width="9.44140625" style="391" customWidth="1"/>
    <col min="8" max="8" width="16.88671875" style="391" customWidth="1"/>
    <col min="9" max="9" width="16.6640625" style="391" customWidth="1"/>
    <col min="10" max="10" width="9.33203125" style="391" customWidth="1"/>
    <col min="11" max="11" width="16.5546875" style="391" customWidth="1"/>
    <col min="12" max="12" width="16" style="391" customWidth="1"/>
    <col min="13" max="13" width="10.44140625" style="391" customWidth="1"/>
    <col min="14" max="14" width="15.88671875" style="391" customWidth="1"/>
    <col min="15" max="15" width="15.5546875" style="391" customWidth="1"/>
    <col min="16" max="16" width="9.44140625" style="391" customWidth="1"/>
    <col min="17" max="17" width="15.33203125" style="391" customWidth="1"/>
    <col min="18" max="18" width="14.33203125" style="391" customWidth="1"/>
    <col min="19" max="19" width="10.33203125" style="391" customWidth="1"/>
    <col min="20" max="20" width="16.109375" style="391" customWidth="1"/>
    <col min="21" max="21" width="15.33203125" style="391" customWidth="1"/>
    <col min="22" max="22" width="9.5546875" style="391" customWidth="1"/>
    <col min="23" max="23" width="16.5546875" style="391" customWidth="1"/>
    <col min="24" max="24" width="14.109375" style="391" customWidth="1"/>
    <col min="25" max="25" width="9.44140625" style="391" customWidth="1"/>
    <col min="26" max="27" width="16.44140625" style="391" customWidth="1"/>
    <col min="28" max="28" width="9.33203125" style="391" customWidth="1"/>
    <col min="29" max="29" width="16.88671875" style="391" customWidth="1"/>
    <col min="30" max="30" width="17.33203125" style="391" customWidth="1"/>
    <col min="31" max="31" width="9.5546875" style="391" customWidth="1"/>
    <col min="32" max="32" width="16.109375" style="391" customWidth="1"/>
    <col min="33" max="33" width="16.33203125" style="391" customWidth="1"/>
    <col min="34" max="34" width="9.33203125" style="391" customWidth="1"/>
    <col min="35" max="35" width="16.44140625" style="391" customWidth="1"/>
    <col min="36" max="36" width="15.6640625" style="391" customWidth="1"/>
    <col min="37" max="37" width="9.88671875" style="391" customWidth="1"/>
    <col min="38" max="38" width="17.109375" style="391" customWidth="1"/>
    <col min="39" max="39" width="17" style="391" customWidth="1"/>
    <col min="40" max="40" width="8.88671875" style="391"/>
    <col min="41" max="41" width="15.33203125" style="391" customWidth="1"/>
    <col min="42" max="42" width="15.6640625" style="391" customWidth="1"/>
    <col min="43" max="43" width="9.33203125" style="391" customWidth="1"/>
    <col min="44" max="44" width="16.33203125" style="391" customWidth="1"/>
    <col min="45" max="45" width="15.88671875" style="391" customWidth="1"/>
    <col min="46" max="46" width="9.5546875" style="391" customWidth="1"/>
    <col min="47" max="47" width="15.5546875" style="391" customWidth="1"/>
    <col min="48" max="48" width="15.109375" style="391" customWidth="1"/>
    <col min="49" max="49" width="10.44140625" style="391" customWidth="1"/>
    <col min="50" max="50" width="15.5546875" style="391" customWidth="1"/>
    <col min="51" max="51" width="15.109375" style="391" customWidth="1"/>
    <col min="52" max="52" width="10" style="391" customWidth="1"/>
    <col min="53" max="53" width="15.6640625" style="391" customWidth="1"/>
    <col min="54" max="54" width="14.33203125" style="391" customWidth="1"/>
    <col min="55" max="55" width="8.6640625" style="391" customWidth="1"/>
    <col min="56" max="56" width="16.88671875" style="391" customWidth="1"/>
    <col min="57" max="57" width="16" style="391" customWidth="1"/>
    <col min="58" max="58" width="8.88671875" style="391"/>
    <col min="59" max="59" width="16.5546875" style="391" customWidth="1"/>
    <col min="60" max="60" width="15.88671875" style="391" customWidth="1"/>
    <col min="61" max="61" width="8.88671875" style="391"/>
    <col min="62" max="62" width="15.109375" style="391" customWidth="1"/>
    <col min="63" max="63" width="15.33203125" style="391" customWidth="1"/>
    <col min="64" max="64" width="8.88671875" style="391"/>
    <col min="65" max="65" width="15.33203125" style="391" customWidth="1"/>
    <col min="66" max="66" width="15.44140625" style="391" customWidth="1"/>
    <col min="67" max="67" width="8.88671875" style="391"/>
    <col min="68" max="68" width="15.5546875" style="391" customWidth="1"/>
    <col min="69" max="69" width="15.6640625" style="391" customWidth="1"/>
    <col min="70" max="70" width="8.88671875" style="391"/>
    <col min="71" max="71" width="15.5546875" style="391" customWidth="1"/>
    <col min="72" max="72" width="15.109375" style="391" customWidth="1"/>
    <col min="73" max="73" width="8.88671875" style="391"/>
    <col min="74" max="74" width="16.88671875" style="391" customWidth="1"/>
    <col min="75" max="75" width="17.109375" style="391" customWidth="1"/>
    <col min="76" max="76" width="8.88671875" style="391"/>
    <col min="77" max="77" width="17" style="391" customWidth="1"/>
    <col min="78" max="78" width="17.44140625" style="391" customWidth="1"/>
    <col min="79" max="79" width="8.88671875" style="391"/>
    <col min="80" max="80" width="18.109375" style="391" customWidth="1"/>
    <col min="81" max="81" width="17.88671875" style="391" customWidth="1"/>
    <col min="82" max="82" width="8.88671875" style="409"/>
    <col min="83" max="83" width="17.44140625" style="391" bestFit="1" customWidth="1"/>
    <col min="84" max="84" width="21.109375" style="391" customWidth="1"/>
    <col min="85" max="85" width="19.44140625" style="391" customWidth="1"/>
    <col min="86" max="16384" width="8.88671875" style="391"/>
  </cols>
  <sheetData>
    <row r="2" spans="1:87" s="390" customFormat="1" ht="22.8" customHeight="1" x14ac:dyDescent="0.35">
      <c r="A2" s="388"/>
      <c r="B2" s="440" t="s">
        <v>79</v>
      </c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  <c r="Q2" s="440"/>
      <c r="R2" s="440"/>
      <c r="S2" s="440"/>
      <c r="T2" s="440"/>
      <c r="U2" s="440"/>
      <c r="V2" s="440"/>
      <c r="W2" s="440"/>
      <c r="X2" s="440"/>
      <c r="Y2" s="440"/>
      <c r="Z2" s="440"/>
      <c r="AA2" s="440"/>
      <c r="AB2" s="440"/>
      <c r="AC2" s="440"/>
      <c r="AD2" s="440"/>
      <c r="AE2" s="440"/>
      <c r="AF2" s="440"/>
      <c r="AG2" s="440"/>
      <c r="AH2" s="440"/>
      <c r="AI2" s="440"/>
      <c r="AJ2" s="440"/>
      <c r="AK2" s="440"/>
      <c r="AL2" s="440"/>
      <c r="AM2" s="440"/>
      <c r="AN2" s="440"/>
      <c r="AO2" s="440"/>
      <c r="AP2" s="440"/>
      <c r="AQ2" s="440"/>
      <c r="AR2" s="440"/>
      <c r="AS2" s="440"/>
      <c r="AT2" s="440"/>
      <c r="AU2" s="440"/>
      <c r="AV2" s="440"/>
      <c r="AW2" s="440"/>
      <c r="AX2" s="440"/>
      <c r="AY2" s="440"/>
      <c r="AZ2" s="440"/>
      <c r="BA2" s="440"/>
      <c r="BB2" s="440"/>
      <c r="BC2" s="440"/>
      <c r="BD2" s="440"/>
      <c r="BE2" s="440"/>
      <c r="BF2" s="440"/>
      <c r="BG2" s="440"/>
      <c r="BH2" s="440"/>
      <c r="BI2" s="440"/>
      <c r="BJ2" s="440"/>
      <c r="BK2" s="440"/>
      <c r="BL2" s="440"/>
      <c r="BM2" s="440"/>
      <c r="BN2" s="440"/>
      <c r="BO2" s="440"/>
      <c r="BP2" s="440"/>
      <c r="BQ2" s="440"/>
      <c r="BR2" s="440"/>
      <c r="BS2" s="440"/>
      <c r="BT2" s="440"/>
      <c r="BU2" s="440"/>
      <c r="BV2" s="440"/>
      <c r="BW2" s="440"/>
      <c r="BX2" s="440"/>
      <c r="BY2" s="440"/>
      <c r="BZ2" s="440"/>
      <c r="CA2" s="440"/>
      <c r="CB2" s="440"/>
      <c r="CC2" s="440"/>
      <c r="CD2" s="440"/>
    </row>
    <row r="3" spans="1:87" ht="15.6" x14ac:dyDescent="0.3">
      <c r="A3" s="425"/>
      <c r="B3" s="422" t="s">
        <v>1</v>
      </c>
      <c r="C3" s="423"/>
      <c r="D3" s="423"/>
      <c r="E3" s="422" t="s">
        <v>2</v>
      </c>
      <c r="F3" s="423"/>
      <c r="G3" s="423"/>
      <c r="H3" s="422" t="s">
        <v>3</v>
      </c>
      <c r="I3" s="423"/>
      <c r="J3" s="423"/>
      <c r="K3" s="422" t="s">
        <v>4</v>
      </c>
      <c r="L3" s="423"/>
      <c r="M3" s="423"/>
      <c r="N3" s="422" t="s">
        <v>5</v>
      </c>
      <c r="O3" s="423"/>
      <c r="P3" s="423"/>
      <c r="Q3" s="422" t="s">
        <v>6</v>
      </c>
      <c r="R3" s="423"/>
      <c r="S3" s="423"/>
      <c r="T3" s="422" t="s">
        <v>7</v>
      </c>
      <c r="U3" s="423"/>
      <c r="V3" s="423"/>
      <c r="W3" s="422" t="s">
        <v>8</v>
      </c>
      <c r="X3" s="423"/>
      <c r="Y3" s="423"/>
      <c r="Z3" s="422" t="s">
        <v>50</v>
      </c>
      <c r="AA3" s="423"/>
      <c r="AB3" s="423"/>
      <c r="AC3" s="422" t="s">
        <v>9</v>
      </c>
      <c r="AD3" s="423"/>
      <c r="AE3" s="423"/>
      <c r="AF3" s="422" t="s">
        <v>10</v>
      </c>
      <c r="AG3" s="423"/>
      <c r="AH3" s="423"/>
      <c r="AI3" s="422" t="s">
        <v>52</v>
      </c>
      <c r="AJ3" s="423"/>
      <c r="AK3" s="423"/>
      <c r="AL3" s="422" t="s">
        <v>11</v>
      </c>
      <c r="AM3" s="423"/>
      <c r="AN3" s="423"/>
      <c r="AO3" s="422" t="s">
        <v>12</v>
      </c>
      <c r="AP3" s="423"/>
      <c r="AQ3" s="423"/>
      <c r="AR3" s="422" t="s">
        <v>13</v>
      </c>
      <c r="AS3" s="423"/>
      <c r="AT3" s="423"/>
      <c r="AU3" s="422" t="s">
        <v>14</v>
      </c>
      <c r="AV3" s="423"/>
      <c r="AW3" s="423"/>
      <c r="AX3" s="422" t="s">
        <v>15</v>
      </c>
      <c r="AY3" s="423"/>
      <c r="AZ3" s="423"/>
      <c r="BA3" s="422" t="s">
        <v>16</v>
      </c>
      <c r="BB3" s="423"/>
      <c r="BC3" s="423"/>
      <c r="BD3" s="422" t="s">
        <v>17</v>
      </c>
      <c r="BE3" s="423"/>
      <c r="BF3" s="423"/>
      <c r="BG3" s="422" t="s">
        <v>18</v>
      </c>
      <c r="BH3" s="423"/>
      <c r="BI3" s="423"/>
      <c r="BJ3" s="422" t="s">
        <v>19</v>
      </c>
      <c r="BK3" s="423"/>
      <c r="BL3" s="423"/>
      <c r="BM3" s="422" t="s">
        <v>20</v>
      </c>
      <c r="BN3" s="423"/>
      <c r="BO3" s="423"/>
      <c r="BP3" s="422" t="s">
        <v>21</v>
      </c>
      <c r="BQ3" s="423"/>
      <c r="BR3" s="423"/>
      <c r="BS3" s="422" t="s">
        <v>22</v>
      </c>
      <c r="BT3" s="423"/>
      <c r="BU3" s="423"/>
      <c r="BV3" s="422" t="s">
        <v>23</v>
      </c>
      <c r="BW3" s="423"/>
      <c r="BX3" s="423"/>
      <c r="BY3" s="422" t="s">
        <v>24</v>
      </c>
      <c r="BZ3" s="423"/>
      <c r="CA3" s="423"/>
      <c r="CB3" s="422" t="s">
        <v>25</v>
      </c>
      <c r="CC3" s="423"/>
      <c r="CD3" s="423"/>
    </row>
    <row r="4" spans="1:87" x14ac:dyDescent="0.25">
      <c r="A4" s="423"/>
      <c r="B4" s="422" t="s">
        <v>26</v>
      </c>
      <c r="C4" s="422" t="s">
        <v>62</v>
      </c>
      <c r="D4" s="426" t="s">
        <v>27</v>
      </c>
      <c r="E4" s="422" t="s">
        <v>26</v>
      </c>
      <c r="F4" s="422" t="s">
        <v>62</v>
      </c>
      <c r="G4" s="426" t="s">
        <v>27</v>
      </c>
      <c r="H4" s="422" t="s">
        <v>26</v>
      </c>
      <c r="I4" s="422" t="s">
        <v>62</v>
      </c>
      <c r="J4" s="426" t="s">
        <v>27</v>
      </c>
      <c r="K4" s="422" t="s">
        <v>26</v>
      </c>
      <c r="L4" s="422" t="s">
        <v>62</v>
      </c>
      <c r="M4" s="426" t="s">
        <v>27</v>
      </c>
      <c r="N4" s="422" t="s">
        <v>26</v>
      </c>
      <c r="O4" s="422" t="s">
        <v>62</v>
      </c>
      <c r="P4" s="426" t="s">
        <v>27</v>
      </c>
      <c r="Q4" s="422" t="s">
        <v>26</v>
      </c>
      <c r="R4" s="422" t="s">
        <v>62</v>
      </c>
      <c r="S4" s="426" t="s">
        <v>27</v>
      </c>
      <c r="T4" s="422" t="s">
        <v>26</v>
      </c>
      <c r="U4" s="422" t="s">
        <v>62</v>
      </c>
      <c r="V4" s="426" t="s">
        <v>27</v>
      </c>
      <c r="W4" s="422" t="s">
        <v>26</v>
      </c>
      <c r="X4" s="422" t="s">
        <v>62</v>
      </c>
      <c r="Y4" s="426" t="s">
        <v>27</v>
      </c>
      <c r="Z4" s="422" t="s">
        <v>26</v>
      </c>
      <c r="AA4" s="422" t="s">
        <v>62</v>
      </c>
      <c r="AB4" s="426" t="s">
        <v>27</v>
      </c>
      <c r="AC4" s="422" t="s">
        <v>26</v>
      </c>
      <c r="AD4" s="422" t="s">
        <v>62</v>
      </c>
      <c r="AE4" s="426" t="s">
        <v>27</v>
      </c>
      <c r="AF4" s="422" t="s">
        <v>26</v>
      </c>
      <c r="AG4" s="422" t="s">
        <v>62</v>
      </c>
      <c r="AH4" s="426" t="s">
        <v>27</v>
      </c>
      <c r="AI4" s="422" t="s">
        <v>26</v>
      </c>
      <c r="AJ4" s="422" t="s">
        <v>62</v>
      </c>
      <c r="AK4" s="426" t="s">
        <v>27</v>
      </c>
      <c r="AL4" s="422" t="s">
        <v>26</v>
      </c>
      <c r="AM4" s="422" t="s">
        <v>62</v>
      </c>
      <c r="AN4" s="426" t="s">
        <v>27</v>
      </c>
      <c r="AO4" s="422" t="s">
        <v>26</v>
      </c>
      <c r="AP4" s="422" t="s">
        <v>62</v>
      </c>
      <c r="AQ4" s="426" t="s">
        <v>27</v>
      </c>
      <c r="AR4" s="422" t="s">
        <v>26</v>
      </c>
      <c r="AS4" s="422" t="s">
        <v>62</v>
      </c>
      <c r="AT4" s="426" t="s">
        <v>27</v>
      </c>
      <c r="AU4" s="422" t="s">
        <v>26</v>
      </c>
      <c r="AV4" s="422" t="s">
        <v>62</v>
      </c>
      <c r="AW4" s="426" t="s">
        <v>27</v>
      </c>
      <c r="AX4" s="422" t="s">
        <v>26</v>
      </c>
      <c r="AY4" s="422" t="s">
        <v>62</v>
      </c>
      <c r="AZ4" s="426" t="s">
        <v>27</v>
      </c>
      <c r="BA4" s="422" t="s">
        <v>26</v>
      </c>
      <c r="BB4" s="422" t="s">
        <v>62</v>
      </c>
      <c r="BC4" s="426" t="s">
        <v>27</v>
      </c>
      <c r="BD4" s="422" t="s">
        <v>26</v>
      </c>
      <c r="BE4" s="422" t="s">
        <v>62</v>
      </c>
      <c r="BF4" s="426" t="s">
        <v>27</v>
      </c>
      <c r="BG4" s="422" t="s">
        <v>26</v>
      </c>
      <c r="BH4" s="422" t="s">
        <v>62</v>
      </c>
      <c r="BI4" s="426" t="s">
        <v>27</v>
      </c>
      <c r="BJ4" s="422" t="s">
        <v>26</v>
      </c>
      <c r="BK4" s="422" t="s">
        <v>62</v>
      </c>
      <c r="BL4" s="426" t="s">
        <v>27</v>
      </c>
      <c r="BM4" s="422" t="s">
        <v>26</v>
      </c>
      <c r="BN4" s="422" t="s">
        <v>62</v>
      </c>
      <c r="BO4" s="426" t="s">
        <v>27</v>
      </c>
      <c r="BP4" s="422" t="s">
        <v>26</v>
      </c>
      <c r="BQ4" s="422" t="s">
        <v>62</v>
      </c>
      <c r="BR4" s="426" t="s">
        <v>27</v>
      </c>
      <c r="BS4" s="422" t="s">
        <v>26</v>
      </c>
      <c r="BT4" s="422" t="s">
        <v>62</v>
      </c>
      <c r="BU4" s="426" t="s">
        <v>27</v>
      </c>
      <c r="BV4" s="422" t="s">
        <v>26</v>
      </c>
      <c r="BW4" s="422" t="s">
        <v>62</v>
      </c>
      <c r="BX4" s="426" t="s">
        <v>27</v>
      </c>
      <c r="BY4" s="422" t="s">
        <v>26</v>
      </c>
      <c r="BZ4" s="422" t="s">
        <v>62</v>
      </c>
      <c r="CA4" s="426" t="s">
        <v>27</v>
      </c>
      <c r="CB4" s="422" t="s">
        <v>26</v>
      </c>
      <c r="CC4" s="422" t="s">
        <v>62</v>
      </c>
      <c r="CD4" s="426" t="s">
        <v>27</v>
      </c>
    </row>
    <row r="5" spans="1:87" ht="18" customHeight="1" x14ac:dyDescent="0.25">
      <c r="A5" s="423"/>
      <c r="B5" s="423"/>
      <c r="C5" s="423"/>
      <c r="D5" s="423"/>
      <c r="E5" s="423"/>
      <c r="F5" s="423"/>
      <c r="G5" s="423"/>
      <c r="H5" s="423"/>
      <c r="I5" s="423"/>
      <c r="J5" s="423"/>
      <c r="K5" s="423"/>
      <c r="L5" s="423"/>
      <c r="M5" s="423"/>
      <c r="N5" s="423"/>
      <c r="O5" s="423"/>
      <c r="P5" s="423"/>
      <c r="Q5" s="423"/>
      <c r="R5" s="423"/>
      <c r="S5" s="423"/>
      <c r="T5" s="423"/>
      <c r="U5" s="423"/>
      <c r="V5" s="423"/>
      <c r="W5" s="423"/>
      <c r="X5" s="423"/>
      <c r="Y5" s="423"/>
      <c r="Z5" s="423"/>
      <c r="AA5" s="423"/>
      <c r="AB5" s="423"/>
      <c r="AC5" s="423"/>
      <c r="AD5" s="423"/>
      <c r="AE5" s="423"/>
      <c r="AF5" s="423"/>
      <c r="AG5" s="423"/>
      <c r="AH5" s="423"/>
      <c r="AI5" s="423"/>
      <c r="AJ5" s="423"/>
      <c r="AK5" s="423"/>
      <c r="AL5" s="423"/>
      <c r="AM5" s="423"/>
      <c r="AN5" s="423"/>
      <c r="AO5" s="423"/>
      <c r="AP5" s="423"/>
      <c r="AQ5" s="423"/>
      <c r="AR5" s="423"/>
      <c r="AS5" s="423"/>
      <c r="AT5" s="423"/>
      <c r="AU5" s="423"/>
      <c r="AV5" s="423"/>
      <c r="AW5" s="423"/>
      <c r="AX5" s="423"/>
      <c r="AY5" s="423"/>
      <c r="AZ5" s="423"/>
      <c r="BA5" s="423"/>
      <c r="BB5" s="423"/>
      <c r="BC5" s="423"/>
      <c r="BD5" s="423"/>
      <c r="BE5" s="423"/>
      <c r="BF5" s="423"/>
      <c r="BG5" s="423"/>
      <c r="BH5" s="423"/>
      <c r="BI5" s="423"/>
      <c r="BJ5" s="423"/>
      <c r="BK5" s="423"/>
      <c r="BL5" s="423"/>
      <c r="BM5" s="423"/>
      <c r="BN5" s="423"/>
      <c r="BO5" s="423"/>
      <c r="BP5" s="423"/>
      <c r="BQ5" s="423"/>
      <c r="BR5" s="423"/>
      <c r="BS5" s="423"/>
      <c r="BT5" s="423"/>
      <c r="BU5" s="423"/>
      <c r="BV5" s="423"/>
      <c r="BW5" s="423"/>
      <c r="BX5" s="423"/>
      <c r="BY5" s="423"/>
      <c r="BZ5" s="423"/>
      <c r="CA5" s="423"/>
      <c r="CB5" s="423"/>
      <c r="CC5" s="423"/>
      <c r="CD5" s="427"/>
      <c r="CF5" s="392"/>
      <c r="CG5" s="392"/>
      <c r="CH5" s="392"/>
      <c r="CI5" s="392"/>
    </row>
    <row r="6" spans="1:87" ht="15.6" x14ac:dyDescent="0.25">
      <c r="A6" s="38" t="s">
        <v>28</v>
      </c>
      <c r="B6" s="393">
        <v>194927431.56</v>
      </c>
      <c r="C6" s="393">
        <v>120157365.03</v>
      </c>
      <c r="D6" s="394">
        <f>SUM(C6/B6)</f>
        <v>0.61642101405832528</v>
      </c>
      <c r="E6" s="395">
        <v>57949012</v>
      </c>
      <c r="F6" s="395">
        <v>30462697.859999999</v>
      </c>
      <c r="G6" s="394">
        <f t="shared" ref="G6:G17" si="0">SUM(F6/E6)</f>
        <v>0.5256810566502842</v>
      </c>
      <c r="H6" s="395">
        <v>1025118520.0599999</v>
      </c>
      <c r="I6" s="395">
        <v>479463565.82999998</v>
      </c>
      <c r="J6" s="394">
        <f t="shared" ref="J6:J25" si="1">SUM(I6/H6)</f>
        <v>0.4677152509174618</v>
      </c>
      <c r="K6" s="395">
        <v>469128036</v>
      </c>
      <c r="L6" s="395">
        <v>287503988.49000001</v>
      </c>
      <c r="M6" s="394">
        <f>SUM(L6/K6)</f>
        <v>0.61284759474490247</v>
      </c>
      <c r="N6" s="395">
        <v>159087277.36000001</v>
      </c>
      <c r="O6" s="395">
        <v>89504359.019999996</v>
      </c>
      <c r="P6" s="394">
        <f t="shared" ref="P6:P25" si="2">SUM(O6/N6)</f>
        <v>0.56261167143780944</v>
      </c>
      <c r="Q6" s="395">
        <v>92396380</v>
      </c>
      <c r="R6" s="395">
        <v>49762492.329999998</v>
      </c>
      <c r="S6" s="394">
        <f t="shared" ref="S6:S11" si="3">SUM(R6/Q6)</f>
        <v>0.53857621186024818</v>
      </c>
      <c r="T6" s="395">
        <v>630324624.27999997</v>
      </c>
      <c r="U6" s="395">
        <v>404483523.01999998</v>
      </c>
      <c r="V6" s="394">
        <f t="shared" ref="V6:V25" si="4">SUM(U6/T6)</f>
        <v>0.64170668166744849</v>
      </c>
      <c r="W6" s="395">
        <v>77907610.230000004</v>
      </c>
      <c r="X6" s="395">
        <v>37946800.880000003</v>
      </c>
      <c r="Y6" s="394">
        <f t="shared" ref="Y6:Y17" si="5">SUM(X6/W6)</f>
        <v>0.48707437910074375</v>
      </c>
      <c r="Z6" s="395">
        <v>372045964.77999997</v>
      </c>
      <c r="AA6" s="395">
        <v>198783685.44999999</v>
      </c>
      <c r="AB6" s="394">
        <f>SUM(AA6/Z6)</f>
        <v>0.53429872722190586</v>
      </c>
      <c r="AC6" s="395">
        <v>310443718.47000003</v>
      </c>
      <c r="AD6" s="395">
        <v>213929169.75</v>
      </c>
      <c r="AE6" s="394">
        <f>SUM(AD6/AC6)</f>
        <v>0.68910774166839261</v>
      </c>
      <c r="AF6" s="395">
        <v>62900930.869999997</v>
      </c>
      <c r="AG6" s="395">
        <v>34091366.049999997</v>
      </c>
      <c r="AH6" s="394">
        <f t="shared" ref="AH6:AH11" si="6">SUM(AG6/AF6)</f>
        <v>0.54198508000554169</v>
      </c>
      <c r="AI6" s="395">
        <v>383990434.56</v>
      </c>
      <c r="AJ6" s="395">
        <v>232376171.31999999</v>
      </c>
      <c r="AK6" s="350">
        <f t="shared" ref="AK6:AK25" si="7">SUM(AJ6/AI6)</f>
        <v>0.60516135404849603</v>
      </c>
      <c r="AL6" s="395">
        <v>557077044.11000001</v>
      </c>
      <c r="AM6" s="395">
        <v>328899182.80000001</v>
      </c>
      <c r="AN6" s="351">
        <f t="shared" ref="AN6:AN25" si="8">SUM(AM6/AL6)</f>
        <v>0.59040160831875133</v>
      </c>
      <c r="AO6" s="395">
        <v>167713689.61000001</v>
      </c>
      <c r="AP6" s="395">
        <v>83141259.859999999</v>
      </c>
      <c r="AQ6" s="351">
        <f t="shared" ref="AQ6:AQ11" si="9">SUM(AP6/AO6)</f>
        <v>0.49573329436217151</v>
      </c>
      <c r="AR6" s="395">
        <v>97670905.079999998</v>
      </c>
      <c r="AS6" s="395">
        <v>54770989.539999999</v>
      </c>
      <c r="AT6" s="351">
        <f t="shared" ref="AT6:AT25" si="10">SUM(AS6/AR6)</f>
        <v>0.56077077912955076</v>
      </c>
      <c r="AU6" s="395">
        <v>96459820</v>
      </c>
      <c r="AV6" s="395">
        <v>66058033.420000002</v>
      </c>
      <c r="AW6" s="351">
        <f t="shared" ref="AW6:AW25" si="11">SUM(AV6/AU6)</f>
        <v>0.68482434883249832</v>
      </c>
      <c r="AX6" s="395">
        <v>118696518.31</v>
      </c>
      <c r="AY6" s="395">
        <v>81057797.739999995</v>
      </c>
      <c r="AZ6" s="351">
        <f t="shared" ref="AZ6:AZ25" si="12">SUM(AY6/AX6)</f>
        <v>0.68289953988625962</v>
      </c>
      <c r="BA6" s="395">
        <v>60150574.649999999</v>
      </c>
      <c r="BB6" s="395">
        <v>37858158.670000002</v>
      </c>
      <c r="BC6" s="351">
        <f>SUM(BB6/BA6)</f>
        <v>0.62938980866411398</v>
      </c>
      <c r="BD6" s="395">
        <v>249094636</v>
      </c>
      <c r="BE6" s="395">
        <v>144566376.86000001</v>
      </c>
      <c r="BF6" s="351">
        <f t="shared" ref="BF6:BF25" si="13">SUM(BE6/BD6)</f>
        <v>0.58036728201565935</v>
      </c>
      <c r="BG6" s="395">
        <v>241345585</v>
      </c>
      <c r="BH6" s="395">
        <v>113371810.01000001</v>
      </c>
      <c r="BI6" s="351">
        <f t="shared" ref="BI6:BI25" si="14">SUM(BH6/BG6)</f>
        <v>0.46974884587178178</v>
      </c>
      <c r="BJ6" s="395">
        <v>58714610.549999997</v>
      </c>
      <c r="BK6" s="395">
        <v>32497595.969999999</v>
      </c>
      <c r="BL6" s="351">
        <f t="shared" ref="BL6:BL24" si="15">SUM(BK6/BJ6)</f>
        <v>0.55348397384541625</v>
      </c>
      <c r="BM6" s="395">
        <v>237439479.24000001</v>
      </c>
      <c r="BN6" s="395">
        <v>145383668</v>
      </c>
      <c r="BO6" s="351">
        <f t="shared" ref="BO6:BO11" si="16">SUM(BN6/BM6)</f>
        <v>0.61229778832629822</v>
      </c>
      <c r="BP6" s="395">
        <v>92168770.140000001</v>
      </c>
      <c r="BQ6" s="395">
        <v>63392680.219999999</v>
      </c>
      <c r="BR6" s="351">
        <f>SUM(BQ6/BP6)</f>
        <v>0.68778915161512422</v>
      </c>
      <c r="BS6" s="395">
        <v>140534575.84999999</v>
      </c>
      <c r="BT6" s="395">
        <v>99677534.879999995</v>
      </c>
      <c r="BU6" s="351">
        <f t="shared" ref="BU6:BU13" si="17">SUM(BT6/BS6)</f>
        <v>0.70927410053445572</v>
      </c>
      <c r="BV6" s="395">
        <v>1968759200</v>
      </c>
      <c r="BW6" s="395">
        <v>1270016221.4100001</v>
      </c>
      <c r="BX6" s="394">
        <f>SUM(BW6/BV6)</f>
        <v>0.6450845900351857</v>
      </c>
      <c r="BY6" s="393">
        <v>4171581922</v>
      </c>
      <c r="BZ6" s="393">
        <v>2717703607.3000002</v>
      </c>
      <c r="CA6" s="351">
        <f>SUM(BZ6/BY6)</f>
        <v>0.65148033962066831</v>
      </c>
      <c r="CB6" s="9">
        <f>B6+E6+H6+K6+N6+Q6+T6+W6+Z6+AC6+AF6+AI6+AL6+AO6+AR6+AU6+AX6+BA6+BD6+BG6+BJ6+BM6+BP6+BS6+BV6+BY6</f>
        <v>12093627270.710001</v>
      </c>
      <c r="CC6" s="9">
        <f>BZ6+BW6+BT6+BQ6+BN6+BK6+BH6+BE6+BB6+AY6+AV6+AS6+AP6+AM6+AJ6+AG6+AD6+AA6+X6+U6+R6+O6+L6+I6+F6+C6</f>
        <v>7416860101.7099991</v>
      </c>
      <c r="CD6" s="383">
        <f>SUM(CC6/CB6)</f>
        <v>0.61328664557681256</v>
      </c>
      <c r="CF6" s="396"/>
      <c r="CG6" s="396"/>
      <c r="CH6" s="392"/>
      <c r="CI6" s="392"/>
    </row>
    <row r="7" spans="1:87" ht="31.2" x14ac:dyDescent="0.25">
      <c r="A7" s="38" t="s">
        <v>29</v>
      </c>
      <c r="B7" s="393">
        <v>8987606</v>
      </c>
      <c r="C7" s="393">
        <v>3500000</v>
      </c>
      <c r="D7" s="394">
        <f>SUM(C7/B7)</f>
        <v>0.38942517061829368</v>
      </c>
      <c r="E7" s="395">
        <v>30471700</v>
      </c>
      <c r="F7" s="395">
        <v>11555527</v>
      </c>
      <c r="G7" s="394">
        <f t="shared" si="0"/>
        <v>0.37922160562095319</v>
      </c>
      <c r="H7" s="395"/>
      <c r="I7" s="395"/>
      <c r="J7" s="394"/>
      <c r="K7" s="395">
        <v>13988647</v>
      </c>
      <c r="L7" s="395">
        <v>4573166</v>
      </c>
      <c r="M7" s="394">
        <f>SUM(L7/K7)</f>
        <v>0.32691982291067895</v>
      </c>
      <c r="N7" s="395">
        <v>8719761</v>
      </c>
      <c r="O7" s="395">
        <v>2831288</v>
      </c>
      <c r="P7" s="394">
        <f t="shared" si="2"/>
        <v>0.32469789022887208</v>
      </c>
      <c r="Q7" s="395">
        <v>51245751</v>
      </c>
      <c r="R7" s="395">
        <v>27017755</v>
      </c>
      <c r="S7" s="394">
        <f t="shared" si="3"/>
        <v>0.52721941766450064</v>
      </c>
      <c r="T7" s="395">
        <v>15459664</v>
      </c>
      <c r="U7" s="395">
        <v>9096534</v>
      </c>
      <c r="V7" s="394">
        <f t="shared" si="4"/>
        <v>0.58840437929310752</v>
      </c>
      <c r="W7" s="395">
        <v>21970788</v>
      </c>
      <c r="X7" s="395">
        <v>10655703</v>
      </c>
      <c r="Y7" s="394">
        <f t="shared" si="5"/>
        <v>0.48499412037474487</v>
      </c>
      <c r="Z7" s="395">
        <v>13161399</v>
      </c>
      <c r="AA7" s="395">
        <v>13161399</v>
      </c>
      <c r="AB7" s="394">
        <f>SUM(AA7/Z7)</f>
        <v>1</v>
      </c>
      <c r="AC7" s="395">
        <v>15735080</v>
      </c>
      <c r="AD7" s="395">
        <v>4900000</v>
      </c>
      <c r="AE7" s="394">
        <f>SUM(AD7/AC7)</f>
        <v>0.31140610661019835</v>
      </c>
      <c r="AF7" s="395">
        <v>52949754</v>
      </c>
      <c r="AG7" s="395">
        <v>20647662</v>
      </c>
      <c r="AH7" s="394">
        <f t="shared" si="6"/>
        <v>0.38994821392371343</v>
      </c>
      <c r="AI7" s="395">
        <v>15507031</v>
      </c>
      <c r="AJ7" s="395">
        <v>5294959</v>
      </c>
      <c r="AK7" s="350">
        <f t="shared" si="7"/>
        <v>0.34145536950303379</v>
      </c>
      <c r="AL7" s="395">
        <v>12011295</v>
      </c>
      <c r="AM7" s="395">
        <v>12011295</v>
      </c>
      <c r="AN7" s="351"/>
      <c r="AO7" s="395">
        <v>5626679</v>
      </c>
      <c r="AP7" s="395">
        <v>2300000</v>
      </c>
      <c r="AQ7" s="351">
        <f t="shared" si="9"/>
        <v>0.4087668765181024</v>
      </c>
      <c r="AR7" s="395">
        <v>58664606</v>
      </c>
      <c r="AS7" s="395">
        <v>21519942</v>
      </c>
      <c r="AT7" s="351">
        <f t="shared" si="10"/>
        <v>0.36683007808831103</v>
      </c>
      <c r="AU7" s="395">
        <v>60952074</v>
      </c>
      <c r="AV7" s="395">
        <v>23311781</v>
      </c>
      <c r="AW7" s="351">
        <f t="shared" si="11"/>
        <v>0.38246083308010159</v>
      </c>
      <c r="AX7" s="395">
        <v>40644054</v>
      </c>
      <c r="AY7" s="395">
        <v>13508638</v>
      </c>
      <c r="AZ7" s="351">
        <f t="shared" si="12"/>
        <v>0.33236443392187204</v>
      </c>
      <c r="BA7" s="395">
        <v>39288570</v>
      </c>
      <c r="BB7" s="395">
        <v>17324000</v>
      </c>
      <c r="BC7" s="351">
        <f>SUM(BB7/BA7)</f>
        <v>0.44094249294387655</v>
      </c>
      <c r="BD7" s="395">
        <v>14300658</v>
      </c>
      <c r="BE7" s="395">
        <v>7733968</v>
      </c>
      <c r="BF7" s="351">
        <f t="shared" si="13"/>
        <v>0.54081203815936296</v>
      </c>
      <c r="BG7" s="395">
        <v>7126593</v>
      </c>
      <c r="BH7" s="395">
        <v>2800000</v>
      </c>
      <c r="BI7" s="394">
        <f t="shared" si="14"/>
        <v>0.39289461317631019</v>
      </c>
      <c r="BJ7" s="395">
        <v>37273994</v>
      </c>
      <c r="BK7" s="395">
        <v>13426006</v>
      </c>
      <c r="BL7" s="351">
        <f t="shared" si="15"/>
        <v>0.36019767562338506</v>
      </c>
      <c r="BM7" s="395">
        <v>22712334</v>
      </c>
      <c r="BN7" s="395">
        <v>7100000</v>
      </c>
      <c r="BO7" s="394">
        <f t="shared" si="16"/>
        <v>0.31260547683034251</v>
      </c>
      <c r="BP7" s="395">
        <v>49119919</v>
      </c>
      <c r="BQ7" s="395">
        <v>16119471</v>
      </c>
      <c r="BR7" s="351">
        <f>SUM(BQ7/BP7)</f>
        <v>0.32816566737416647</v>
      </c>
      <c r="BS7" s="395">
        <v>9376933</v>
      </c>
      <c r="BT7" s="395">
        <v>3300000</v>
      </c>
      <c r="BU7" s="351">
        <f t="shared" si="17"/>
        <v>0.35192743725480391</v>
      </c>
      <c r="BV7" s="395"/>
      <c r="BW7" s="395"/>
      <c r="BX7" s="394"/>
      <c r="BY7" s="393"/>
      <c r="BZ7" s="393"/>
      <c r="CA7" s="351"/>
      <c r="CB7" s="9">
        <f t="shared" ref="CB7:CB28" si="18">B7+E7+H7+K7+N7+Q7+T7+W7+Z7+AC7+AF7+AI7+AL7+AO7+AR7+AU7+AX7+BA7+BD7+BG7+BJ7+BM7+BP7+BS7+BV7+BY7</f>
        <v>605294890</v>
      </c>
      <c r="CC7" s="9">
        <f t="shared" ref="CC7:CC33" si="19">BZ7+BW7+BT7+BQ7+BN7+BK7+BH7+BE7+BB7+AY7+AV7+AS7+AP7+AM7+AJ7+AG7+AD7+AA7+X7+U7+R7+O7+L7+I7+F7+C7</f>
        <v>253689094</v>
      </c>
      <c r="CD7" s="383">
        <f t="shared" ref="CD7:CD26" si="20">SUM(CC7/CB7)</f>
        <v>0.41911653012633232</v>
      </c>
      <c r="CF7" s="396"/>
      <c r="CG7" s="396"/>
      <c r="CH7" s="392"/>
      <c r="CI7" s="392"/>
    </row>
    <row r="8" spans="1:87" ht="31.2" x14ac:dyDescent="0.25">
      <c r="A8" s="38" t="s">
        <v>30</v>
      </c>
      <c r="B8" s="393">
        <v>93824107.939999998</v>
      </c>
      <c r="C8" s="393">
        <v>70273213.939999998</v>
      </c>
      <c r="D8" s="394">
        <f>SUM(C8/B8)</f>
        <v>0.74898888444470302</v>
      </c>
      <c r="E8" s="395">
        <v>14705097.76</v>
      </c>
      <c r="F8" s="395">
        <v>7153445.2599999998</v>
      </c>
      <c r="G8" s="394">
        <f>SUM(F8/E8)</f>
        <v>0.48646023146193623</v>
      </c>
      <c r="H8" s="395">
        <v>67350611.670000002</v>
      </c>
      <c r="I8" s="395">
        <v>21380723.039999999</v>
      </c>
      <c r="J8" s="394">
        <f>SUM(I8/H8)</f>
        <v>0.31745402914467691</v>
      </c>
      <c r="K8" s="395">
        <v>129367148.44</v>
      </c>
      <c r="L8" s="395">
        <v>93654334.560000002</v>
      </c>
      <c r="M8" s="394">
        <f>SUM(L8/K8)</f>
        <v>0.72394217302730868</v>
      </c>
      <c r="N8" s="395">
        <v>82813290.840000004</v>
      </c>
      <c r="O8" s="395">
        <v>67938515.340000004</v>
      </c>
      <c r="P8" s="394">
        <f t="shared" si="2"/>
        <v>0.82038178474589407</v>
      </c>
      <c r="Q8" s="395">
        <v>31704067.370000001</v>
      </c>
      <c r="R8" s="395">
        <v>7604814</v>
      </c>
      <c r="S8" s="394">
        <f t="shared" si="3"/>
        <v>0.23986871814422339</v>
      </c>
      <c r="T8" s="395">
        <v>107740599.19</v>
      </c>
      <c r="U8" s="395">
        <v>36224506.189999998</v>
      </c>
      <c r="V8" s="394">
        <f t="shared" si="4"/>
        <v>0.33621964665444515</v>
      </c>
      <c r="W8" s="395">
        <v>111941031.03</v>
      </c>
      <c r="X8" s="395">
        <v>32730400.100000001</v>
      </c>
      <c r="Y8" s="394">
        <f t="shared" si="5"/>
        <v>0.29238966086732138</v>
      </c>
      <c r="Z8" s="395">
        <v>329890179.17000002</v>
      </c>
      <c r="AA8" s="395">
        <v>107430898.29000001</v>
      </c>
      <c r="AB8" s="394">
        <f>SUM(AA8/Z8)</f>
        <v>0.3256565520085955</v>
      </c>
      <c r="AC8" s="395">
        <v>87955448.359999999</v>
      </c>
      <c r="AD8" s="395">
        <v>40180680.659999996</v>
      </c>
      <c r="AE8" s="394">
        <f>SUM(AD8/AC8)</f>
        <v>0.45682992252556343</v>
      </c>
      <c r="AF8" s="395">
        <v>21921619.760000002</v>
      </c>
      <c r="AG8" s="395">
        <v>5286930.76</v>
      </c>
      <c r="AH8" s="394">
        <f t="shared" si="6"/>
        <v>0.2411742753446974</v>
      </c>
      <c r="AI8" s="395">
        <v>75755157.040000007</v>
      </c>
      <c r="AJ8" s="395">
        <v>42444881.020000003</v>
      </c>
      <c r="AK8" s="350">
        <f t="shared" si="7"/>
        <v>0.56029031789332029</v>
      </c>
      <c r="AL8" s="395">
        <v>325312892.85000002</v>
      </c>
      <c r="AM8" s="395">
        <v>171206217.66</v>
      </c>
      <c r="AN8" s="351">
        <f t="shared" si="8"/>
        <v>0.52628168579516532</v>
      </c>
      <c r="AO8" s="395">
        <v>29072484.300000001</v>
      </c>
      <c r="AP8" s="395">
        <v>8122873.7999999998</v>
      </c>
      <c r="AQ8" s="351">
        <f t="shared" si="9"/>
        <v>0.27940074594863568</v>
      </c>
      <c r="AR8" s="395">
        <v>43238180</v>
      </c>
      <c r="AS8" s="395">
        <v>27416683.710000001</v>
      </c>
      <c r="AT8" s="351">
        <f t="shared" si="10"/>
        <v>0.63408505422753692</v>
      </c>
      <c r="AU8" s="395">
        <v>26165314.129999999</v>
      </c>
      <c r="AV8" s="395">
        <v>16366753.130000001</v>
      </c>
      <c r="AW8" s="351">
        <f t="shared" si="11"/>
        <v>0.62551334368405698</v>
      </c>
      <c r="AX8" s="395">
        <v>126396211.31</v>
      </c>
      <c r="AY8" s="395">
        <v>103109521.31</v>
      </c>
      <c r="AZ8" s="351">
        <f t="shared" si="12"/>
        <v>0.81576433534952286</v>
      </c>
      <c r="BA8" s="395">
        <v>39563455.82</v>
      </c>
      <c r="BB8" s="395">
        <v>37718799.880000003</v>
      </c>
      <c r="BC8" s="351">
        <f>SUM(BB8/BA8)</f>
        <v>0.9533747519834328</v>
      </c>
      <c r="BD8" s="395">
        <v>161630133.53999999</v>
      </c>
      <c r="BE8" s="395">
        <v>139586265.68000001</v>
      </c>
      <c r="BF8" s="351">
        <f t="shared" si="13"/>
        <v>0.8636153582429319</v>
      </c>
      <c r="BG8" s="395">
        <v>59399981.270000003</v>
      </c>
      <c r="BH8" s="395">
        <v>13359315.84</v>
      </c>
      <c r="BI8" s="351">
        <f t="shared" si="14"/>
        <v>0.22490437798752524</v>
      </c>
      <c r="BJ8" s="395">
        <v>60992846.75</v>
      </c>
      <c r="BK8" s="395">
        <v>19733234.149999999</v>
      </c>
      <c r="BL8" s="351">
        <f t="shared" si="15"/>
        <v>0.32353358141952931</v>
      </c>
      <c r="BM8" s="395">
        <v>44412368.340000004</v>
      </c>
      <c r="BN8" s="395">
        <v>11618376.52</v>
      </c>
      <c r="BO8" s="351">
        <f t="shared" si="16"/>
        <v>0.26160227329142244</v>
      </c>
      <c r="BP8" s="395">
        <v>41280758.740000002</v>
      </c>
      <c r="BQ8" s="395">
        <v>4826353.74</v>
      </c>
      <c r="BR8" s="351">
        <f>SUM(BQ8/BP8)</f>
        <v>0.11691533506925071</v>
      </c>
      <c r="BS8" s="395">
        <v>51982958.049999997</v>
      </c>
      <c r="BT8" s="395">
        <v>46606403.049999997</v>
      </c>
      <c r="BU8" s="351">
        <f t="shared" si="17"/>
        <v>0.89657081471145716</v>
      </c>
      <c r="BV8" s="395">
        <v>119478171.12</v>
      </c>
      <c r="BW8" s="395">
        <v>71733935.709999993</v>
      </c>
      <c r="BX8" s="394">
        <f>SUM(BW8/BV8)</f>
        <v>0.6003936538160829</v>
      </c>
      <c r="BY8" s="393">
        <v>1616492360.3</v>
      </c>
      <c r="BZ8" s="393">
        <v>386229142.94</v>
      </c>
      <c r="CA8" s="351">
        <f t="shared" ref="CA8:CA13" si="21">SUM(BZ8/BY8)</f>
        <v>0.23893038558395716</v>
      </c>
      <c r="CB8" s="9">
        <f t="shared" si="18"/>
        <v>3900386475.0900002</v>
      </c>
      <c r="CC8" s="9">
        <f t="shared" si="19"/>
        <v>1589937220.28</v>
      </c>
      <c r="CD8" s="383">
        <f t="shared" si="20"/>
        <v>0.4076358151773441</v>
      </c>
      <c r="CF8" s="396"/>
      <c r="CG8" s="396"/>
      <c r="CH8" s="392"/>
      <c r="CI8" s="392"/>
    </row>
    <row r="9" spans="1:87" ht="31.2" x14ac:dyDescent="0.25">
      <c r="A9" s="38" t="s">
        <v>31</v>
      </c>
      <c r="B9" s="393">
        <v>434709524</v>
      </c>
      <c r="C9" s="393">
        <v>232330631.09999999</v>
      </c>
      <c r="D9" s="394">
        <f>SUM(C9/B9)</f>
        <v>0.53445028984458132</v>
      </c>
      <c r="E9" s="395">
        <v>129671357</v>
      </c>
      <c r="F9" s="395">
        <v>72402868.799999997</v>
      </c>
      <c r="G9" s="394">
        <f>SUM(F9/E9)</f>
        <v>0.55835668319565745</v>
      </c>
      <c r="H9" s="395">
        <v>844746231</v>
      </c>
      <c r="I9" s="395">
        <v>466538332.44999999</v>
      </c>
      <c r="J9" s="394">
        <f t="shared" si="1"/>
        <v>0.55228223024767775</v>
      </c>
      <c r="K9" s="395">
        <v>749531775</v>
      </c>
      <c r="L9" s="395">
        <v>419809779.60000002</v>
      </c>
      <c r="M9" s="394">
        <f>SUM(L9/K9)</f>
        <v>0.56009604075824537</v>
      </c>
      <c r="N9" s="395">
        <v>281492364</v>
      </c>
      <c r="O9" s="395">
        <v>154081919.88</v>
      </c>
      <c r="P9" s="394">
        <f t="shared" si="2"/>
        <v>0.54737513192364962</v>
      </c>
      <c r="Q9" s="395">
        <v>211523385</v>
      </c>
      <c r="R9" s="395">
        <v>120975911.93000001</v>
      </c>
      <c r="S9" s="394">
        <f t="shared" si="3"/>
        <v>0.57192689087308246</v>
      </c>
      <c r="T9" s="395">
        <v>646222909</v>
      </c>
      <c r="U9" s="395">
        <v>397580568.72000003</v>
      </c>
      <c r="V9" s="394">
        <f t="shared" si="4"/>
        <v>0.61523750269893329</v>
      </c>
      <c r="W9" s="395">
        <v>131723397</v>
      </c>
      <c r="X9" s="395">
        <v>77748948</v>
      </c>
      <c r="Y9" s="394">
        <f t="shared" si="5"/>
        <v>0.5902440247574241</v>
      </c>
      <c r="Z9" s="395">
        <v>603691405</v>
      </c>
      <c r="AA9" s="395">
        <v>337974641.75</v>
      </c>
      <c r="AB9" s="394">
        <f>SUM(AA9/Z9)</f>
        <v>0.55984670139539261</v>
      </c>
      <c r="AC9" s="395">
        <v>628770693.20000005</v>
      </c>
      <c r="AD9" s="395">
        <v>345505636</v>
      </c>
      <c r="AE9" s="394">
        <f>SUM(AD9/AC9)</f>
        <v>0.54949386117476251</v>
      </c>
      <c r="AF9" s="395">
        <v>185912040</v>
      </c>
      <c r="AG9" s="395">
        <v>101932558</v>
      </c>
      <c r="AH9" s="394">
        <f t="shared" si="6"/>
        <v>0.54828379054955234</v>
      </c>
      <c r="AI9" s="395">
        <v>680514631.07000005</v>
      </c>
      <c r="AJ9" s="395">
        <v>367871265.35000002</v>
      </c>
      <c r="AK9" s="350">
        <f t="shared" si="7"/>
        <v>0.5405780398454938</v>
      </c>
      <c r="AL9" s="395">
        <v>889674880.25999999</v>
      </c>
      <c r="AM9" s="395">
        <v>533141259.75</v>
      </c>
      <c r="AN9" s="351">
        <f t="shared" si="8"/>
        <v>0.599254032657631</v>
      </c>
      <c r="AO9" s="395">
        <v>208005093</v>
      </c>
      <c r="AP9" s="395">
        <v>126258102.18000001</v>
      </c>
      <c r="AQ9" s="351">
        <f t="shared" si="9"/>
        <v>0.60699524400587634</v>
      </c>
      <c r="AR9" s="395">
        <v>203617525</v>
      </c>
      <c r="AS9" s="395">
        <v>119723558.95999999</v>
      </c>
      <c r="AT9" s="351">
        <f t="shared" si="10"/>
        <v>0.5879825862729644</v>
      </c>
      <c r="AU9" s="395">
        <v>167348479</v>
      </c>
      <c r="AV9" s="395">
        <v>102109598</v>
      </c>
      <c r="AW9" s="351">
        <f t="shared" si="11"/>
        <v>0.61016149420754517</v>
      </c>
      <c r="AX9" s="395">
        <v>240583358</v>
      </c>
      <c r="AY9" s="395">
        <v>142581606</v>
      </c>
      <c r="AZ9" s="351">
        <f t="shared" si="12"/>
        <v>0.59264949656243471</v>
      </c>
      <c r="BA9" s="395">
        <v>126730016</v>
      </c>
      <c r="BB9" s="395">
        <v>75697832.489999995</v>
      </c>
      <c r="BC9" s="351">
        <f>SUM(BB9/BA9)</f>
        <v>0.59731573370905278</v>
      </c>
      <c r="BD9" s="395">
        <v>382870637</v>
      </c>
      <c r="BE9" s="395">
        <v>223968698</v>
      </c>
      <c r="BF9" s="351">
        <f t="shared" si="13"/>
        <v>0.58497225003963937</v>
      </c>
      <c r="BG9" s="395">
        <v>234111023</v>
      </c>
      <c r="BH9" s="395">
        <v>139262793.91999999</v>
      </c>
      <c r="BI9" s="351">
        <f t="shared" si="14"/>
        <v>0.59485791030010571</v>
      </c>
      <c r="BJ9" s="395">
        <v>161629574.74000001</v>
      </c>
      <c r="BK9" s="395">
        <v>91295905.810000002</v>
      </c>
      <c r="BL9" s="351">
        <f t="shared" si="15"/>
        <v>0.56484653849309507</v>
      </c>
      <c r="BM9" s="395">
        <v>318320381.30000001</v>
      </c>
      <c r="BN9" s="395">
        <v>181267922.00999999</v>
      </c>
      <c r="BO9" s="351">
        <f t="shared" si="16"/>
        <v>0.56945119652632181</v>
      </c>
      <c r="BP9" s="395">
        <v>228270494</v>
      </c>
      <c r="BQ9" s="395">
        <v>123460793.84</v>
      </c>
      <c r="BR9" s="351">
        <f>SUM(BQ9/BP9)</f>
        <v>0.54085305409642648</v>
      </c>
      <c r="BS9" s="395">
        <v>220447001</v>
      </c>
      <c r="BT9" s="395">
        <v>123957713</v>
      </c>
      <c r="BU9" s="351">
        <f t="shared" si="17"/>
        <v>0.56230165272241561</v>
      </c>
      <c r="BV9" s="395">
        <v>1393968944.2</v>
      </c>
      <c r="BW9" s="395">
        <v>865801996.13</v>
      </c>
      <c r="BX9" s="394">
        <f>SUM(BW9/BV9)</f>
        <v>0.62110565642973092</v>
      </c>
      <c r="BY9" s="393">
        <v>4280467652</v>
      </c>
      <c r="BZ9" s="393">
        <v>1976562688.49</v>
      </c>
      <c r="CA9" s="351">
        <f t="shared" si="21"/>
        <v>0.46176325793899492</v>
      </c>
      <c r="CB9" s="9">
        <f t="shared" si="18"/>
        <v>14584554769.77</v>
      </c>
      <c r="CC9" s="9">
        <f t="shared" si="19"/>
        <v>7919843530.1600018</v>
      </c>
      <c r="CD9" s="383">
        <f t="shared" si="20"/>
        <v>0.54302950314093812</v>
      </c>
      <c r="CF9" s="396"/>
      <c r="CG9" s="396"/>
      <c r="CH9" s="392"/>
      <c r="CI9" s="392"/>
    </row>
    <row r="10" spans="1:87" ht="31.2" x14ac:dyDescent="0.25">
      <c r="A10" s="38" t="s">
        <v>51</v>
      </c>
      <c r="B10" s="393">
        <v>3778681.78</v>
      </c>
      <c r="C10" s="393">
        <v>360870</v>
      </c>
      <c r="D10" s="394">
        <f>SUM(C10/B10)</f>
        <v>9.5501558747294144E-2</v>
      </c>
      <c r="E10" s="395">
        <v>2434840</v>
      </c>
      <c r="F10" s="395">
        <v>201810</v>
      </c>
      <c r="G10" s="394">
        <f>SUM(F10/E10)</f>
        <v>8.2884296298730106E-2</v>
      </c>
      <c r="H10" s="395">
        <v>25987311.199999999</v>
      </c>
      <c r="I10" s="395">
        <v>5341380.84</v>
      </c>
      <c r="J10" s="394">
        <f t="shared" si="1"/>
        <v>0.20553803349997979</v>
      </c>
      <c r="K10" s="395">
        <v>12302308.4</v>
      </c>
      <c r="L10" s="395">
        <v>4626338.47</v>
      </c>
      <c r="M10" s="394">
        <f>SUM(L10/K10)</f>
        <v>0.37605450290938891</v>
      </c>
      <c r="N10" s="395">
        <v>437470</v>
      </c>
      <c r="O10" s="395">
        <v>172338</v>
      </c>
      <c r="P10" s="394">
        <f>SUM(O10/N10)</f>
        <v>0.39394244176743548</v>
      </c>
      <c r="Q10" s="395">
        <v>4483080</v>
      </c>
      <c r="R10" s="395">
        <v>3338732</v>
      </c>
      <c r="S10" s="394">
        <f t="shared" si="3"/>
        <v>0.74474066936124272</v>
      </c>
      <c r="T10" s="395">
        <v>39171325.43</v>
      </c>
      <c r="U10" s="395">
        <v>36876205.850000001</v>
      </c>
      <c r="V10" s="394">
        <f t="shared" si="4"/>
        <v>0.94140817154371181</v>
      </c>
      <c r="W10" s="395">
        <v>8374467.2199999997</v>
      </c>
      <c r="X10" s="395">
        <v>6335484.4199999999</v>
      </c>
      <c r="Y10" s="394">
        <f t="shared" si="5"/>
        <v>0.75652387830350842</v>
      </c>
      <c r="Z10" s="395">
        <v>17337110</v>
      </c>
      <c r="AA10" s="395">
        <v>16604872.390000001</v>
      </c>
      <c r="AB10" s="394">
        <f>SUM(AA10/Z10)</f>
        <v>0.9577647249166672</v>
      </c>
      <c r="AC10" s="395">
        <v>48913679.390000001</v>
      </c>
      <c r="AD10" s="395">
        <v>48057068.18</v>
      </c>
      <c r="AE10" s="394">
        <f>SUM(AD10/AC10)</f>
        <v>0.98248728738703051</v>
      </c>
      <c r="AF10" s="395">
        <v>5117156.01</v>
      </c>
      <c r="AG10" s="395">
        <v>3865521.29</v>
      </c>
      <c r="AH10" s="394">
        <f t="shared" si="6"/>
        <v>0.75540422892050929</v>
      </c>
      <c r="AI10" s="395">
        <v>23625861.760000002</v>
      </c>
      <c r="AJ10" s="395">
        <v>19986065.539999999</v>
      </c>
      <c r="AK10" s="394">
        <f t="shared" si="7"/>
        <v>0.84594017111526509</v>
      </c>
      <c r="AL10" s="395">
        <v>24865991.280000001</v>
      </c>
      <c r="AM10" s="395">
        <v>16610602.42</v>
      </c>
      <c r="AN10" s="394">
        <f t="shared" si="8"/>
        <v>0.66800483571954339</v>
      </c>
      <c r="AO10" s="395">
        <v>3033710</v>
      </c>
      <c r="AP10" s="395">
        <v>1273106.6200000001</v>
      </c>
      <c r="AQ10" s="394">
        <f t="shared" si="9"/>
        <v>0.4196533683180001</v>
      </c>
      <c r="AR10" s="395">
        <v>10188012.550000001</v>
      </c>
      <c r="AS10" s="395">
        <v>2059895.2</v>
      </c>
      <c r="AT10" s="394">
        <f t="shared" si="10"/>
        <v>0.20218812942078676</v>
      </c>
      <c r="AU10" s="395">
        <v>44453754.950000003</v>
      </c>
      <c r="AV10" s="395">
        <v>12911042.51</v>
      </c>
      <c r="AW10" s="394">
        <f t="shared" si="11"/>
        <v>0.2904376137521314</v>
      </c>
      <c r="AX10" s="395">
        <v>33111493</v>
      </c>
      <c r="AY10" s="395">
        <v>6107324.9100000001</v>
      </c>
      <c r="AZ10" s="394">
        <f t="shared" si="12"/>
        <v>0.18444728270029986</v>
      </c>
      <c r="BA10" s="395">
        <v>2046425.08</v>
      </c>
      <c r="BB10" s="395">
        <v>1697601.08</v>
      </c>
      <c r="BC10" s="394">
        <f>SUM(BB10/BA10)</f>
        <v>0.82954470045881179</v>
      </c>
      <c r="BD10" s="395">
        <v>23890171</v>
      </c>
      <c r="BE10" s="395">
        <v>867936</v>
      </c>
      <c r="BF10" s="394">
        <f t="shared" si="13"/>
        <v>3.6330254814835775E-2</v>
      </c>
      <c r="BG10" s="395">
        <v>2814824.1</v>
      </c>
      <c r="BH10" s="395">
        <v>1232443.72</v>
      </c>
      <c r="BI10" s="394">
        <f t="shared" si="14"/>
        <v>0.43784040359751075</v>
      </c>
      <c r="BJ10" s="395">
        <v>4323958.66</v>
      </c>
      <c r="BK10" s="395">
        <v>3937337.19</v>
      </c>
      <c r="BL10" s="394">
        <f t="shared" si="15"/>
        <v>0.91058622424479885</v>
      </c>
      <c r="BM10" s="395">
        <v>46902178.140000001</v>
      </c>
      <c r="BN10" s="395">
        <v>18676132.140000001</v>
      </c>
      <c r="BO10" s="394">
        <f t="shared" si="16"/>
        <v>0.39819327972899127</v>
      </c>
      <c r="BP10" s="395">
        <v>7837470</v>
      </c>
      <c r="BQ10" s="395">
        <v>1737766</v>
      </c>
      <c r="BR10" s="394">
        <f>SUM(BQ10/BP10)</f>
        <v>0.22172537821516383</v>
      </c>
      <c r="BS10" s="395">
        <v>15679584.75</v>
      </c>
      <c r="BT10" s="395">
        <v>6885838.1799999997</v>
      </c>
      <c r="BU10" s="351">
        <f t="shared" si="17"/>
        <v>0.43915947327622945</v>
      </c>
      <c r="BV10" s="395">
        <v>84288439.909999996</v>
      </c>
      <c r="BW10" s="395">
        <v>43886049.909999996</v>
      </c>
      <c r="BX10" s="394">
        <f>SUM(BW10/BV10)</f>
        <v>0.52066511086051492</v>
      </c>
      <c r="BY10" s="393">
        <v>55566307.600000001</v>
      </c>
      <c r="BZ10" s="393">
        <v>32498071.600000001</v>
      </c>
      <c r="CA10" s="351">
        <f t="shared" si="21"/>
        <v>0.58485209839640306</v>
      </c>
      <c r="CB10" s="9">
        <f t="shared" si="18"/>
        <v>550965612.21000004</v>
      </c>
      <c r="CC10" s="9">
        <f t="shared" si="19"/>
        <v>296147834.45999998</v>
      </c>
      <c r="CD10" s="383">
        <f t="shared" si="20"/>
        <v>0.53750692946536105</v>
      </c>
      <c r="CF10" s="396"/>
      <c r="CG10" s="396"/>
      <c r="CH10" s="392"/>
      <c r="CI10" s="396"/>
    </row>
    <row r="11" spans="1:87" ht="31.2" x14ac:dyDescent="0.25">
      <c r="A11" s="38" t="s">
        <v>32</v>
      </c>
      <c r="B11" s="393">
        <v>139644</v>
      </c>
      <c r="C11" s="393">
        <v>139644</v>
      </c>
      <c r="D11" s="394"/>
      <c r="E11" s="395"/>
      <c r="F11" s="395"/>
      <c r="G11" s="394" t="e">
        <f t="shared" si="0"/>
        <v>#DIV/0!</v>
      </c>
      <c r="H11" s="395">
        <v>175500</v>
      </c>
      <c r="I11" s="395">
        <v>205500</v>
      </c>
      <c r="J11" s="394">
        <f t="shared" si="1"/>
        <v>1.170940170940171</v>
      </c>
      <c r="K11" s="395"/>
      <c r="L11" s="395"/>
      <c r="M11" s="394"/>
      <c r="N11" s="395">
        <v>4733000</v>
      </c>
      <c r="O11" s="395"/>
      <c r="P11" s="394">
        <f t="shared" si="2"/>
        <v>0</v>
      </c>
      <c r="Q11" s="395">
        <v>4300000</v>
      </c>
      <c r="R11" s="395"/>
      <c r="S11" s="394">
        <f t="shared" si="3"/>
        <v>0</v>
      </c>
      <c r="T11" s="395">
        <v>11173228.439999999</v>
      </c>
      <c r="U11" s="395">
        <v>12042500</v>
      </c>
      <c r="V11" s="394">
        <f t="shared" si="4"/>
        <v>1.077799497671418</v>
      </c>
      <c r="W11" s="395">
        <v>4919140</v>
      </c>
      <c r="X11" s="395">
        <v>285134</v>
      </c>
      <c r="Y11" s="394">
        <f t="shared" si="5"/>
        <v>5.7964196993783468E-2</v>
      </c>
      <c r="Z11" s="395"/>
      <c r="AA11" s="395"/>
      <c r="AB11" s="394"/>
      <c r="AC11" s="395">
        <v>274389.42</v>
      </c>
      <c r="AD11" s="395">
        <v>119643.54</v>
      </c>
      <c r="AE11" s="394"/>
      <c r="AF11" s="395">
        <v>1671500</v>
      </c>
      <c r="AG11" s="395">
        <v>1280395.6100000001</v>
      </c>
      <c r="AH11" s="394">
        <f t="shared" si="6"/>
        <v>0.76601591983248585</v>
      </c>
      <c r="AI11" s="395">
        <v>400000</v>
      </c>
      <c r="AJ11" s="395">
        <v>103500</v>
      </c>
      <c r="AK11" s="350">
        <f t="shared" si="7"/>
        <v>0.25874999999999998</v>
      </c>
      <c r="AL11" s="395">
        <v>98942174.890000001</v>
      </c>
      <c r="AM11" s="395">
        <v>360500</v>
      </c>
      <c r="AN11" s="351">
        <f t="shared" si="8"/>
        <v>3.643542305399994E-3</v>
      </c>
      <c r="AO11" s="395">
        <v>5709926.7999999998</v>
      </c>
      <c r="AP11" s="395">
        <v>1280250</v>
      </c>
      <c r="AQ11" s="394">
        <f t="shared" si="9"/>
        <v>0.22421478327883293</v>
      </c>
      <c r="AR11" s="395"/>
      <c r="AS11" s="395"/>
      <c r="AT11" s="394"/>
      <c r="AU11" s="395">
        <v>5809272.5800000001</v>
      </c>
      <c r="AV11" s="395">
        <v>218235.15</v>
      </c>
      <c r="AW11" s="351">
        <f t="shared" si="11"/>
        <v>3.7566691353291604E-2</v>
      </c>
      <c r="AX11" s="395"/>
      <c r="AY11" s="395"/>
      <c r="AZ11" s="351"/>
      <c r="BA11" s="395">
        <v>1300000</v>
      </c>
      <c r="BB11" s="395">
        <v>562442.52</v>
      </c>
      <c r="BC11" s="394"/>
      <c r="BD11" s="395">
        <v>5189274.07</v>
      </c>
      <c r="BE11" s="395">
        <v>582777.68999999994</v>
      </c>
      <c r="BF11" s="351">
        <f t="shared" si="13"/>
        <v>0.11230428035572997</v>
      </c>
      <c r="BG11" s="395">
        <v>25000</v>
      </c>
      <c r="BH11" s="395">
        <v>50000</v>
      </c>
      <c r="BI11" s="351">
        <f t="shared" si="14"/>
        <v>2</v>
      </c>
      <c r="BJ11" s="395">
        <v>566400</v>
      </c>
      <c r="BK11" s="395"/>
      <c r="BL11" s="394">
        <f t="shared" si="15"/>
        <v>0</v>
      </c>
      <c r="BM11" s="395">
        <v>500000</v>
      </c>
      <c r="BN11" s="395">
        <v>517000</v>
      </c>
      <c r="BO11" s="394">
        <f t="shared" si="16"/>
        <v>1.034</v>
      </c>
      <c r="BP11" s="395"/>
      <c r="BQ11" s="395"/>
      <c r="BR11" s="394"/>
      <c r="BS11" s="395">
        <v>800627.55</v>
      </c>
      <c r="BT11" s="395">
        <v>53513</v>
      </c>
      <c r="BU11" s="351">
        <f t="shared" si="17"/>
        <v>6.6838819123823556E-2</v>
      </c>
      <c r="BV11" s="395"/>
      <c r="BW11" s="395"/>
      <c r="BX11" s="394"/>
      <c r="BY11" s="393">
        <v>106162195.83</v>
      </c>
      <c r="BZ11" s="393">
        <v>320405.19</v>
      </c>
      <c r="CA11" s="351">
        <f t="shared" si="21"/>
        <v>3.018072370253836E-3</v>
      </c>
      <c r="CB11" s="9">
        <f t="shared" si="18"/>
        <v>252791273.57999998</v>
      </c>
      <c r="CC11" s="9">
        <f t="shared" si="19"/>
        <v>18121440.699999999</v>
      </c>
      <c r="CD11" s="383">
        <f t="shared" si="20"/>
        <v>7.1685388674087955E-2</v>
      </c>
      <c r="CF11" s="396"/>
      <c r="CG11" s="396"/>
      <c r="CH11" s="392"/>
      <c r="CI11" s="392"/>
    </row>
    <row r="12" spans="1:87" s="356" customFormat="1" ht="15.6" x14ac:dyDescent="0.3">
      <c r="A12" s="45" t="s">
        <v>33</v>
      </c>
      <c r="B12" s="397">
        <v>706876148.70000005</v>
      </c>
      <c r="C12" s="397">
        <v>397270877.49000001</v>
      </c>
      <c r="D12" s="374">
        <f t="shared" ref="D12:D17" si="22">SUM(C12/B12)</f>
        <v>0.56200916981088112</v>
      </c>
      <c r="E12" s="398">
        <v>235232006.75999999</v>
      </c>
      <c r="F12" s="398">
        <v>121186091.93000001</v>
      </c>
      <c r="G12" s="374">
        <f t="shared" si="0"/>
        <v>0.51517688259847416</v>
      </c>
      <c r="H12" s="398">
        <v>1933585140.4100001</v>
      </c>
      <c r="I12" s="398">
        <v>943144005.63999999</v>
      </c>
      <c r="J12" s="374">
        <f t="shared" si="1"/>
        <v>0.4877695767976446</v>
      </c>
      <c r="K12" s="398">
        <v>1368802965.1700001</v>
      </c>
      <c r="L12" s="398">
        <v>804638901.45000005</v>
      </c>
      <c r="M12" s="374">
        <f t="shared" ref="M12:M25" si="23">SUM(L12/K12)</f>
        <v>0.58784129047387546</v>
      </c>
      <c r="N12" s="398">
        <v>535974954.92000002</v>
      </c>
      <c r="O12" s="398">
        <v>313220211.95999998</v>
      </c>
      <c r="P12" s="374">
        <f t="shared" si="2"/>
        <v>0.58439337339326136</v>
      </c>
      <c r="Q12" s="398">
        <v>393348371.37</v>
      </c>
      <c r="R12" s="398">
        <v>206395413.25999999</v>
      </c>
      <c r="S12" s="374">
        <f t="shared" ref="S12:S25" si="24">SUM(R12/Q12)</f>
        <v>0.52471404048564319</v>
      </c>
      <c r="T12" s="398">
        <v>1410140421.95</v>
      </c>
      <c r="U12" s="398">
        <v>856351909.38999999</v>
      </c>
      <c r="V12" s="374">
        <f t="shared" si="4"/>
        <v>0.60728130054296392</v>
      </c>
      <c r="W12" s="398">
        <v>352856271.61000001</v>
      </c>
      <c r="X12" s="398">
        <v>161722308.53</v>
      </c>
      <c r="Y12" s="374">
        <f t="shared" si="5"/>
        <v>0.45832346352269498</v>
      </c>
      <c r="Z12" s="398">
        <v>1336126057.95</v>
      </c>
      <c r="AA12" s="398">
        <v>541663308.11000001</v>
      </c>
      <c r="AB12" s="374">
        <f t="shared" ref="AB12:AB25" si="25">SUM(AA12/Z12)</f>
        <v>0.40539835660496482</v>
      </c>
      <c r="AC12" s="398">
        <v>1092093008.8399999</v>
      </c>
      <c r="AD12" s="398">
        <v>625613269.21000004</v>
      </c>
      <c r="AE12" s="374">
        <f t="shared" ref="AE12:AE25" si="26">SUM(AD12/AC12)</f>
        <v>0.57285713226432455</v>
      </c>
      <c r="AF12" s="398">
        <v>330473000.63999999</v>
      </c>
      <c r="AG12" s="398">
        <v>165027192.40000001</v>
      </c>
      <c r="AH12" s="374">
        <f t="shared" ref="AH12:AH25" si="27">SUM(AG12/AF12)</f>
        <v>0.49936664139099218</v>
      </c>
      <c r="AI12" s="398">
        <v>1179793115.4300001</v>
      </c>
      <c r="AJ12" s="398">
        <v>648039271.62</v>
      </c>
      <c r="AK12" s="374">
        <f t="shared" si="7"/>
        <v>0.54928212679373756</v>
      </c>
      <c r="AL12" s="398">
        <v>1839848630.96</v>
      </c>
      <c r="AM12" s="398">
        <v>994193410.20000005</v>
      </c>
      <c r="AN12" s="374">
        <f t="shared" si="8"/>
        <v>0.54036695925427725</v>
      </c>
      <c r="AO12" s="398">
        <v>419161582.70999998</v>
      </c>
      <c r="AP12" s="398">
        <v>221418721.63</v>
      </c>
      <c r="AQ12" s="374">
        <f t="shared" ref="AQ12:AQ25" si="28">SUM(AP12/AO12)</f>
        <v>0.5282419256995462</v>
      </c>
      <c r="AR12" s="398">
        <v>413649434.41000003</v>
      </c>
      <c r="AS12" s="398">
        <v>218205417.28</v>
      </c>
      <c r="AT12" s="374">
        <f t="shared" si="10"/>
        <v>0.52751291100212094</v>
      </c>
      <c r="AU12" s="398">
        <v>387344863.94999999</v>
      </c>
      <c r="AV12" s="398">
        <v>207131592.5</v>
      </c>
      <c r="AW12" s="374">
        <f t="shared" si="11"/>
        <v>0.53474722857494084</v>
      </c>
      <c r="AX12" s="398">
        <v>559431634.62</v>
      </c>
      <c r="AY12" s="398">
        <v>321651351.79000002</v>
      </c>
      <c r="AZ12" s="374">
        <f t="shared" si="12"/>
        <v>0.57496096374400629</v>
      </c>
      <c r="BA12" s="398">
        <v>263945123.47</v>
      </c>
      <c r="BB12" s="398">
        <v>165724916.56</v>
      </c>
      <c r="BC12" s="374">
        <f t="shared" ref="BC12:BC25" si="29">SUM(BB12/BA12)</f>
        <v>0.62787640999488403</v>
      </c>
      <c r="BD12" s="398">
        <v>810514423.54999995</v>
      </c>
      <c r="BE12" s="398">
        <v>490844936.17000002</v>
      </c>
      <c r="BF12" s="374">
        <f t="shared" si="13"/>
        <v>0.60559679372531261</v>
      </c>
      <c r="BG12" s="398">
        <v>544823006.37</v>
      </c>
      <c r="BH12" s="398">
        <v>268062884.55000001</v>
      </c>
      <c r="BI12" s="374">
        <f t="shared" si="14"/>
        <v>0.49201829110709994</v>
      </c>
      <c r="BJ12" s="398">
        <v>323501384.69999999</v>
      </c>
      <c r="BK12" s="398">
        <v>156255844.68000001</v>
      </c>
      <c r="BL12" s="374">
        <f t="shared" si="15"/>
        <v>0.48301445394091386</v>
      </c>
      <c r="BM12" s="398">
        <v>665945747.25</v>
      </c>
      <c r="BN12" s="398">
        <v>361114091.94</v>
      </c>
      <c r="BO12" s="374">
        <f>SUM(BN12/BM12)</f>
        <v>0.54225752387669446</v>
      </c>
      <c r="BP12" s="398">
        <v>418631857.23000002</v>
      </c>
      <c r="BQ12" s="398">
        <v>209491510.15000001</v>
      </c>
      <c r="BR12" s="374">
        <f>SUM(BQ12/BP12)</f>
        <v>0.50041941751915819</v>
      </c>
      <c r="BS12" s="398">
        <v>436202529.94999999</v>
      </c>
      <c r="BT12" s="398">
        <v>277861851.86000001</v>
      </c>
      <c r="BU12" s="374">
        <f t="shared" si="17"/>
        <v>0.63700192635712161</v>
      </c>
      <c r="BV12" s="398">
        <v>3538841094.5100002</v>
      </c>
      <c r="BW12" s="398">
        <v>2223764292.8099999</v>
      </c>
      <c r="BX12" s="374">
        <f>SUM(BW12/BV12)</f>
        <v>0.62838772169223656</v>
      </c>
      <c r="BY12" s="397">
        <v>10244530341.9</v>
      </c>
      <c r="BZ12" s="397">
        <v>4956658878.5100002</v>
      </c>
      <c r="CA12" s="374">
        <f t="shared" si="21"/>
        <v>0.48383466231119721</v>
      </c>
      <c r="CB12" s="9">
        <f t="shared" si="18"/>
        <v>31741673119.330002</v>
      </c>
      <c r="CC12" s="9">
        <f t="shared" si="19"/>
        <v>16856652461.620001</v>
      </c>
      <c r="CD12" s="374">
        <f t="shared" si="20"/>
        <v>0.53105746500031403</v>
      </c>
      <c r="CE12" s="375"/>
      <c r="CF12" s="399"/>
      <c r="CG12" s="399"/>
      <c r="CH12" s="377"/>
      <c r="CI12" s="399"/>
    </row>
    <row r="13" spans="1:87" ht="15.6" x14ac:dyDescent="0.25">
      <c r="A13" s="38" t="s">
        <v>34</v>
      </c>
      <c r="B13" s="395">
        <v>63762179.299999997</v>
      </c>
      <c r="C13" s="395">
        <v>33590550.329999998</v>
      </c>
      <c r="D13" s="394">
        <f>SUM(C13/B13)</f>
        <v>0.52680994750755017</v>
      </c>
      <c r="E13" s="395">
        <v>33713771.359999999</v>
      </c>
      <c r="F13" s="395">
        <v>17921746.940000001</v>
      </c>
      <c r="G13" s="394">
        <f t="shared" si="0"/>
        <v>0.53158534975601734</v>
      </c>
      <c r="H13" s="395">
        <v>268123476.62</v>
      </c>
      <c r="I13" s="395">
        <v>112441068.02</v>
      </c>
      <c r="J13" s="394">
        <f t="shared" si="1"/>
        <v>0.41936300930245635</v>
      </c>
      <c r="K13" s="441">
        <v>111111253</v>
      </c>
      <c r="L13" s="441">
        <v>56943928.149999999</v>
      </c>
      <c r="M13" s="394">
        <f t="shared" si="23"/>
        <v>0.51249469889426946</v>
      </c>
      <c r="N13" s="395">
        <v>50014232.5</v>
      </c>
      <c r="O13" s="395">
        <v>25733424.289999999</v>
      </c>
      <c r="P13" s="394">
        <f t="shared" si="2"/>
        <v>0.51452202710498451</v>
      </c>
      <c r="Q13" s="395">
        <v>47091053.399999999</v>
      </c>
      <c r="R13" s="395">
        <v>24522055.460000001</v>
      </c>
      <c r="S13" s="394">
        <f t="shared" si="24"/>
        <v>0.52073703367187796</v>
      </c>
      <c r="T13" s="393">
        <v>170510005.69</v>
      </c>
      <c r="U13" s="393">
        <v>83879344.400000006</v>
      </c>
      <c r="V13" s="394">
        <f t="shared" si="4"/>
        <v>0.4919320954835868</v>
      </c>
      <c r="W13" s="393">
        <v>37997473.329999998</v>
      </c>
      <c r="X13" s="393">
        <v>19421961.93</v>
      </c>
      <c r="Y13" s="394">
        <f t="shared" si="5"/>
        <v>0.51113824757042081</v>
      </c>
      <c r="Z13" s="395">
        <v>101612672.87</v>
      </c>
      <c r="AA13" s="395">
        <v>63329187.579999998</v>
      </c>
      <c r="AB13" s="394">
        <f t="shared" si="25"/>
        <v>0.62324103668664765</v>
      </c>
      <c r="AC13" s="393">
        <v>111683622.93000001</v>
      </c>
      <c r="AD13" s="393">
        <v>67650311.219999999</v>
      </c>
      <c r="AE13" s="394">
        <f t="shared" si="26"/>
        <v>0.60573170394374842</v>
      </c>
      <c r="AF13" s="393">
        <v>32658720</v>
      </c>
      <c r="AG13" s="393">
        <v>18857257.66</v>
      </c>
      <c r="AH13" s="394">
        <f t="shared" si="27"/>
        <v>0.57740345181929975</v>
      </c>
      <c r="AI13" s="395">
        <v>91305944.170000002</v>
      </c>
      <c r="AJ13" s="395">
        <v>46032432.439999998</v>
      </c>
      <c r="AK13" s="350">
        <f t="shared" si="7"/>
        <v>0.50415592170312029</v>
      </c>
      <c r="AL13" s="393">
        <v>145628351.16</v>
      </c>
      <c r="AM13" s="393">
        <v>82021712.069999993</v>
      </c>
      <c r="AN13" s="351">
        <f t="shared" si="8"/>
        <v>0.56322626340721105</v>
      </c>
      <c r="AO13" s="393">
        <v>64987383.740000002</v>
      </c>
      <c r="AP13" s="393">
        <v>28466132.68</v>
      </c>
      <c r="AQ13" s="351">
        <f t="shared" si="28"/>
        <v>0.43802552190570765</v>
      </c>
      <c r="AR13" s="393">
        <v>57568735.740000002</v>
      </c>
      <c r="AS13" s="393">
        <v>28754908.75</v>
      </c>
      <c r="AT13" s="351">
        <f t="shared" si="10"/>
        <v>0.49948827919145128</v>
      </c>
      <c r="AU13" s="393">
        <v>54582435.380000003</v>
      </c>
      <c r="AV13" s="393">
        <v>29145834.82</v>
      </c>
      <c r="AW13" s="351">
        <f>SUM(AV13/AU13)</f>
        <v>0.53397827739067072</v>
      </c>
      <c r="AX13" s="393">
        <v>74646970.540000007</v>
      </c>
      <c r="AY13" s="393">
        <v>29494461.399999999</v>
      </c>
      <c r="AZ13" s="351">
        <f t="shared" si="12"/>
        <v>0.39511933554216006</v>
      </c>
      <c r="BA13" s="393">
        <v>29487193.399999999</v>
      </c>
      <c r="BB13" s="393">
        <v>19169833.530000001</v>
      </c>
      <c r="BC13" s="351">
        <f t="shared" si="29"/>
        <v>0.65010709123642818</v>
      </c>
      <c r="BD13" s="393">
        <v>86307109.209999993</v>
      </c>
      <c r="BE13" s="393">
        <v>39917891.240000002</v>
      </c>
      <c r="BF13" s="351">
        <f t="shared" si="13"/>
        <v>0.46250988598022591</v>
      </c>
      <c r="BG13" s="393">
        <v>68014023.530000001</v>
      </c>
      <c r="BH13" s="393">
        <v>33256037.800000001</v>
      </c>
      <c r="BI13" s="351">
        <f t="shared" si="14"/>
        <v>0.48895854228255214</v>
      </c>
      <c r="BJ13" s="395">
        <v>41234315.399999999</v>
      </c>
      <c r="BK13" s="395">
        <v>20803367.030000001</v>
      </c>
      <c r="BL13" s="351">
        <f>SUM(BK13/BJ13)</f>
        <v>0.50451588266213832</v>
      </c>
      <c r="BM13" s="395">
        <v>80128584.840000004</v>
      </c>
      <c r="BN13" s="395">
        <v>39133366.060000002</v>
      </c>
      <c r="BO13" s="351">
        <f>SUM(BN13/BM13)</f>
        <v>0.48838209408216976</v>
      </c>
      <c r="BP13" s="395">
        <v>46086958.57</v>
      </c>
      <c r="BQ13" s="395">
        <v>22126441.09</v>
      </c>
      <c r="BR13" s="351">
        <f>SUM(BQ13/BP13)</f>
        <v>0.48010200231357986</v>
      </c>
      <c r="BS13" s="395">
        <v>50199249.649999999</v>
      </c>
      <c r="BT13" s="395">
        <v>27012844.98</v>
      </c>
      <c r="BU13" s="351">
        <f t="shared" si="17"/>
        <v>0.53811252495484263</v>
      </c>
      <c r="BV13" s="395">
        <v>297328197</v>
      </c>
      <c r="BW13" s="395">
        <v>133175330.51000001</v>
      </c>
      <c r="BX13" s="394">
        <f>SUM(BW13/BV13)</f>
        <v>0.44790683108336343</v>
      </c>
      <c r="BY13" s="395">
        <v>728457099.79999995</v>
      </c>
      <c r="BZ13" s="395">
        <v>332778270.32999998</v>
      </c>
      <c r="CA13" s="351">
        <f t="shared" si="21"/>
        <v>0.45682617469356157</v>
      </c>
      <c r="CB13" s="9">
        <f t="shared" si="18"/>
        <v>2944241013.1300001</v>
      </c>
      <c r="CC13" s="9">
        <f t="shared" si="19"/>
        <v>1435579700.7100003</v>
      </c>
      <c r="CD13" s="383">
        <f t="shared" si="20"/>
        <v>0.4875890575221104</v>
      </c>
      <c r="CF13" s="396"/>
      <c r="CG13" s="396"/>
      <c r="CH13" s="392"/>
      <c r="CI13" s="392"/>
    </row>
    <row r="14" spans="1:87" ht="15.6" x14ac:dyDescent="0.25">
      <c r="A14" s="38" t="s">
        <v>35</v>
      </c>
      <c r="B14" s="395">
        <v>1289934</v>
      </c>
      <c r="C14" s="395">
        <v>647864.47</v>
      </c>
      <c r="D14" s="394">
        <f t="shared" si="22"/>
        <v>0.50224621569785743</v>
      </c>
      <c r="E14" s="395">
        <v>503491</v>
      </c>
      <c r="F14" s="395">
        <v>70202.259999999995</v>
      </c>
      <c r="G14" s="394">
        <f>SUM(F14/E14)</f>
        <v>0.13943101266954125</v>
      </c>
      <c r="H14" s="395">
        <v>2787117</v>
      </c>
      <c r="I14" s="395">
        <v>1493546.6</v>
      </c>
      <c r="J14" s="394">
        <f t="shared" si="1"/>
        <v>0.53587509961009894</v>
      </c>
      <c r="K14" s="441">
        <v>2730500</v>
      </c>
      <c r="L14" s="441">
        <v>1113636.21</v>
      </c>
      <c r="M14" s="394">
        <f t="shared" si="23"/>
        <v>0.40785065372642371</v>
      </c>
      <c r="N14" s="395">
        <v>804753</v>
      </c>
      <c r="O14" s="395">
        <v>207285.69</v>
      </c>
      <c r="P14" s="394">
        <f t="shared" si="2"/>
        <v>0.25757678442950821</v>
      </c>
      <c r="Q14" s="395">
        <v>642470</v>
      </c>
      <c r="R14" s="395">
        <v>285780.17</v>
      </c>
      <c r="S14" s="394">
        <f t="shared" si="24"/>
        <v>0.44481480847354737</v>
      </c>
      <c r="T14" s="393">
        <v>2488741</v>
      </c>
      <c r="U14" s="393">
        <v>786359.58</v>
      </c>
      <c r="V14" s="394">
        <f t="shared" si="4"/>
        <v>0.31596682017132355</v>
      </c>
      <c r="W14" s="393">
        <v>554256</v>
      </c>
      <c r="X14" s="393">
        <v>294520.25</v>
      </c>
      <c r="Y14" s="394">
        <f t="shared" si="5"/>
        <v>0.53137945281602728</v>
      </c>
      <c r="Z14" s="395">
        <v>786028</v>
      </c>
      <c r="AA14" s="395">
        <v>365512.55</v>
      </c>
      <c r="AB14" s="394">
        <f>SUM(AA14/Z14)</f>
        <v>0.46501212425002669</v>
      </c>
      <c r="AC14" s="393">
        <v>1549169</v>
      </c>
      <c r="AD14" s="393">
        <v>601040.63</v>
      </c>
      <c r="AE14" s="394">
        <f>SUM(AD14/AC14)</f>
        <v>0.38797615366690141</v>
      </c>
      <c r="AF14" s="393">
        <v>556752</v>
      </c>
      <c r="AG14" s="393">
        <v>225830.11</v>
      </c>
      <c r="AH14" s="394">
        <f>SUM(AG14/AF14)</f>
        <v>0.4056206533609219</v>
      </c>
      <c r="AI14" s="395">
        <v>336215</v>
      </c>
      <c r="AJ14" s="395">
        <v>144716.75</v>
      </c>
      <c r="AK14" s="350">
        <f>SUM(AJ14/AI14)</f>
        <v>0.43042918965542881</v>
      </c>
      <c r="AL14" s="393">
        <v>1619492</v>
      </c>
      <c r="AM14" s="393">
        <v>724774.87</v>
      </c>
      <c r="AN14" s="351">
        <f>SUM(AM14/AL14)</f>
        <v>0.44753223232964412</v>
      </c>
      <c r="AO14" s="393">
        <v>442739</v>
      </c>
      <c r="AP14" s="393">
        <v>88473.91</v>
      </c>
      <c r="AQ14" s="351">
        <f>SUM(AP14/AO14)</f>
        <v>0.19983310709018182</v>
      </c>
      <c r="AR14" s="393">
        <v>769799</v>
      </c>
      <c r="AS14" s="393">
        <v>331489.01</v>
      </c>
      <c r="AT14" s="351">
        <f>SUM(AS14/AR14)</f>
        <v>0.43061761576723273</v>
      </c>
      <c r="AU14" s="393">
        <v>720187</v>
      </c>
      <c r="AV14" s="393">
        <v>136098.51</v>
      </c>
      <c r="AW14" s="351">
        <f>SUM(AV14/AU14)</f>
        <v>0.18897662690384581</v>
      </c>
      <c r="AX14" s="393">
        <v>1009061</v>
      </c>
      <c r="AY14" s="393">
        <v>158085.37</v>
      </c>
      <c r="AZ14" s="351">
        <f>SUM(AY14/AX14)</f>
        <v>0.15666582099595563</v>
      </c>
      <c r="BA14" s="393">
        <v>585880</v>
      </c>
      <c r="BB14" s="393">
        <v>164114.93</v>
      </c>
      <c r="BC14" s="351">
        <f>SUM(BB14/BA14)</f>
        <v>0.28011696934525843</v>
      </c>
      <c r="BD14" s="393">
        <v>676175</v>
      </c>
      <c r="BE14" s="393">
        <v>386918.83</v>
      </c>
      <c r="BF14" s="351">
        <f>SUM(BE14/BD14)</f>
        <v>0.57221700003697273</v>
      </c>
      <c r="BG14" s="393">
        <v>430255</v>
      </c>
      <c r="BH14" s="393">
        <v>286818</v>
      </c>
      <c r="BI14" s="351">
        <f>SUM(BH14/BG14)</f>
        <v>0.66662328154234118</v>
      </c>
      <c r="BJ14" s="395">
        <v>533866</v>
      </c>
      <c r="BK14" s="395">
        <v>182335.9</v>
      </c>
      <c r="BL14" s="351">
        <f t="shared" si="15"/>
        <v>0.34153870072265324</v>
      </c>
      <c r="BM14" s="395">
        <v>1236363</v>
      </c>
      <c r="BN14" s="395">
        <v>432120.91</v>
      </c>
      <c r="BO14" s="351">
        <f t="shared" ref="BO14:BO24" si="30">SUM(BN14/BM14)</f>
        <v>0.34950973945354236</v>
      </c>
      <c r="BP14" s="395">
        <v>669934</v>
      </c>
      <c r="BQ14" s="395">
        <v>113923.49</v>
      </c>
      <c r="BR14" s="351">
        <f t="shared" ref="BR14:BR24" si="31">SUM(BQ14/BP14)</f>
        <v>0.1700518110739267</v>
      </c>
      <c r="BS14" s="395">
        <v>520551</v>
      </c>
      <c r="BT14" s="395"/>
      <c r="BU14" s="351">
        <f t="shared" ref="BU14:BU24" si="32">SUM(BT14/BS14)</f>
        <v>0</v>
      </c>
      <c r="BV14" s="395"/>
      <c r="BW14" s="395"/>
      <c r="BX14" s="394"/>
      <c r="BY14" s="395"/>
      <c r="BZ14" s="395"/>
      <c r="CA14" s="351"/>
      <c r="CB14" s="9">
        <f t="shared" si="18"/>
        <v>24243728</v>
      </c>
      <c r="CC14" s="9">
        <f t="shared" si="19"/>
        <v>9241449.0000000019</v>
      </c>
      <c r="CD14" s="383">
        <f t="shared" si="20"/>
        <v>0.38118927089101157</v>
      </c>
      <c r="CF14" s="396"/>
      <c r="CG14" s="396"/>
      <c r="CH14" s="392"/>
      <c r="CI14" s="392"/>
    </row>
    <row r="15" spans="1:87" ht="31.2" x14ac:dyDescent="0.25">
      <c r="A15" s="38" t="s">
        <v>36</v>
      </c>
      <c r="B15" s="395">
        <v>3367774</v>
      </c>
      <c r="C15" s="395">
        <v>1298271.99</v>
      </c>
      <c r="D15" s="394">
        <f>SUM(C15/B15)</f>
        <v>0.38549854889312646</v>
      </c>
      <c r="E15" s="395">
        <v>3544714</v>
      </c>
      <c r="F15" s="395">
        <v>636568.44999999995</v>
      </c>
      <c r="G15" s="394">
        <f t="shared" si="0"/>
        <v>0.17958245714604901</v>
      </c>
      <c r="H15" s="395">
        <v>17966080.719999999</v>
      </c>
      <c r="I15" s="395">
        <v>6507466.7400000002</v>
      </c>
      <c r="J15" s="394">
        <f t="shared" si="1"/>
        <v>0.3622084772643725</v>
      </c>
      <c r="K15" s="441">
        <v>8488560</v>
      </c>
      <c r="L15" s="441">
        <v>2324241.7599999998</v>
      </c>
      <c r="M15" s="394">
        <f t="shared" si="23"/>
        <v>0.273808721385017</v>
      </c>
      <c r="N15" s="395">
        <v>4745649</v>
      </c>
      <c r="O15" s="395">
        <v>1282035.83</v>
      </c>
      <c r="P15" s="394">
        <f t="shared" si="2"/>
        <v>0.2701497371592379</v>
      </c>
      <c r="Q15" s="395">
        <v>3756831.63</v>
      </c>
      <c r="R15" s="395">
        <v>1037543.49</v>
      </c>
      <c r="S15" s="394">
        <f t="shared" si="24"/>
        <v>0.27617513697306684</v>
      </c>
      <c r="T15" s="393">
        <v>14192033.08</v>
      </c>
      <c r="U15" s="393">
        <v>4604993</v>
      </c>
      <c r="V15" s="394">
        <f t="shared" si="4"/>
        <v>0.32447732992460021</v>
      </c>
      <c r="W15" s="393">
        <v>3186525</v>
      </c>
      <c r="X15" s="393">
        <v>704735.84</v>
      </c>
      <c r="Y15" s="394">
        <f t="shared" si="5"/>
        <v>0.2211612461851076</v>
      </c>
      <c r="Z15" s="395">
        <v>5662200</v>
      </c>
      <c r="AA15" s="395">
        <v>2804384.66</v>
      </c>
      <c r="AB15" s="394">
        <f t="shared" si="25"/>
        <v>0.49528180919077391</v>
      </c>
      <c r="AC15" s="393">
        <v>5950455.21</v>
      </c>
      <c r="AD15" s="393">
        <v>1385458.61</v>
      </c>
      <c r="AE15" s="394">
        <f t="shared" si="26"/>
        <v>0.23283237350844627</v>
      </c>
      <c r="AF15" s="393">
        <v>5491400</v>
      </c>
      <c r="AG15" s="393">
        <v>1447441.83</v>
      </c>
      <c r="AH15" s="394">
        <f t="shared" si="27"/>
        <v>0.26358339039224971</v>
      </c>
      <c r="AI15" s="395">
        <v>8851527.4299999997</v>
      </c>
      <c r="AJ15" s="395">
        <v>2711430.08</v>
      </c>
      <c r="AK15" s="350">
        <f t="shared" si="7"/>
        <v>0.3063234115741762</v>
      </c>
      <c r="AL15" s="393">
        <v>5297500</v>
      </c>
      <c r="AM15" s="393">
        <v>1774156.59</v>
      </c>
      <c r="AN15" s="351">
        <f t="shared" si="8"/>
        <v>0.33490450023596036</v>
      </c>
      <c r="AO15" s="393">
        <v>4054100</v>
      </c>
      <c r="AP15" s="393">
        <v>835330.05</v>
      </c>
      <c r="AQ15" s="351">
        <f t="shared" si="28"/>
        <v>0.20604574381490345</v>
      </c>
      <c r="AR15" s="393">
        <v>3842800</v>
      </c>
      <c r="AS15" s="393">
        <v>1107292.1399999999</v>
      </c>
      <c r="AT15" s="351">
        <f t="shared" si="10"/>
        <v>0.28814722077651711</v>
      </c>
      <c r="AU15" s="393">
        <v>6261320</v>
      </c>
      <c r="AV15" s="393">
        <v>1868020.57</v>
      </c>
      <c r="AW15" s="351">
        <f t="shared" si="11"/>
        <v>0.29834293248069099</v>
      </c>
      <c r="AX15" s="393">
        <v>6697408</v>
      </c>
      <c r="AY15" s="393">
        <v>2145773.4700000002</v>
      </c>
      <c r="AZ15" s="351">
        <f t="shared" si="12"/>
        <v>0.32038864438302106</v>
      </c>
      <c r="BA15" s="393">
        <v>1193536</v>
      </c>
      <c r="BB15" s="393">
        <v>589505.43000000005</v>
      </c>
      <c r="BC15" s="351">
        <f t="shared" si="29"/>
        <v>0.49391508090246128</v>
      </c>
      <c r="BD15" s="393">
        <v>7554000.1200000001</v>
      </c>
      <c r="BE15" s="393">
        <v>1914827.67</v>
      </c>
      <c r="BF15" s="351">
        <f t="shared" si="13"/>
        <v>0.25348525808601652</v>
      </c>
      <c r="BG15" s="393">
        <v>4952580</v>
      </c>
      <c r="BH15" s="393">
        <v>1278488.71</v>
      </c>
      <c r="BI15" s="351">
        <f t="shared" si="14"/>
        <v>0.25814599865120808</v>
      </c>
      <c r="BJ15" s="395">
        <v>2461594</v>
      </c>
      <c r="BK15" s="395">
        <v>928371.31</v>
      </c>
      <c r="BL15" s="351">
        <f>SUM(BK15/BJ15)</f>
        <v>0.37714233541355724</v>
      </c>
      <c r="BM15" s="395">
        <v>6995627.6200000001</v>
      </c>
      <c r="BN15" s="395">
        <v>2029488.7</v>
      </c>
      <c r="BO15" s="351">
        <f>SUM(BN15/BM15)</f>
        <v>0.29010816616336704</v>
      </c>
      <c r="BP15" s="395">
        <v>4802044</v>
      </c>
      <c r="BQ15" s="395">
        <v>896782.99</v>
      </c>
      <c r="BR15" s="351">
        <f>SUM(BQ15/BP15)</f>
        <v>0.18675026509544684</v>
      </c>
      <c r="BS15" s="395">
        <v>2684451.33</v>
      </c>
      <c r="BT15" s="395">
        <v>1058574.3799999999</v>
      </c>
      <c r="BU15" s="351">
        <f>SUM(BT15/BS15)</f>
        <v>0.39433547115193923</v>
      </c>
      <c r="BV15" s="395">
        <v>20856905.66</v>
      </c>
      <c r="BW15" s="395">
        <v>9891461.1099999994</v>
      </c>
      <c r="BX15" s="394">
        <f>SUM(BW15/BV15)</f>
        <v>0.47425352884297406</v>
      </c>
      <c r="BY15" s="395">
        <v>40051979</v>
      </c>
      <c r="BZ15" s="395">
        <v>14993918.25</v>
      </c>
      <c r="CA15" s="351">
        <f>SUM(BZ15/BY15)</f>
        <v>0.37436148286205784</v>
      </c>
      <c r="CB15" s="9">
        <f t="shared" si="18"/>
        <v>202909595.80000001</v>
      </c>
      <c r="CC15" s="9">
        <f t="shared" si="19"/>
        <v>68056563.650000006</v>
      </c>
      <c r="CD15" s="383">
        <f t="shared" si="20"/>
        <v>0.33540337696537859</v>
      </c>
      <c r="CF15" s="396"/>
      <c r="CG15" s="396"/>
      <c r="CH15" s="392"/>
      <c r="CI15" s="392"/>
    </row>
    <row r="16" spans="1:87" ht="15.6" x14ac:dyDescent="0.25">
      <c r="A16" s="38" t="s">
        <v>37</v>
      </c>
      <c r="B16" s="395">
        <v>25437739.02</v>
      </c>
      <c r="C16" s="395">
        <v>3915272.89</v>
      </c>
      <c r="D16" s="394">
        <f t="shared" si="22"/>
        <v>0.15391591551913014</v>
      </c>
      <c r="E16" s="395">
        <v>15607965.5</v>
      </c>
      <c r="F16" s="395">
        <v>6727376.6699999999</v>
      </c>
      <c r="G16" s="394">
        <f t="shared" si="0"/>
        <v>0.43102201052404937</v>
      </c>
      <c r="H16" s="395">
        <v>134633649.77000001</v>
      </c>
      <c r="I16" s="395">
        <v>46610115.149999999</v>
      </c>
      <c r="J16" s="394">
        <f t="shared" si="1"/>
        <v>0.34619959593776073</v>
      </c>
      <c r="K16" s="441">
        <v>95091683</v>
      </c>
      <c r="L16" s="441">
        <v>25542346.809999999</v>
      </c>
      <c r="M16" s="394">
        <f t="shared" si="23"/>
        <v>0.26860757959242343</v>
      </c>
      <c r="N16" s="395">
        <v>32755802.879999999</v>
      </c>
      <c r="O16" s="395">
        <v>10091041.789999999</v>
      </c>
      <c r="P16" s="394">
        <f t="shared" si="2"/>
        <v>0.30806882758967191</v>
      </c>
      <c r="Q16" s="395">
        <v>56108992.229999997</v>
      </c>
      <c r="R16" s="395">
        <v>14882951.390000001</v>
      </c>
      <c r="S16" s="394">
        <f t="shared" si="24"/>
        <v>0.26525073430284279</v>
      </c>
      <c r="T16" s="393">
        <v>73001845.730000004</v>
      </c>
      <c r="U16" s="393">
        <v>12507080.09</v>
      </c>
      <c r="V16" s="394">
        <f t="shared" si="4"/>
        <v>0.17132553245650656</v>
      </c>
      <c r="W16" s="393">
        <v>61530973.049999997</v>
      </c>
      <c r="X16" s="393">
        <v>13560491.109999999</v>
      </c>
      <c r="Y16" s="394">
        <f t="shared" si="5"/>
        <v>0.22038479870911126</v>
      </c>
      <c r="Z16" s="395">
        <v>214348708</v>
      </c>
      <c r="AA16" s="395">
        <v>71499921.019999996</v>
      </c>
      <c r="AB16" s="394">
        <f t="shared" si="25"/>
        <v>0.33356823881578979</v>
      </c>
      <c r="AC16" s="393">
        <v>47301178.560000002</v>
      </c>
      <c r="AD16" s="393">
        <v>9535514.6199999992</v>
      </c>
      <c r="AE16" s="394">
        <f t="shared" si="26"/>
        <v>0.20159148059925208</v>
      </c>
      <c r="AF16" s="393">
        <v>23149528.469999999</v>
      </c>
      <c r="AG16" s="393">
        <v>6885218.0599999996</v>
      </c>
      <c r="AH16" s="394">
        <f t="shared" si="27"/>
        <v>0.29742368484622528</v>
      </c>
      <c r="AI16" s="395">
        <v>63606589</v>
      </c>
      <c r="AJ16" s="395">
        <v>21817958.609999999</v>
      </c>
      <c r="AK16" s="350">
        <f t="shared" si="7"/>
        <v>0.34301412719993518</v>
      </c>
      <c r="AL16" s="393">
        <v>112342620.03</v>
      </c>
      <c r="AM16" s="393">
        <v>22705223.84</v>
      </c>
      <c r="AN16" s="351">
        <f t="shared" si="8"/>
        <v>0.20210694600087475</v>
      </c>
      <c r="AO16" s="393">
        <v>27287948.219999999</v>
      </c>
      <c r="AP16" s="393">
        <v>4346656.28</v>
      </c>
      <c r="AQ16" s="351">
        <f t="shared" si="28"/>
        <v>0.15928849779970744</v>
      </c>
      <c r="AR16" s="393">
        <v>55837296.899999999</v>
      </c>
      <c r="AS16" s="393">
        <v>26860291.809999999</v>
      </c>
      <c r="AT16" s="351">
        <f t="shared" si="10"/>
        <v>0.48104570423787829</v>
      </c>
      <c r="AU16" s="393">
        <v>30643568.420000002</v>
      </c>
      <c r="AV16" s="393">
        <v>12057947.960000001</v>
      </c>
      <c r="AW16" s="351">
        <f t="shared" si="11"/>
        <v>0.39349033359085533</v>
      </c>
      <c r="AX16" s="393">
        <v>56234995.960000001</v>
      </c>
      <c r="AY16" s="393">
        <v>40111685.049999997</v>
      </c>
      <c r="AZ16" s="351">
        <f t="shared" si="12"/>
        <v>0.71328688417674058</v>
      </c>
      <c r="BA16" s="393">
        <v>19744722.5</v>
      </c>
      <c r="BB16" s="393">
        <v>8506327.9399999995</v>
      </c>
      <c r="BC16" s="351">
        <f t="shared" si="29"/>
        <v>0.43081526924473107</v>
      </c>
      <c r="BD16" s="393">
        <v>70376632.900000006</v>
      </c>
      <c r="BE16" s="393">
        <v>35524884.329999998</v>
      </c>
      <c r="BF16" s="351">
        <f t="shared" si="13"/>
        <v>0.50478238111331974</v>
      </c>
      <c r="BG16" s="393">
        <v>73891022.489999995</v>
      </c>
      <c r="BH16" s="393">
        <v>12639726.98</v>
      </c>
      <c r="BI16" s="351">
        <f t="shared" si="14"/>
        <v>0.17105903469816772</v>
      </c>
      <c r="BJ16" s="395">
        <v>67889588.150000006</v>
      </c>
      <c r="BK16" s="395">
        <v>21030979.32</v>
      </c>
      <c r="BL16" s="351">
        <f t="shared" si="15"/>
        <v>0.30978210198495654</v>
      </c>
      <c r="BM16" s="395">
        <v>64731844.520000003</v>
      </c>
      <c r="BN16" s="395">
        <v>12971877.51</v>
      </c>
      <c r="BO16" s="351">
        <f t="shared" si="30"/>
        <v>0.2003940657985131</v>
      </c>
      <c r="BP16" s="395">
        <v>43806593.350000001</v>
      </c>
      <c r="BQ16" s="395">
        <v>4807005.08</v>
      </c>
      <c r="BR16" s="351">
        <f t="shared" si="31"/>
        <v>0.10973245606189097</v>
      </c>
      <c r="BS16" s="395">
        <v>33425466.890000001</v>
      </c>
      <c r="BT16" s="395">
        <v>20408274.109999999</v>
      </c>
      <c r="BU16" s="351">
        <f t="shared" si="32"/>
        <v>0.6105606296289493</v>
      </c>
      <c r="BV16" s="395">
        <v>458740096.75999999</v>
      </c>
      <c r="BW16" s="395">
        <v>214047361.19999999</v>
      </c>
      <c r="BX16" s="394">
        <f t="shared" ref="BX16:BX24" si="33">SUM(BW16/BV16)</f>
        <v>0.46659832596230105</v>
      </c>
      <c r="BY16" s="395">
        <v>2128433749.5</v>
      </c>
      <c r="BZ16" s="395">
        <v>547630290.82000005</v>
      </c>
      <c r="CA16" s="351">
        <f t="shared" ref="CA16:CA24" si="34">SUM(BZ16/BY16)</f>
        <v>0.25729261761078837</v>
      </c>
      <c r="CB16" s="9">
        <f t="shared" si="18"/>
        <v>4085960801.8000002</v>
      </c>
      <c r="CC16" s="9">
        <f t="shared" si="19"/>
        <v>1227223820.4400003</v>
      </c>
      <c r="CD16" s="383">
        <f t="shared" si="20"/>
        <v>0.30035134451103102</v>
      </c>
      <c r="CF16" s="396"/>
      <c r="CG16" s="396"/>
      <c r="CH16" s="392"/>
      <c r="CI16" s="392"/>
    </row>
    <row r="17" spans="1:87" ht="15.6" x14ac:dyDescent="0.25">
      <c r="A17" s="38" t="s">
        <v>38</v>
      </c>
      <c r="B17" s="395">
        <v>122044324.77</v>
      </c>
      <c r="C17" s="395">
        <v>54608209.219999999</v>
      </c>
      <c r="D17" s="394">
        <f t="shared" si="22"/>
        <v>0.44744570731095046</v>
      </c>
      <c r="E17" s="395">
        <v>16686600.4</v>
      </c>
      <c r="F17" s="395">
        <v>5487052.4800000004</v>
      </c>
      <c r="G17" s="394">
        <f t="shared" si="0"/>
        <v>0.32882986039505091</v>
      </c>
      <c r="H17" s="395">
        <v>316079561.72000003</v>
      </c>
      <c r="I17" s="395">
        <v>105046063.54000001</v>
      </c>
      <c r="J17" s="394">
        <f t="shared" si="1"/>
        <v>0.33234057579798643</v>
      </c>
      <c r="K17" s="441">
        <v>188706159.63999999</v>
      </c>
      <c r="L17" s="441">
        <v>110813624.40000001</v>
      </c>
      <c r="M17" s="394">
        <f t="shared" si="23"/>
        <v>0.58722844347742675</v>
      </c>
      <c r="N17" s="395">
        <v>55231431.799999997</v>
      </c>
      <c r="O17" s="395">
        <v>24724525.059999999</v>
      </c>
      <c r="P17" s="394">
        <f t="shared" si="2"/>
        <v>0.44765316151010953</v>
      </c>
      <c r="Q17" s="395">
        <v>10798863.210000001</v>
      </c>
      <c r="R17" s="395">
        <v>5010325.05</v>
      </c>
      <c r="S17" s="394">
        <f t="shared" si="24"/>
        <v>0.46396782259083724</v>
      </c>
      <c r="T17" s="393">
        <v>233313735.12</v>
      </c>
      <c r="U17" s="393">
        <v>93248174.040000007</v>
      </c>
      <c r="V17" s="394">
        <f t="shared" si="4"/>
        <v>0.39966860070213944</v>
      </c>
      <c r="W17" s="393">
        <v>38279940.079999998</v>
      </c>
      <c r="X17" s="393">
        <v>13161110.48</v>
      </c>
      <c r="Y17" s="394">
        <f t="shared" si="5"/>
        <v>0.34381220170394794</v>
      </c>
      <c r="Z17" s="395">
        <v>130685840.52</v>
      </c>
      <c r="AA17" s="395">
        <v>48252128.979999997</v>
      </c>
      <c r="AB17" s="394">
        <f t="shared" si="25"/>
        <v>0.36922231810274464</v>
      </c>
      <c r="AC17" s="393">
        <v>126159298.95999999</v>
      </c>
      <c r="AD17" s="393">
        <v>55334479.380000003</v>
      </c>
      <c r="AE17" s="394">
        <f t="shared" si="26"/>
        <v>0.43860801253773868</v>
      </c>
      <c r="AF17" s="393">
        <v>37841774</v>
      </c>
      <c r="AG17" s="393">
        <v>6461425.0599999996</v>
      </c>
      <c r="AH17" s="394">
        <f t="shared" si="27"/>
        <v>0.17074847125295975</v>
      </c>
      <c r="AI17" s="395">
        <v>125524540.45999999</v>
      </c>
      <c r="AJ17" s="395">
        <v>77368582.010000005</v>
      </c>
      <c r="AK17" s="350">
        <f t="shared" si="7"/>
        <v>0.61636220078140413</v>
      </c>
      <c r="AL17" s="393">
        <v>376202046.70999998</v>
      </c>
      <c r="AM17" s="393">
        <v>159565959.78999999</v>
      </c>
      <c r="AN17" s="351">
        <f t="shared" si="8"/>
        <v>0.42414963231979275</v>
      </c>
      <c r="AO17" s="393">
        <v>43914990.829999998</v>
      </c>
      <c r="AP17" s="393">
        <v>14929116.630000001</v>
      </c>
      <c r="AQ17" s="351">
        <f t="shared" si="28"/>
        <v>0.33995490714759191</v>
      </c>
      <c r="AR17" s="393">
        <v>36492056.649999999</v>
      </c>
      <c r="AS17" s="393">
        <v>12542068.74</v>
      </c>
      <c r="AT17" s="351">
        <f>SUM(AS17/AR17)</f>
        <v>0.34369311821179582</v>
      </c>
      <c r="AU17" s="393">
        <v>40578851.039999999</v>
      </c>
      <c r="AV17" s="393">
        <v>24195798.18</v>
      </c>
      <c r="AW17" s="351">
        <f t="shared" si="11"/>
        <v>0.59626622144006369</v>
      </c>
      <c r="AX17" s="393">
        <v>109311275.66</v>
      </c>
      <c r="AY17" s="393">
        <v>47545455.350000001</v>
      </c>
      <c r="AZ17" s="351">
        <f>SUM(AY17/AX17)</f>
        <v>0.43495472047993117</v>
      </c>
      <c r="BA17" s="393">
        <v>38909675.079999998</v>
      </c>
      <c r="BB17" s="393">
        <v>36742568.859999999</v>
      </c>
      <c r="BC17" s="351">
        <f>SUM(BB17/BA17)</f>
        <v>0.94430418101553582</v>
      </c>
      <c r="BD17" s="393">
        <v>172211423.52000001</v>
      </c>
      <c r="BE17" s="393">
        <v>128969610.58</v>
      </c>
      <c r="BF17" s="351">
        <f>SUM(BE17/BD17)</f>
        <v>0.7489027611749689</v>
      </c>
      <c r="BG17" s="393">
        <v>79011323</v>
      </c>
      <c r="BH17" s="393">
        <v>25635425</v>
      </c>
      <c r="BI17" s="351">
        <f>SUM(BH17/BG17)</f>
        <v>0.32445254713681987</v>
      </c>
      <c r="BJ17" s="395">
        <v>24315086.91</v>
      </c>
      <c r="BK17" s="395">
        <v>7779935.96</v>
      </c>
      <c r="BL17" s="351">
        <f t="shared" si="15"/>
        <v>0.31996332107702097</v>
      </c>
      <c r="BM17" s="395">
        <v>55363632.740000002</v>
      </c>
      <c r="BN17" s="395">
        <v>18985541.91</v>
      </c>
      <c r="BO17" s="351">
        <f t="shared" si="30"/>
        <v>0.34292442476020946</v>
      </c>
      <c r="BP17" s="395">
        <v>37950981.719999999</v>
      </c>
      <c r="BQ17" s="395">
        <v>9923177.4900000002</v>
      </c>
      <c r="BR17" s="351">
        <f t="shared" si="31"/>
        <v>0.26147353876673313</v>
      </c>
      <c r="BS17" s="395">
        <v>70672392.439999998</v>
      </c>
      <c r="BT17" s="395">
        <v>27316720.350000001</v>
      </c>
      <c r="BU17" s="351">
        <f t="shared" si="32"/>
        <v>0.38652604513412453</v>
      </c>
      <c r="BV17" s="395">
        <v>416019790.86000001</v>
      </c>
      <c r="BW17" s="395">
        <v>145990371.63999999</v>
      </c>
      <c r="BX17" s="394">
        <f t="shared" si="33"/>
        <v>0.35092169855238692</v>
      </c>
      <c r="BY17" s="395">
        <v>1523856116.26</v>
      </c>
      <c r="BZ17" s="395">
        <v>300389870.83999997</v>
      </c>
      <c r="CA17" s="351">
        <f t="shared" si="34"/>
        <v>0.19712482539181378</v>
      </c>
      <c r="CB17" s="9">
        <f t="shared" si="18"/>
        <v>4426161714.0999994</v>
      </c>
      <c r="CC17" s="9">
        <f t="shared" si="19"/>
        <v>1560027321.02</v>
      </c>
      <c r="CD17" s="383">
        <f t="shared" si="20"/>
        <v>0.35245601534403281</v>
      </c>
      <c r="CF17" s="396"/>
      <c r="CG17" s="396"/>
      <c r="CH17" s="392"/>
      <c r="CI17" s="392"/>
    </row>
    <row r="18" spans="1:87" ht="15.6" x14ac:dyDescent="0.25">
      <c r="A18" s="38" t="s">
        <v>39</v>
      </c>
      <c r="B18" s="395"/>
      <c r="C18" s="395"/>
      <c r="D18" s="394"/>
      <c r="E18" s="395"/>
      <c r="F18" s="395"/>
      <c r="G18" s="394"/>
      <c r="H18" s="395">
        <v>1522500</v>
      </c>
      <c r="I18" s="395">
        <v>599506.31000000006</v>
      </c>
      <c r="J18" s="394">
        <f t="shared" si="1"/>
        <v>0.39376440722495898</v>
      </c>
      <c r="K18" s="441">
        <v>2445000</v>
      </c>
      <c r="L18" s="441">
        <v>19000</v>
      </c>
      <c r="M18" s="394">
        <f t="shared" si="23"/>
        <v>7.770961145194274E-3</v>
      </c>
      <c r="N18" s="395"/>
      <c r="O18" s="395"/>
      <c r="P18" s="394"/>
      <c r="Q18" s="395"/>
      <c r="R18" s="395"/>
      <c r="S18" s="394"/>
      <c r="T18" s="393">
        <v>200000</v>
      </c>
      <c r="U18" s="393"/>
      <c r="V18" s="394"/>
      <c r="W18" s="393"/>
      <c r="X18" s="393"/>
      <c r="Y18" s="394"/>
      <c r="Z18" s="395">
        <v>120000</v>
      </c>
      <c r="AA18" s="395"/>
      <c r="AB18" s="394">
        <f t="shared" si="25"/>
        <v>0</v>
      </c>
      <c r="AC18" s="393">
        <v>1800000</v>
      </c>
      <c r="AD18" s="393">
        <v>729932.74</v>
      </c>
      <c r="AE18" s="394">
        <f t="shared" si="26"/>
        <v>0.40551818888888891</v>
      </c>
      <c r="AF18" s="393">
        <v>50546.16</v>
      </c>
      <c r="AG18" s="393">
        <v>50546.16</v>
      </c>
      <c r="AH18" s="394">
        <f t="shared" si="27"/>
        <v>1</v>
      </c>
      <c r="AI18" s="395">
        <v>1823000</v>
      </c>
      <c r="AJ18" s="395">
        <v>524543.32999999996</v>
      </c>
      <c r="AK18" s="350">
        <f t="shared" si="7"/>
        <v>0.28773633022490397</v>
      </c>
      <c r="AL18" s="393"/>
      <c r="AM18" s="393"/>
      <c r="AN18" s="351" t="e">
        <f t="shared" si="8"/>
        <v>#DIV/0!</v>
      </c>
      <c r="AO18" s="393">
        <v>70000</v>
      </c>
      <c r="AP18" s="393"/>
      <c r="AQ18" s="351">
        <f t="shared" si="28"/>
        <v>0</v>
      </c>
      <c r="AR18" s="393">
        <v>238000</v>
      </c>
      <c r="AS18" s="393"/>
      <c r="AT18" s="351">
        <f t="shared" si="10"/>
        <v>0</v>
      </c>
      <c r="AU18" s="393">
        <v>250000</v>
      </c>
      <c r="AV18" s="393"/>
      <c r="AW18" s="351"/>
      <c r="AX18" s="393">
        <v>540000</v>
      </c>
      <c r="AY18" s="393">
        <v>437965.97</v>
      </c>
      <c r="AZ18" s="351">
        <f t="shared" si="12"/>
        <v>0.81104809259259258</v>
      </c>
      <c r="BA18" s="393"/>
      <c r="BB18" s="393"/>
      <c r="BC18" s="351"/>
      <c r="BD18" s="393">
        <v>702701.09</v>
      </c>
      <c r="BE18" s="393">
        <v>314647.83</v>
      </c>
      <c r="BF18" s="351">
        <f t="shared" si="13"/>
        <v>0.44776909339930016</v>
      </c>
      <c r="BG18" s="393"/>
      <c r="BH18" s="393"/>
      <c r="BI18" s="351" t="e">
        <f t="shared" si="14"/>
        <v>#DIV/0!</v>
      </c>
      <c r="BJ18" s="395">
        <v>6000</v>
      </c>
      <c r="BK18" s="395"/>
      <c r="BL18" s="351">
        <f t="shared" si="15"/>
        <v>0</v>
      </c>
      <c r="BM18" s="395"/>
      <c r="BN18" s="395"/>
      <c r="BO18" s="351" t="e">
        <f t="shared" si="30"/>
        <v>#DIV/0!</v>
      </c>
      <c r="BP18" s="395">
        <v>153000</v>
      </c>
      <c r="BQ18" s="395"/>
      <c r="BR18" s="351">
        <f t="shared" si="31"/>
        <v>0</v>
      </c>
      <c r="BS18" s="395"/>
      <c r="BT18" s="395"/>
      <c r="BU18" s="351" t="e">
        <f t="shared" si="32"/>
        <v>#DIV/0!</v>
      </c>
      <c r="BV18" s="395">
        <v>2400000</v>
      </c>
      <c r="BW18" s="395">
        <v>257997</v>
      </c>
      <c r="BX18" s="394">
        <f t="shared" si="33"/>
        <v>0.10749875</v>
      </c>
      <c r="BY18" s="395">
        <v>3905100</v>
      </c>
      <c r="BZ18" s="395">
        <v>1426588.04</v>
      </c>
      <c r="CA18" s="351">
        <f t="shared" si="34"/>
        <v>0.36531408670712656</v>
      </c>
      <c r="CB18" s="9">
        <f t="shared" si="18"/>
        <v>16225847.25</v>
      </c>
      <c r="CC18" s="9">
        <f t="shared" si="19"/>
        <v>4360727.3800000008</v>
      </c>
      <c r="CD18" s="383">
        <f t="shared" si="20"/>
        <v>0.26875190631416801</v>
      </c>
      <c r="CF18" s="396"/>
      <c r="CG18" s="396"/>
      <c r="CH18" s="392"/>
      <c r="CI18" s="392"/>
    </row>
    <row r="19" spans="1:87" ht="15.6" x14ac:dyDescent="0.25">
      <c r="A19" s="38" t="s">
        <v>40</v>
      </c>
      <c r="B19" s="395">
        <v>309941868.13999999</v>
      </c>
      <c r="C19" s="395">
        <v>176068525.19</v>
      </c>
      <c r="D19" s="394">
        <f t="shared" ref="D19:D25" si="35">SUM(C19/B19)</f>
        <v>0.56806951008784101</v>
      </c>
      <c r="E19" s="395">
        <v>86006435</v>
      </c>
      <c r="F19" s="395">
        <v>48384800.57</v>
      </c>
      <c r="G19" s="394">
        <f t="shared" ref="G19:G24" si="36">SUM(F19/E19)</f>
        <v>0.56257186534937764</v>
      </c>
      <c r="H19" s="395">
        <v>719114389.64999998</v>
      </c>
      <c r="I19" s="395">
        <v>388668867.13999999</v>
      </c>
      <c r="J19" s="394">
        <f t="shared" si="1"/>
        <v>0.54048267248437198</v>
      </c>
      <c r="K19" s="441">
        <v>611237006.39999998</v>
      </c>
      <c r="L19" s="441">
        <v>330846615.61000001</v>
      </c>
      <c r="M19" s="394">
        <f t="shared" si="23"/>
        <v>0.54127386291380808</v>
      </c>
      <c r="N19" s="395">
        <v>276761041.63</v>
      </c>
      <c r="O19" s="395">
        <v>121483551.93000001</v>
      </c>
      <c r="P19" s="394">
        <f t="shared" si="2"/>
        <v>0.43894744438926692</v>
      </c>
      <c r="Q19" s="395">
        <v>168592951.71000001</v>
      </c>
      <c r="R19" s="395">
        <v>94707552.920000002</v>
      </c>
      <c r="S19" s="394">
        <f t="shared" si="24"/>
        <v>0.56175274208917281</v>
      </c>
      <c r="T19" s="393">
        <v>563155764.41999996</v>
      </c>
      <c r="U19" s="393">
        <v>303567962.72000003</v>
      </c>
      <c r="V19" s="394">
        <f t="shared" si="4"/>
        <v>0.53904795422390439</v>
      </c>
      <c r="W19" s="393">
        <v>136948799.78</v>
      </c>
      <c r="X19" s="393">
        <v>67725203.349999994</v>
      </c>
      <c r="Y19" s="394">
        <f t="shared" ref="Y19:Y25" si="37">SUM(X19/W19)</f>
        <v>0.49452936760889071</v>
      </c>
      <c r="Z19" s="395">
        <v>591873215.41999996</v>
      </c>
      <c r="AA19" s="395">
        <v>277957189.80000001</v>
      </c>
      <c r="AB19" s="394">
        <f t="shared" si="25"/>
        <v>0.46962285597390724</v>
      </c>
      <c r="AC19" s="393">
        <v>405507684.50999999</v>
      </c>
      <c r="AD19" s="393">
        <v>235489907.40000001</v>
      </c>
      <c r="AE19" s="394">
        <f t="shared" si="26"/>
        <v>0.58072859379855413</v>
      </c>
      <c r="AF19" s="393">
        <v>129147358</v>
      </c>
      <c r="AG19" s="393">
        <v>73299556.829999998</v>
      </c>
      <c r="AH19" s="394">
        <f t="shared" si="27"/>
        <v>0.56756528329445188</v>
      </c>
      <c r="AI19" s="395">
        <v>521018109.81999999</v>
      </c>
      <c r="AJ19" s="395">
        <v>283633851.88</v>
      </c>
      <c r="AK19" s="350">
        <f t="shared" si="7"/>
        <v>0.54438386408101835</v>
      </c>
      <c r="AL19" s="393">
        <v>745424814.27999997</v>
      </c>
      <c r="AM19" s="393">
        <v>415473721.06</v>
      </c>
      <c r="AN19" s="351">
        <f t="shared" si="8"/>
        <v>0.55736502609093153</v>
      </c>
      <c r="AO19" s="393">
        <v>196759253.68000001</v>
      </c>
      <c r="AP19" s="393">
        <v>97411136.769999996</v>
      </c>
      <c r="AQ19" s="351">
        <f t="shared" si="28"/>
        <v>0.49507779150466225</v>
      </c>
      <c r="AR19" s="393">
        <v>141438843.80000001</v>
      </c>
      <c r="AS19" s="393">
        <v>82031731.489999995</v>
      </c>
      <c r="AT19" s="351">
        <f t="shared" si="10"/>
        <v>0.57998021820650647</v>
      </c>
      <c r="AU19" s="393">
        <v>148498691.77000001</v>
      </c>
      <c r="AV19" s="393">
        <v>78258078.599999994</v>
      </c>
      <c r="AW19" s="351">
        <f t="shared" si="11"/>
        <v>0.5269950709142196</v>
      </c>
      <c r="AX19" s="393">
        <v>180533970</v>
      </c>
      <c r="AY19" s="393">
        <v>96736269.420000002</v>
      </c>
      <c r="AZ19" s="351">
        <f t="shared" si="12"/>
        <v>0.53583416694376129</v>
      </c>
      <c r="BA19" s="393">
        <v>98905756.189999998</v>
      </c>
      <c r="BB19" s="393">
        <v>55166558.829999998</v>
      </c>
      <c r="BC19" s="351">
        <f t="shared" si="29"/>
        <v>0.55776894040447855</v>
      </c>
      <c r="BD19" s="393">
        <v>298059797.52999997</v>
      </c>
      <c r="BE19" s="393">
        <v>165354058.34</v>
      </c>
      <c r="BF19" s="351">
        <f t="shared" si="13"/>
        <v>0.554768069059555</v>
      </c>
      <c r="BG19" s="393">
        <v>219881001.09999999</v>
      </c>
      <c r="BH19" s="393">
        <v>120735466.68000001</v>
      </c>
      <c r="BI19" s="351">
        <f t="shared" si="14"/>
        <v>0.54909458332459815</v>
      </c>
      <c r="BJ19" s="395">
        <v>94643026.900000006</v>
      </c>
      <c r="BK19" s="395">
        <v>52542545.630000003</v>
      </c>
      <c r="BL19" s="351">
        <f t="shared" si="15"/>
        <v>0.55516552408574749</v>
      </c>
      <c r="BM19" s="395">
        <v>358983242.63999999</v>
      </c>
      <c r="BN19" s="395">
        <v>165675400.49000001</v>
      </c>
      <c r="BO19" s="351">
        <f t="shared" si="30"/>
        <v>0.46151290871296924</v>
      </c>
      <c r="BP19" s="395">
        <v>160857787.03</v>
      </c>
      <c r="BQ19" s="395">
        <v>86656780.159999996</v>
      </c>
      <c r="BR19" s="351">
        <f t="shared" si="31"/>
        <v>0.53871672462980291</v>
      </c>
      <c r="BS19" s="395">
        <v>183007222.78999999</v>
      </c>
      <c r="BT19" s="395">
        <v>104591439.3</v>
      </c>
      <c r="BU19" s="351">
        <f t="shared" si="32"/>
        <v>0.57151536264783509</v>
      </c>
      <c r="BV19" s="395">
        <v>1538679337.4100001</v>
      </c>
      <c r="BW19" s="395">
        <v>924237262.11000001</v>
      </c>
      <c r="BX19" s="394">
        <f t="shared" si="33"/>
        <v>0.60066918404567204</v>
      </c>
      <c r="BY19" s="395">
        <v>3852124389.9299998</v>
      </c>
      <c r="BZ19" s="395">
        <v>2141041932.3499999</v>
      </c>
      <c r="CA19" s="351">
        <f t="shared" si="34"/>
        <v>0.55580809849935986</v>
      </c>
      <c r="CB19" s="9">
        <f t="shared" si="18"/>
        <v>12737101759.530001</v>
      </c>
      <c r="CC19" s="9">
        <f t="shared" si="19"/>
        <v>6987745966.5699997</v>
      </c>
      <c r="CD19" s="383">
        <f t="shared" si="20"/>
        <v>0.54861349924771641</v>
      </c>
      <c r="CF19" s="396"/>
      <c r="CG19" s="396"/>
      <c r="CH19" s="392"/>
      <c r="CI19" s="396"/>
    </row>
    <row r="20" spans="1:87" ht="15.6" x14ac:dyDescent="0.25">
      <c r="A20" s="357" t="s">
        <v>55</v>
      </c>
      <c r="B20" s="395">
        <v>28747868.379999999</v>
      </c>
      <c r="C20" s="395">
        <v>15710407.939999999</v>
      </c>
      <c r="D20" s="394">
        <f t="shared" si="35"/>
        <v>0.54648949036269379</v>
      </c>
      <c r="E20" s="395">
        <v>18391366</v>
      </c>
      <c r="F20" s="395">
        <v>8248678.3200000003</v>
      </c>
      <c r="G20" s="394">
        <f t="shared" si="36"/>
        <v>0.44850819237679246</v>
      </c>
      <c r="H20" s="395">
        <v>99558666.010000005</v>
      </c>
      <c r="I20" s="395">
        <v>48282141</v>
      </c>
      <c r="J20" s="394">
        <f t="shared" si="1"/>
        <v>0.48496171086854839</v>
      </c>
      <c r="K20" s="441">
        <v>87405210.939999998</v>
      </c>
      <c r="L20" s="441">
        <v>44384518.07</v>
      </c>
      <c r="M20" s="394">
        <f t="shared" si="23"/>
        <v>0.50780173850810917</v>
      </c>
      <c r="N20" s="395">
        <v>33530576.600000001</v>
      </c>
      <c r="O20" s="395">
        <v>16143736.59</v>
      </c>
      <c r="P20" s="394">
        <f t="shared" si="2"/>
        <v>0.48146313684328351</v>
      </c>
      <c r="Q20" s="395">
        <v>26840943</v>
      </c>
      <c r="R20" s="395">
        <v>15982331.869999999</v>
      </c>
      <c r="S20" s="394">
        <f t="shared" si="24"/>
        <v>0.59544598973292406</v>
      </c>
      <c r="T20" s="393">
        <v>104774738.83</v>
      </c>
      <c r="U20" s="393">
        <v>52454926.640000001</v>
      </c>
      <c r="V20" s="394">
        <f t="shared" si="4"/>
        <v>0.50064478542971713</v>
      </c>
      <c r="W20" s="393">
        <v>13713857.699999999</v>
      </c>
      <c r="X20" s="393">
        <v>6279475.7800000003</v>
      </c>
      <c r="Y20" s="394">
        <f t="shared" si="37"/>
        <v>0.45789273283767562</v>
      </c>
      <c r="Z20" s="395">
        <v>52961000</v>
      </c>
      <c r="AA20" s="395">
        <v>28122168.530000001</v>
      </c>
      <c r="AB20" s="394">
        <f t="shared" si="25"/>
        <v>0.53099768754366428</v>
      </c>
      <c r="AC20" s="393">
        <v>96174567.439999998</v>
      </c>
      <c r="AD20" s="393">
        <v>73994985.400000006</v>
      </c>
      <c r="AE20" s="394">
        <f t="shared" si="26"/>
        <v>0.76938204527057463</v>
      </c>
      <c r="AF20" s="393">
        <v>18489063.010000002</v>
      </c>
      <c r="AG20" s="393">
        <v>9873677.0700000003</v>
      </c>
      <c r="AH20" s="394">
        <f t="shared" si="27"/>
        <v>0.53402798533704599</v>
      </c>
      <c r="AI20" s="395">
        <v>48149031.350000001</v>
      </c>
      <c r="AJ20" s="395">
        <v>27433226.760000002</v>
      </c>
      <c r="AK20" s="350">
        <f t="shared" si="7"/>
        <v>0.56975656603733527</v>
      </c>
      <c r="AL20" s="393">
        <v>115320135.28</v>
      </c>
      <c r="AM20" s="393">
        <v>58367928.490000002</v>
      </c>
      <c r="AN20" s="351">
        <f t="shared" si="8"/>
        <v>0.50613822424229127</v>
      </c>
      <c r="AO20" s="393">
        <v>26840323.559999999</v>
      </c>
      <c r="AP20" s="393">
        <v>10788048.630000001</v>
      </c>
      <c r="AQ20" s="351">
        <f t="shared" si="28"/>
        <v>0.40193437332765153</v>
      </c>
      <c r="AR20" s="393">
        <v>24846292.870000001</v>
      </c>
      <c r="AS20" s="393">
        <v>11425035.619999999</v>
      </c>
      <c r="AT20" s="351">
        <f t="shared" si="10"/>
        <v>0.45982858206565119</v>
      </c>
      <c r="AU20" s="393">
        <v>25966053.289999999</v>
      </c>
      <c r="AV20" s="393">
        <v>13238945.779999999</v>
      </c>
      <c r="AW20" s="351">
        <f t="shared" si="11"/>
        <v>0.50985591195326396</v>
      </c>
      <c r="AX20" s="393">
        <v>25824242</v>
      </c>
      <c r="AY20" s="393">
        <v>13775617.060000001</v>
      </c>
      <c r="AZ20" s="351">
        <f t="shared" si="12"/>
        <v>0.53343742131908467</v>
      </c>
      <c r="BA20" s="393">
        <v>26979669.079999998</v>
      </c>
      <c r="BB20" s="393">
        <v>14205190.26</v>
      </c>
      <c r="BC20" s="351">
        <f t="shared" si="29"/>
        <v>0.52651462172789554</v>
      </c>
      <c r="BD20" s="393">
        <v>51793816.619999997</v>
      </c>
      <c r="BE20" s="393">
        <v>26418486.050000001</v>
      </c>
      <c r="BF20" s="351">
        <f t="shared" si="13"/>
        <v>0.51007027043067144</v>
      </c>
      <c r="BG20" s="393">
        <v>30952685</v>
      </c>
      <c r="BH20" s="393">
        <v>11767412.57</v>
      </c>
      <c r="BI20" s="351">
        <f t="shared" si="14"/>
        <v>0.38017421008872093</v>
      </c>
      <c r="BJ20" s="395">
        <v>16861576</v>
      </c>
      <c r="BK20" s="395">
        <v>9773793.5299999993</v>
      </c>
      <c r="BL20" s="351">
        <f t="shared" si="15"/>
        <v>0.57964887327258141</v>
      </c>
      <c r="BM20" s="395">
        <v>25434170</v>
      </c>
      <c r="BN20" s="395">
        <v>12945827.630000001</v>
      </c>
      <c r="BO20" s="351">
        <f t="shared" si="30"/>
        <v>0.50899351659598091</v>
      </c>
      <c r="BP20" s="395">
        <v>14460293</v>
      </c>
      <c r="BQ20" s="395">
        <v>7353262.6500000004</v>
      </c>
      <c r="BR20" s="351">
        <f t="shared" si="31"/>
        <v>0.50851408405071741</v>
      </c>
      <c r="BS20" s="395">
        <v>24836481.199999999</v>
      </c>
      <c r="BT20" s="395">
        <v>15510432.880000001</v>
      </c>
      <c r="BU20" s="351">
        <f t="shared" si="32"/>
        <v>0.62450202808922872</v>
      </c>
      <c r="BV20" s="395">
        <v>212134496.78999999</v>
      </c>
      <c r="BW20" s="395">
        <v>106591521.23</v>
      </c>
      <c r="BX20" s="394">
        <f t="shared" si="33"/>
        <v>0.50247141715719634</v>
      </c>
      <c r="BY20" s="395">
        <v>190742840.81999999</v>
      </c>
      <c r="BZ20" s="395">
        <v>99223508.109999999</v>
      </c>
      <c r="CA20" s="351">
        <f t="shared" si="34"/>
        <v>0.52019518889117911</v>
      </c>
      <c r="CB20" s="9">
        <f t="shared" si="18"/>
        <v>1441729964.7699997</v>
      </c>
      <c r="CC20" s="9">
        <f t="shared" si="19"/>
        <v>758295284.46000004</v>
      </c>
      <c r="CD20" s="383">
        <f t="shared" si="20"/>
        <v>0.52596207541609319</v>
      </c>
      <c r="CF20" s="396"/>
      <c r="CG20" s="396"/>
      <c r="CH20" s="392"/>
      <c r="CI20" s="392"/>
    </row>
    <row r="21" spans="1:87" ht="15.6" x14ac:dyDescent="0.25">
      <c r="A21" s="38" t="s">
        <v>54</v>
      </c>
      <c r="B21" s="395"/>
      <c r="C21" s="395"/>
      <c r="D21" s="394"/>
      <c r="E21" s="395"/>
      <c r="F21" s="395"/>
      <c r="G21" s="394"/>
      <c r="H21" s="395">
        <v>500000</v>
      </c>
      <c r="I21" s="395">
        <v>500000</v>
      </c>
      <c r="J21" s="394"/>
      <c r="K21" s="441"/>
      <c r="L21" s="441"/>
      <c r="M21" s="394"/>
      <c r="N21" s="395"/>
      <c r="O21" s="395"/>
      <c r="P21" s="394"/>
      <c r="Q21" s="395"/>
      <c r="R21" s="395"/>
      <c r="S21" s="394"/>
      <c r="T21" s="393">
        <v>10263028.439999999</v>
      </c>
      <c r="U21" s="393"/>
      <c r="V21" s="394"/>
      <c r="W21" s="393"/>
      <c r="X21" s="393"/>
      <c r="Y21" s="394"/>
      <c r="Z21" s="395"/>
      <c r="AA21" s="395"/>
      <c r="AB21" s="394" t="e">
        <f t="shared" si="25"/>
        <v>#DIV/0!</v>
      </c>
      <c r="AC21" s="393"/>
      <c r="AD21" s="393"/>
      <c r="AE21" s="394"/>
      <c r="AF21" s="393"/>
      <c r="AG21" s="393"/>
      <c r="AH21" s="394"/>
      <c r="AI21" s="395"/>
      <c r="AJ21" s="395"/>
      <c r="AK21" s="350"/>
      <c r="AL21" s="393"/>
      <c r="AM21" s="393"/>
      <c r="AN21" s="351"/>
      <c r="AO21" s="393"/>
      <c r="AP21" s="393"/>
      <c r="AQ21" s="351"/>
      <c r="AR21" s="393"/>
      <c r="AS21" s="393"/>
      <c r="AT21" s="351"/>
      <c r="AU21" s="393">
        <v>4694.66</v>
      </c>
      <c r="AV21" s="393"/>
      <c r="AW21" s="351"/>
      <c r="AX21" s="393"/>
      <c r="AY21" s="393"/>
      <c r="AZ21" s="351"/>
      <c r="BA21" s="393"/>
      <c r="BB21" s="393"/>
      <c r="BC21" s="351"/>
      <c r="BD21" s="393"/>
      <c r="BE21" s="393"/>
      <c r="BF21" s="351"/>
      <c r="BG21" s="393"/>
      <c r="BH21" s="393"/>
      <c r="BI21" s="351" t="e">
        <f t="shared" si="14"/>
        <v>#DIV/0!</v>
      </c>
      <c r="BJ21" s="395"/>
      <c r="BK21" s="395"/>
      <c r="BL21" s="351"/>
      <c r="BM21" s="395"/>
      <c r="BN21" s="395"/>
      <c r="BO21" s="351"/>
      <c r="BP21" s="395"/>
      <c r="BQ21" s="395"/>
      <c r="BR21" s="351"/>
      <c r="BS21" s="395"/>
      <c r="BT21" s="395"/>
      <c r="BU21" s="351"/>
      <c r="BV21" s="395">
        <v>49388038.189999998</v>
      </c>
      <c r="BW21" s="395">
        <v>24660592.82</v>
      </c>
      <c r="BX21" s="394"/>
      <c r="BY21" s="395"/>
      <c r="BZ21" s="395"/>
      <c r="CA21" s="351"/>
      <c r="CB21" s="9">
        <f t="shared" si="18"/>
        <v>60155761.289999999</v>
      </c>
      <c r="CC21" s="9">
        <f t="shared" si="19"/>
        <v>25160592.82</v>
      </c>
      <c r="CD21" s="383">
        <f t="shared" si="20"/>
        <v>0.41825740844181741</v>
      </c>
      <c r="CE21" s="400"/>
      <c r="CF21" s="396"/>
      <c r="CG21" s="396"/>
      <c r="CH21" s="392"/>
      <c r="CI21" s="392"/>
    </row>
    <row r="22" spans="1:87" ht="15.6" x14ac:dyDescent="0.25">
      <c r="A22" s="38" t="s">
        <v>41</v>
      </c>
      <c r="B22" s="395">
        <v>191044574.84</v>
      </c>
      <c r="C22" s="395">
        <v>89816061.75</v>
      </c>
      <c r="D22" s="394">
        <f t="shared" si="35"/>
        <v>0.4701314435399227</v>
      </c>
      <c r="E22" s="395">
        <v>53261163.5</v>
      </c>
      <c r="F22" s="395">
        <v>27462742.960000001</v>
      </c>
      <c r="G22" s="394">
        <f>SUM(F22/E22)</f>
        <v>0.51562416506353637</v>
      </c>
      <c r="H22" s="395">
        <v>372575992.62</v>
      </c>
      <c r="I22" s="395">
        <v>200133676.03999999</v>
      </c>
      <c r="J22" s="394">
        <f t="shared" si="1"/>
        <v>0.53716202869818708</v>
      </c>
      <c r="K22" s="441">
        <v>325387406.88</v>
      </c>
      <c r="L22" s="441">
        <v>170354081.44</v>
      </c>
      <c r="M22" s="394">
        <f t="shared" si="23"/>
        <v>0.52354233088936064</v>
      </c>
      <c r="N22" s="395">
        <v>122871042</v>
      </c>
      <c r="O22" s="395">
        <v>63016267.079999998</v>
      </c>
      <c r="P22" s="394">
        <f t="shared" si="2"/>
        <v>0.51286508240078243</v>
      </c>
      <c r="Q22" s="395">
        <v>85278794.370000005</v>
      </c>
      <c r="R22" s="395">
        <v>44760491.340000004</v>
      </c>
      <c r="S22" s="394">
        <f t="shared" si="24"/>
        <v>0.52487246883201921</v>
      </c>
      <c r="T22" s="393">
        <v>301277862.88999999</v>
      </c>
      <c r="U22" s="393">
        <v>174596384.81999999</v>
      </c>
      <c r="V22" s="394">
        <f t="shared" si="4"/>
        <v>0.57951946135434163</v>
      </c>
      <c r="W22" s="393">
        <v>60186344.5</v>
      </c>
      <c r="X22" s="393">
        <v>34277902.780000001</v>
      </c>
      <c r="Y22" s="394">
        <f t="shared" si="37"/>
        <v>0.56952956795706378</v>
      </c>
      <c r="Z22" s="395">
        <v>252468651</v>
      </c>
      <c r="AA22" s="395">
        <v>133891979.09999999</v>
      </c>
      <c r="AB22" s="394">
        <f t="shared" si="25"/>
        <v>0.53033110673213835</v>
      </c>
      <c r="AC22" s="393">
        <v>330461867.94</v>
      </c>
      <c r="AD22" s="393">
        <v>148380954.08000001</v>
      </c>
      <c r="AE22" s="394">
        <f t="shared" si="26"/>
        <v>0.44901081932678738</v>
      </c>
      <c r="AF22" s="393">
        <v>76295127</v>
      </c>
      <c r="AG22" s="393">
        <v>37637232.170000002</v>
      </c>
      <c r="AH22" s="394">
        <f t="shared" si="27"/>
        <v>0.49331108879339047</v>
      </c>
      <c r="AI22" s="395">
        <v>303580931.17000002</v>
      </c>
      <c r="AJ22" s="395">
        <v>157639475.34</v>
      </c>
      <c r="AK22" s="350">
        <f t="shared" si="7"/>
        <v>0.51926672315174061</v>
      </c>
      <c r="AL22" s="393">
        <v>367350337.89999998</v>
      </c>
      <c r="AM22" s="393">
        <v>218896687.97</v>
      </c>
      <c r="AN22" s="351">
        <f t="shared" si="8"/>
        <v>0.59587991458330436</v>
      </c>
      <c r="AO22" s="393">
        <v>69151558</v>
      </c>
      <c r="AP22" s="393">
        <v>42783891.039999999</v>
      </c>
      <c r="AQ22" s="351">
        <f t="shared" si="28"/>
        <v>0.61869742746793932</v>
      </c>
      <c r="AR22" s="393">
        <v>88674511</v>
      </c>
      <c r="AS22" s="393">
        <v>44623191.340000004</v>
      </c>
      <c r="AT22" s="351">
        <f t="shared" si="10"/>
        <v>0.50322455502461139</v>
      </c>
      <c r="AU22" s="393">
        <v>72575244</v>
      </c>
      <c r="AV22" s="393">
        <v>39851371.520000003</v>
      </c>
      <c r="AW22" s="351">
        <f t="shared" si="11"/>
        <v>0.54910420308059871</v>
      </c>
      <c r="AX22" s="393">
        <v>93967217</v>
      </c>
      <c r="AY22" s="393">
        <v>58008081.020000003</v>
      </c>
      <c r="AZ22" s="351">
        <f t="shared" si="12"/>
        <v>0.61732253941286785</v>
      </c>
      <c r="BA22" s="393">
        <v>56304805.590000004</v>
      </c>
      <c r="BB22" s="393">
        <v>30888695.989999998</v>
      </c>
      <c r="BC22" s="351">
        <f t="shared" si="29"/>
        <v>0.54859786240849706</v>
      </c>
      <c r="BD22" s="393">
        <v>160628081.62</v>
      </c>
      <c r="BE22" s="393">
        <v>87772899.849999994</v>
      </c>
      <c r="BF22" s="351">
        <f t="shared" si="13"/>
        <v>0.54643558563841599</v>
      </c>
      <c r="BG22" s="393">
        <v>89351652</v>
      </c>
      <c r="BH22" s="393">
        <v>50433600.399999999</v>
      </c>
      <c r="BI22" s="351">
        <f t="shared" si="14"/>
        <v>0.56443948456599324</v>
      </c>
      <c r="BJ22" s="395">
        <v>74398747.340000004</v>
      </c>
      <c r="BK22" s="395">
        <v>40361302.130000003</v>
      </c>
      <c r="BL22" s="351">
        <f t="shared" si="15"/>
        <v>0.54249975400190653</v>
      </c>
      <c r="BM22" s="395">
        <v>120210884.45999999</v>
      </c>
      <c r="BN22" s="395">
        <v>62031231.590000004</v>
      </c>
      <c r="BO22" s="351">
        <f t="shared" si="30"/>
        <v>0.51602009143057936</v>
      </c>
      <c r="BP22" s="395">
        <v>99742624</v>
      </c>
      <c r="BQ22" s="395">
        <v>44961008.32</v>
      </c>
      <c r="BR22" s="351">
        <f t="shared" si="31"/>
        <v>0.45077025765835077</v>
      </c>
      <c r="BS22" s="395">
        <v>79785332</v>
      </c>
      <c r="BT22" s="395">
        <v>44015467.119999997</v>
      </c>
      <c r="BU22" s="351">
        <f t="shared" si="32"/>
        <v>0.55167367254923494</v>
      </c>
      <c r="BV22" s="395">
        <v>675518920.50999999</v>
      </c>
      <c r="BW22" s="395">
        <v>367328067.51999998</v>
      </c>
      <c r="BX22" s="394">
        <f t="shared" si="33"/>
        <v>0.54377169368206069</v>
      </c>
      <c r="BY22" s="395">
        <v>1993853223.6900001</v>
      </c>
      <c r="BZ22" s="395">
        <v>1032351890.27</v>
      </c>
      <c r="CA22" s="351">
        <f t="shared" si="34"/>
        <v>0.51776724485237624</v>
      </c>
      <c r="CB22" s="9">
        <f t="shared" si="18"/>
        <v>6516202897.8199997</v>
      </c>
      <c r="CC22" s="9">
        <f t="shared" si="19"/>
        <v>3446274634.98</v>
      </c>
      <c r="CD22" s="383">
        <f t="shared" si="20"/>
        <v>0.52887773585640707</v>
      </c>
      <c r="CE22" s="400"/>
      <c r="CF22" s="396"/>
      <c r="CG22" s="396"/>
      <c r="CH22" s="392"/>
      <c r="CI22" s="392"/>
    </row>
    <row r="23" spans="1:87" ht="15.6" x14ac:dyDescent="0.25">
      <c r="A23" s="38" t="s">
        <v>53</v>
      </c>
      <c r="B23" s="395">
        <v>1030000</v>
      </c>
      <c r="C23" s="395">
        <v>515923</v>
      </c>
      <c r="D23" s="394">
        <f t="shared" si="35"/>
        <v>0.50089611650485433</v>
      </c>
      <c r="E23" s="395">
        <v>6516500</v>
      </c>
      <c r="F23" s="395">
        <v>3368054.55</v>
      </c>
      <c r="G23" s="394">
        <f t="shared" si="36"/>
        <v>0.51685023402133046</v>
      </c>
      <c r="H23" s="395">
        <v>30414059.140000001</v>
      </c>
      <c r="I23" s="395">
        <v>12753411.33</v>
      </c>
      <c r="J23" s="394">
        <f t="shared" si="1"/>
        <v>0.4193261830423336</v>
      </c>
      <c r="K23" s="441">
        <v>17790500</v>
      </c>
      <c r="L23" s="441">
        <v>4380207.7300000004</v>
      </c>
      <c r="M23" s="394">
        <f t="shared" si="23"/>
        <v>0.24621049043028584</v>
      </c>
      <c r="N23" s="395">
        <v>2224600</v>
      </c>
      <c r="O23" s="395">
        <v>758692.41</v>
      </c>
      <c r="P23" s="394">
        <f t="shared" si="2"/>
        <v>0.34104666456891131</v>
      </c>
      <c r="Q23" s="395">
        <v>4875000</v>
      </c>
      <c r="R23" s="395">
        <v>480983.33</v>
      </c>
      <c r="S23" s="394">
        <f t="shared" si="24"/>
        <v>9.8663247179487185E-2</v>
      </c>
      <c r="T23" s="393">
        <v>14663174</v>
      </c>
      <c r="U23" s="393">
        <v>6403963.5800000001</v>
      </c>
      <c r="V23" s="394">
        <f t="shared" si="4"/>
        <v>0.4367378836260144</v>
      </c>
      <c r="W23" s="393">
        <v>6550160</v>
      </c>
      <c r="X23" s="393">
        <v>2091869.58</v>
      </c>
      <c r="Y23" s="394">
        <f t="shared" si="37"/>
        <v>0.31936160032732025</v>
      </c>
      <c r="Z23" s="395">
        <v>5193625</v>
      </c>
      <c r="AA23" s="395">
        <v>426475.9</v>
      </c>
      <c r="AB23" s="394">
        <f t="shared" si="25"/>
        <v>8.2115266312065283E-2</v>
      </c>
      <c r="AC23" s="393">
        <v>4565690.5</v>
      </c>
      <c r="AD23" s="393">
        <v>443045.19</v>
      </c>
      <c r="AE23" s="394">
        <f t="shared" si="26"/>
        <v>9.703793763506309E-2</v>
      </c>
      <c r="AF23" s="393">
        <v>7201482</v>
      </c>
      <c r="AG23" s="393">
        <v>3092411.75</v>
      </c>
      <c r="AH23" s="394">
        <f t="shared" si="27"/>
        <v>0.42941324438497519</v>
      </c>
      <c r="AI23" s="395">
        <v>24201967</v>
      </c>
      <c r="AJ23" s="395">
        <v>6885399.6200000001</v>
      </c>
      <c r="AK23" s="350">
        <f t="shared" si="7"/>
        <v>0.28449752121387489</v>
      </c>
      <c r="AL23" s="393">
        <v>17649900</v>
      </c>
      <c r="AM23" s="393">
        <v>8810423.6500000004</v>
      </c>
      <c r="AN23" s="351">
        <f t="shared" si="8"/>
        <v>0.49917697267406619</v>
      </c>
      <c r="AO23" s="393">
        <v>4101000</v>
      </c>
      <c r="AP23" s="393">
        <v>2607520</v>
      </c>
      <c r="AQ23" s="351">
        <f t="shared" si="28"/>
        <v>0.63582540843696655</v>
      </c>
      <c r="AR23" s="393">
        <v>8966000</v>
      </c>
      <c r="AS23" s="393">
        <v>3100789.52</v>
      </c>
      <c r="AT23" s="351">
        <f t="shared" si="10"/>
        <v>0.34583867053312511</v>
      </c>
      <c r="AU23" s="393">
        <v>9945846.9800000004</v>
      </c>
      <c r="AV23" s="393">
        <v>945644.94</v>
      </c>
      <c r="AW23" s="351">
        <f t="shared" si="11"/>
        <v>9.5079377543369356E-2</v>
      </c>
      <c r="AX23" s="393">
        <v>19330891</v>
      </c>
      <c r="AY23" s="393">
        <v>5913008.7400000002</v>
      </c>
      <c r="AZ23" s="351">
        <f t="shared" si="12"/>
        <v>0.30588392123260122</v>
      </c>
      <c r="BA23" s="393">
        <v>600000</v>
      </c>
      <c r="BB23" s="393">
        <v>238800</v>
      </c>
      <c r="BC23" s="351">
        <f t="shared" si="29"/>
        <v>0.39800000000000002</v>
      </c>
      <c r="BD23" s="393">
        <v>6746250</v>
      </c>
      <c r="BE23" s="393">
        <v>1022579.34</v>
      </c>
      <c r="BF23" s="351">
        <f t="shared" si="13"/>
        <v>0.15157744524735964</v>
      </c>
      <c r="BG23" s="393">
        <v>2600000</v>
      </c>
      <c r="BH23" s="393">
        <v>129959.1</v>
      </c>
      <c r="BI23" s="351">
        <f t="shared" si="14"/>
        <v>4.9984269230769235E-2</v>
      </c>
      <c r="BJ23" s="395">
        <v>3321083</v>
      </c>
      <c r="BK23" s="395">
        <v>281375.2</v>
      </c>
      <c r="BL23" s="351">
        <f t="shared" si="15"/>
        <v>8.4723928911141333E-2</v>
      </c>
      <c r="BM23" s="395">
        <v>7015861.0800000001</v>
      </c>
      <c r="BN23" s="395">
        <v>869153.48</v>
      </c>
      <c r="BO23" s="351">
        <f t="shared" si="30"/>
        <v>0.12388407781871302</v>
      </c>
      <c r="BP23" s="395">
        <v>10012127.199999999</v>
      </c>
      <c r="BQ23" s="395">
        <v>4422551.12</v>
      </c>
      <c r="BR23" s="351">
        <f t="shared" si="31"/>
        <v>0.44171943001283487</v>
      </c>
      <c r="BS23" s="395">
        <v>10816219.75</v>
      </c>
      <c r="BT23" s="395">
        <v>6715659.0499999998</v>
      </c>
      <c r="BU23" s="351">
        <f t="shared" si="32"/>
        <v>0.62088781526466308</v>
      </c>
      <c r="BV23" s="395">
        <v>33140000</v>
      </c>
      <c r="BW23" s="395">
        <v>18265611</v>
      </c>
      <c r="BX23" s="394">
        <f t="shared" si="33"/>
        <v>0.55116508750754378</v>
      </c>
      <c r="BY23" s="395">
        <v>115418043.90000001</v>
      </c>
      <c r="BZ23" s="395">
        <v>36072886.159999996</v>
      </c>
      <c r="CA23" s="351">
        <f t="shared" si="34"/>
        <v>0.31254113257415894</v>
      </c>
      <c r="CB23" s="9">
        <f t="shared" si="18"/>
        <v>374889980.54999995</v>
      </c>
      <c r="CC23" s="9">
        <f t="shared" si="19"/>
        <v>130996399.26999998</v>
      </c>
      <c r="CD23" s="383">
        <f t="shared" si="20"/>
        <v>0.34942624787628507</v>
      </c>
      <c r="CE23" s="400"/>
      <c r="CF23" s="396"/>
      <c r="CG23" s="396"/>
      <c r="CH23" s="392"/>
      <c r="CI23" s="392"/>
    </row>
    <row r="24" spans="1:87" ht="15.6" x14ac:dyDescent="0.25">
      <c r="A24" s="357" t="s">
        <v>56</v>
      </c>
      <c r="B24" s="395">
        <v>800000</v>
      </c>
      <c r="C24" s="395">
        <v>460000</v>
      </c>
      <c r="D24" s="394">
        <f t="shared" si="35"/>
        <v>0.57499999999999996</v>
      </c>
      <c r="E24" s="395">
        <v>1000000</v>
      </c>
      <c r="F24" s="395">
        <v>612542</v>
      </c>
      <c r="G24" s="394">
        <f t="shared" si="36"/>
        <v>0.61254200000000003</v>
      </c>
      <c r="H24" s="395">
        <v>11342819</v>
      </c>
      <c r="I24" s="395">
        <v>5703193.79</v>
      </c>
      <c r="J24" s="394">
        <f t="shared" si="1"/>
        <v>0.50280215085861812</v>
      </c>
      <c r="K24" s="441">
        <v>1219187</v>
      </c>
      <c r="L24" s="441">
        <v>946487</v>
      </c>
      <c r="M24" s="394">
        <f t="shared" si="23"/>
        <v>0.7763263551858739</v>
      </c>
      <c r="N24" s="395">
        <v>1000000</v>
      </c>
      <c r="O24" s="395">
        <v>583100</v>
      </c>
      <c r="P24" s="394">
        <f t="shared" si="2"/>
        <v>0.58309999999999995</v>
      </c>
      <c r="Q24" s="395">
        <v>950000</v>
      </c>
      <c r="R24" s="395">
        <v>318332</v>
      </c>
      <c r="S24" s="394">
        <f t="shared" si="24"/>
        <v>0.33508631578947368</v>
      </c>
      <c r="T24" s="393">
        <v>7531728</v>
      </c>
      <c r="U24" s="393">
        <v>3962503.8</v>
      </c>
      <c r="V24" s="394">
        <f t="shared" si="4"/>
        <v>0.52610819190496516</v>
      </c>
      <c r="W24" s="393">
        <v>2014001.97</v>
      </c>
      <c r="X24" s="393">
        <v>1234474</v>
      </c>
      <c r="Y24" s="394">
        <f t="shared" si="37"/>
        <v>0.61294577581768706</v>
      </c>
      <c r="Z24" s="395">
        <v>3200000</v>
      </c>
      <c r="AA24" s="395">
        <v>1769000</v>
      </c>
      <c r="AB24" s="394">
        <f t="shared" si="25"/>
        <v>0.55281250000000004</v>
      </c>
      <c r="AC24" s="393">
        <v>2100000</v>
      </c>
      <c r="AD24" s="393">
        <v>1231000</v>
      </c>
      <c r="AE24" s="394">
        <f t="shared" si="26"/>
        <v>0.58619047619047615</v>
      </c>
      <c r="AF24" s="393">
        <v>1800000</v>
      </c>
      <c r="AG24" s="393">
        <v>1089000</v>
      </c>
      <c r="AH24" s="394">
        <f t="shared" si="27"/>
        <v>0.60499999999999998</v>
      </c>
      <c r="AI24" s="395">
        <v>2000000</v>
      </c>
      <c r="AJ24" s="395">
        <v>1176000</v>
      </c>
      <c r="AK24" s="350">
        <f t="shared" si="7"/>
        <v>0.58799999999999997</v>
      </c>
      <c r="AL24" s="393">
        <v>7812560</v>
      </c>
      <c r="AM24" s="393">
        <v>4378402.21</v>
      </c>
      <c r="AN24" s="351">
        <f t="shared" si="8"/>
        <v>0.56043117876854709</v>
      </c>
      <c r="AO24" s="393">
        <v>2448000</v>
      </c>
      <c r="AP24" s="393">
        <v>1122587.04</v>
      </c>
      <c r="AQ24" s="351">
        <f t="shared" si="28"/>
        <v>0.45857313725490195</v>
      </c>
      <c r="AR24" s="393">
        <v>1850000</v>
      </c>
      <c r="AS24" s="393">
        <v>980000</v>
      </c>
      <c r="AT24" s="351">
        <f t="shared" si="10"/>
        <v>0.52972972972972976</v>
      </c>
      <c r="AU24" s="393">
        <v>1447000</v>
      </c>
      <c r="AV24" s="393">
        <v>723498</v>
      </c>
      <c r="AW24" s="351">
        <f t="shared" si="11"/>
        <v>0.49999861782999311</v>
      </c>
      <c r="AX24" s="393">
        <v>1700000</v>
      </c>
      <c r="AY24" s="393">
        <v>940000</v>
      </c>
      <c r="AZ24" s="351">
        <f t="shared" si="12"/>
        <v>0.55294117647058827</v>
      </c>
      <c r="BA24" s="393">
        <v>1500000</v>
      </c>
      <c r="BB24" s="393">
        <v>903000</v>
      </c>
      <c r="BC24" s="351">
        <f t="shared" si="29"/>
        <v>0.60199999999999998</v>
      </c>
      <c r="BD24" s="393">
        <v>3000000</v>
      </c>
      <c r="BE24" s="393">
        <v>2310000</v>
      </c>
      <c r="BF24" s="351">
        <f t="shared" si="13"/>
        <v>0.77</v>
      </c>
      <c r="BG24" s="393">
        <v>2109100</v>
      </c>
      <c r="BH24" s="393">
        <v>1180306</v>
      </c>
      <c r="BI24" s="351">
        <f t="shared" si="14"/>
        <v>0.55962543264899722</v>
      </c>
      <c r="BJ24" s="395">
        <v>1100000</v>
      </c>
      <c r="BK24" s="395">
        <v>894571.2</v>
      </c>
      <c r="BL24" s="351">
        <f t="shared" si="15"/>
        <v>0.81324654545454544</v>
      </c>
      <c r="BM24" s="395">
        <v>3967800</v>
      </c>
      <c r="BN24" s="395">
        <v>2720404.09</v>
      </c>
      <c r="BO24" s="351">
        <f t="shared" si="30"/>
        <v>0.68562026563838896</v>
      </c>
      <c r="BP24" s="395">
        <v>2300000</v>
      </c>
      <c r="BQ24" s="395">
        <v>1335041.8</v>
      </c>
      <c r="BR24" s="351">
        <f t="shared" si="31"/>
        <v>0.58045295652173912</v>
      </c>
      <c r="BS24" s="395">
        <v>1300000</v>
      </c>
      <c r="BT24" s="395">
        <v>800000</v>
      </c>
      <c r="BU24" s="351">
        <f t="shared" si="32"/>
        <v>0.61538461538461542</v>
      </c>
      <c r="BV24" s="395">
        <v>8050000</v>
      </c>
      <c r="BW24" s="395">
        <v>3869735</v>
      </c>
      <c r="BX24" s="394">
        <f t="shared" si="33"/>
        <v>0.48071242236024847</v>
      </c>
      <c r="BY24" s="395">
        <v>19724500</v>
      </c>
      <c r="BZ24" s="395">
        <v>10495000</v>
      </c>
      <c r="CA24" s="351">
        <f t="shared" si="34"/>
        <v>0.53207939364749424</v>
      </c>
      <c r="CB24" s="9">
        <f t="shared" si="18"/>
        <v>93266695.969999999</v>
      </c>
      <c r="CC24" s="9">
        <f t="shared" si="19"/>
        <v>51738177.93</v>
      </c>
      <c r="CD24" s="383">
        <f t="shared" si="20"/>
        <v>0.55473368485833363</v>
      </c>
      <c r="CE24" s="400"/>
      <c r="CF24" s="396"/>
      <c r="CG24" s="396"/>
      <c r="CH24" s="392"/>
      <c r="CI24" s="392"/>
    </row>
    <row r="25" spans="1:87" s="403" customFormat="1" ht="31.2" x14ac:dyDescent="0.25">
      <c r="A25" s="357" t="s">
        <v>57</v>
      </c>
      <c r="B25" s="395">
        <v>795000</v>
      </c>
      <c r="C25" s="395">
        <v>435027.75</v>
      </c>
      <c r="D25" s="394">
        <f t="shared" si="35"/>
        <v>0.54720471698113204</v>
      </c>
      <c r="E25" s="395"/>
      <c r="F25" s="395"/>
      <c r="G25" s="401"/>
      <c r="H25" s="395">
        <v>11925000</v>
      </c>
      <c r="I25" s="395">
        <v>2550073.11</v>
      </c>
      <c r="J25" s="394">
        <f t="shared" si="1"/>
        <v>0.21384260880503145</v>
      </c>
      <c r="K25" s="441">
        <v>1630040</v>
      </c>
      <c r="L25" s="441">
        <v>837240</v>
      </c>
      <c r="M25" s="394">
        <f t="shared" si="23"/>
        <v>0.51363156732350124</v>
      </c>
      <c r="N25" s="395">
        <v>30000</v>
      </c>
      <c r="O25" s="395"/>
      <c r="P25" s="394">
        <f t="shared" si="2"/>
        <v>0</v>
      </c>
      <c r="Q25" s="395">
        <v>1080000</v>
      </c>
      <c r="R25" s="395">
        <v>509765.6</v>
      </c>
      <c r="S25" s="394">
        <f t="shared" si="24"/>
        <v>0.47200518518518514</v>
      </c>
      <c r="T25" s="393">
        <v>1533822</v>
      </c>
      <c r="U25" s="393">
        <v>389520.53</v>
      </c>
      <c r="V25" s="394">
        <f t="shared" si="4"/>
        <v>0.25395419416333842</v>
      </c>
      <c r="W25" s="393">
        <v>600000</v>
      </c>
      <c r="X25" s="393">
        <v>389071.69</v>
      </c>
      <c r="Y25" s="394">
        <f t="shared" si="37"/>
        <v>0.64845281666666665</v>
      </c>
      <c r="Z25" s="395">
        <v>3114000</v>
      </c>
      <c r="AA25" s="395">
        <v>526980</v>
      </c>
      <c r="AB25" s="394">
        <f t="shared" si="25"/>
        <v>0.16922928709055876</v>
      </c>
      <c r="AC25" s="393">
        <v>6907000</v>
      </c>
      <c r="AD25" s="393">
        <v>425572.79</v>
      </c>
      <c r="AE25" s="394">
        <f t="shared" si="26"/>
        <v>6.1614708266975529E-2</v>
      </c>
      <c r="AF25" s="393">
        <v>291250</v>
      </c>
      <c r="AG25" s="393">
        <v>120613</v>
      </c>
      <c r="AH25" s="394">
        <f t="shared" si="27"/>
        <v>0.41412188841201719</v>
      </c>
      <c r="AI25" s="395">
        <v>1201798</v>
      </c>
      <c r="AJ25" s="395">
        <v>524875.14</v>
      </c>
      <c r="AK25" s="350">
        <f t="shared" si="7"/>
        <v>0.43674156555427784</v>
      </c>
      <c r="AL25" s="393">
        <v>5691005</v>
      </c>
      <c r="AM25" s="393">
        <v>3202239.54</v>
      </c>
      <c r="AN25" s="351">
        <f t="shared" si="8"/>
        <v>0.56268436594239502</v>
      </c>
      <c r="AO25" s="393">
        <v>204000</v>
      </c>
      <c r="AP25" s="393">
        <v>119822</v>
      </c>
      <c r="AQ25" s="351">
        <f t="shared" si="28"/>
        <v>0.58736274509803921</v>
      </c>
      <c r="AR25" s="393">
        <v>273534</v>
      </c>
      <c r="AS25" s="393">
        <v>194374</v>
      </c>
      <c r="AT25" s="351">
        <f t="shared" si="10"/>
        <v>0.71060270386862323</v>
      </c>
      <c r="AU25" s="393">
        <v>425000</v>
      </c>
      <c r="AV25" s="393">
        <v>174246</v>
      </c>
      <c r="AW25" s="351">
        <f t="shared" si="11"/>
        <v>0.40999058823529411</v>
      </c>
      <c r="AX25" s="393">
        <v>159668</v>
      </c>
      <c r="AY25" s="393">
        <v>11618</v>
      </c>
      <c r="AZ25" s="351">
        <f t="shared" si="12"/>
        <v>7.2763484229776784E-2</v>
      </c>
      <c r="BA25" s="393">
        <v>100000</v>
      </c>
      <c r="BB25" s="393">
        <v>70697</v>
      </c>
      <c r="BC25" s="351">
        <f t="shared" si="29"/>
        <v>0.70696999999999999</v>
      </c>
      <c r="BD25" s="393">
        <v>120000</v>
      </c>
      <c r="BE25" s="393">
        <v>72396</v>
      </c>
      <c r="BF25" s="351">
        <f t="shared" si="13"/>
        <v>0.60329999999999995</v>
      </c>
      <c r="BG25" s="393">
        <v>1150000</v>
      </c>
      <c r="BH25" s="393">
        <v>785429.26</v>
      </c>
      <c r="BI25" s="351">
        <f t="shared" si="14"/>
        <v>0.6829819652173913</v>
      </c>
      <c r="BJ25" s="395"/>
      <c r="BK25" s="395"/>
      <c r="BL25" s="401"/>
      <c r="BM25" s="395">
        <v>130000</v>
      </c>
      <c r="BN25" s="395"/>
      <c r="BO25" s="351"/>
      <c r="BP25" s="395">
        <v>150000</v>
      </c>
      <c r="BQ25" s="395">
        <v>81314</v>
      </c>
      <c r="BR25" s="351"/>
      <c r="BS25" s="395">
        <v>378850</v>
      </c>
      <c r="BT25" s="395">
        <v>218578</v>
      </c>
      <c r="BU25" s="351"/>
      <c r="BV25" s="395">
        <v>17500000</v>
      </c>
      <c r="BW25" s="395">
        <v>1657113.48</v>
      </c>
      <c r="BX25" s="394"/>
      <c r="BY25" s="395">
        <v>62500000</v>
      </c>
      <c r="BZ25" s="395">
        <v>15645677.43</v>
      </c>
      <c r="CA25" s="351"/>
      <c r="CB25" s="9">
        <f t="shared" si="18"/>
        <v>117889967</v>
      </c>
      <c r="CC25" s="9">
        <f t="shared" si="19"/>
        <v>28942244.320000004</v>
      </c>
      <c r="CD25" s="383">
        <f t="shared" si="20"/>
        <v>0.24550218357428163</v>
      </c>
      <c r="CE25" s="402"/>
      <c r="CF25" s="396"/>
      <c r="CG25" s="396"/>
      <c r="CH25" s="392"/>
      <c r="CI25" s="392"/>
    </row>
    <row r="26" spans="1:87" ht="15.6" hidden="1" x14ac:dyDescent="0.25">
      <c r="A26" s="38" t="s">
        <v>42</v>
      </c>
      <c r="B26" s="404"/>
      <c r="C26" s="404"/>
      <c r="D26" s="394"/>
      <c r="E26" s="393"/>
      <c r="F26" s="393"/>
      <c r="G26" s="394"/>
      <c r="H26" s="393"/>
      <c r="I26" s="393"/>
      <c r="J26" s="394"/>
      <c r="K26" s="404"/>
      <c r="L26" s="404"/>
      <c r="M26" s="394"/>
      <c r="N26" s="393"/>
      <c r="O26" s="393"/>
      <c r="P26" s="394"/>
      <c r="Q26" s="393"/>
      <c r="R26" s="393"/>
      <c r="S26" s="394"/>
      <c r="T26" s="393"/>
      <c r="U26" s="393"/>
      <c r="V26" s="394"/>
      <c r="W26" s="393"/>
      <c r="X26" s="393"/>
      <c r="Y26" s="394"/>
      <c r="Z26" s="393"/>
      <c r="AA26" s="393"/>
      <c r="AB26" s="394"/>
      <c r="AC26" s="393"/>
      <c r="AD26" s="393"/>
      <c r="AE26" s="394"/>
      <c r="AF26" s="393"/>
      <c r="AG26" s="393"/>
      <c r="AH26" s="394"/>
      <c r="AI26" s="393"/>
      <c r="AJ26" s="393"/>
      <c r="AK26" s="350"/>
      <c r="AL26" s="393"/>
      <c r="AM26" s="393"/>
      <c r="AN26" s="351"/>
      <c r="AO26" s="393"/>
      <c r="AP26" s="393"/>
      <c r="AQ26" s="351"/>
      <c r="AR26" s="404"/>
      <c r="AS26" s="404"/>
      <c r="AT26" s="351"/>
      <c r="AU26" s="393"/>
      <c r="AV26" s="393"/>
      <c r="AW26" s="351"/>
      <c r="AX26" s="393"/>
      <c r="AY26" s="393"/>
      <c r="AZ26" s="351"/>
      <c r="BA26" s="393"/>
      <c r="BB26" s="393"/>
      <c r="BC26" s="351"/>
      <c r="BD26" s="393"/>
      <c r="BE26" s="393"/>
      <c r="BF26" s="351"/>
      <c r="BG26" s="405"/>
      <c r="BH26" s="405"/>
      <c r="BI26" s="351"/>
      <c r="BJ26" s="393"/>
      <c r="BK26" s="393"/>
      <c r="BL26" s="351"/>
      <c r="BM26" s="405"/>
      <c r="BN26" s="405"/>
      <c r="BO26" s="351"/>
      <c r="BP26" s="393"/>
      <c r="BQ26" s="393"/>
      <c r="BR26" s="351"/>
      <c r="BS26" s="405"/>
      <c r="BT26" s="405"/>
      <c r="BU26" s="351"/>
      <c r="BV26" s="393"/>
      <c r="BW26" s="393"/>
      <c r="BX26" s="394"/>
      <c r="BY26" s="393"/>
      <c r="BZ26" s="393"/>
      <c r="CA26" s="351"/>
      <c r="CB26" s="9">
        <f t="shared" si="18"/>
        <v>0</v>
      </c>
      <c r="CC26" s="9">
        <f t="shared" si="19"/>
        <v>0</v>
      </c>
      <c r="CD26" s="383" t="e">
        <f t="shared" si="20"/>
        <v>#DIV/0!</v>
      </c>
      <c r="CF26" s="396"/>
      <c r="CG26" s="396"/>
      <c r="CH26" s="392"/>
      <c r="CI26" s="392"/>
    </row>
    <row r="27" spans="1:87" s="356" customFormat="1" ht="15.6" x14ac:dyDescent="0.3">
      <c r="A27" s="22" t="s">
        <v>63</v>
      </c>
      <c r="B27" s="9">
        <f>SUM(B13:B26)</f>
        <v>748261262.45000005</v>
      </c>
      <c r="C27" s="9">
        <f>SUM(C13:C26)</f>
        <v>377066114.53000003</v>
      </c>
      <c r="D27" s="374">
        <f>SUM(C27/B27)</f>
        <v>0.50392307266500536</v>
      </c>
      <c r="E27" s="9">
        <f>SUM(E13:E26)</f>
        <v>235232006.75999999</v>
      </c>
      <c r="F27" s="9">
        <f>SUM(F13:F26)</f>
        <v>118919765.2</v>
      </c>
      <c r="G27" s="374">
        <f>SUM(F27/E27)</f>
        <v>0.50554245078277205</v>
      </c>
      <c r="H27" s="9">
        <f>SUM(H13:H26)</f>
        <v>1986543312.2500002</v>
      </c>
      <c r="I27" s="9">
        <f>SUM(I13:I26)</f>
        <v>931289128.76999998</v>
      </c>
      <c r="J27" s="374">
        <f>SUM(I27/H27)</f>
        <v>0.46879880394613826</v>
      </c>
      <c r="K27" s="9">
        <f>SUM(K13:K26)</f>
        <v>1453242506.8600001</v>
      </c>
      <c r="L27" s="9">
        <f>SUM(L13:L26)</f>
        <v>748505927.18000007</v>
      </c>
      <c r="M27" s="374">
        <f>SUM(L27/K27)</f>
        <v>0.51505920288368523</v>
      </c>
      <c r="N27" s="9">
        <f>SUM(N13:N26)</f>
        <v>579969129.41000009</v>
      </c>
      <c r="O27" s="9">
        <f>SUM(O13:O26)</f>
        <v>264023660.66999999</v>
      </c>
      <c r="P27" s="374">
        <f>SUM(O27/N27)</f>
        <v>0.45523743813500905</v>
      </c>
      <c r="Q27" s="9">
        <f>SUM(Q13:Q26)</f>
        <v>406015899.55000001</v>
      </c>
      <c r="R27" s="9">
        <f>SUM(R13:R26)</f>
        <v>202498112.62000003</v>
      </c>
      <c r="S27" s="374">
        <f>SUM(R27/Q27)</f>
        <v>0.49874429263591635</v>
      </c>
      <c r="T27" s="9">
        <f>SUM(T13:T26)</f>
        <v>1496906479.1999998</v>
      </c>
      <c r="U27" s="9">
        <f>SUM(U13:U26)</f>
        <v>736401213.19999993</v>
      </c>
      <c r="V27" s="374">
        <f>SUM(U27/T27)</f>
        <v>0.49194871118037981</v>
      </c>
      <c r="W27" s="9">
        <f>SUM(W13:W26)</f>
        <v>361562331.41000003</v>
      </c>
      <c r="X27" s="9">
        <f>SUM(X13:X26)</f>
        <v>159140816.78999999</v>
      </c>
      <c r="Y27" s="374">
        <f>SUM(X27/W27)</f>
        <v>0.44014766740050537</v>
      </c>
      <c r="Z27" s="9">
        <f>SUM(Z13:Z26)</f>
        <v>1362025940.8099999</v>
      </c>
      <c r="AA27" s="9">
        <f>SUM(AA13:AA26)</f>
        <v>628944928.12</v>
      </c>
      <c r="AB27" s="374">
        <f>SUM(AA27/Z27)</f>
        <v>0.4617716221659956</v>
      </c>
      <c r="AC27" s="9">
        <f>SUM(AC13:AC26)</f>
        <v>1140160535.05</v>
      </c>
      <c r="AD27" s="9">
        <f>SUM(AD13:AD26)</f>
        <v>595202202.06000006</v>
      </c>
      <c r="AE27" s="374">
        <f>SUM(AD27/AC27)</f>
        <v>0.52203368189190869</v>
      </c>
      <c r="AF27" s="9">
        <f>SUM(AF13:AF26)</f>
        <v>332973000.63999999</v>
      </c>
      <c r="AG27" s="9">
        <f>SUM(AG13:AG26)</f>
        <v>159040209.69999999</v>
      </c>
      <c r="AH27" s="374">
        <f>SUM(AG27/AF27)</f>
        <v>0.4776369537299191</v>
      </c>
      <c r="AI27" s="9">
        <f>SUM(AI13:AI26)</f>
        <v>1191599653.4000001</v>
      </c>
      <c r="AJ27" s="9">
        <f>SUM(AJ13:AJ26)</f>
        <v>625892491.96000004</v>
      </c>
      <c r="AK27" s="383">
        <f>SUM(AJ27/AI27)</f>
        <v>0.52525400638892128</v>
      </c>
      <c r="AL27" s="9">
        <f>SUM(AL13:AL26)</f>
        <v>1900338762.3599997</v>
      </c>
      <c r="AM27" s="9">
        <f>SUM(AM13:AM26)</f>
        <v>975921230.08000004</v>
      </c>
      <c r="AN27" s="374">
        <f>SUM(AM27/AL27)</f>
        <v>0.51355118856178017</v>
      </c>
      <c r="AO27" s="9">
        <f>SUM(AO13:AO26)</f>
        <v>440261297.03000003</v>
      </c>
      <c r="AP27" s="9">
        <f>SUM(AP13:AP26)</f>
        <v>203498715.02999997</v>
      </c>
      <c r="AQ27" s="374">
        <f>SUM(AP27/AO27)</f>
        <v>0.46222258554817569</v>
      </c>
      <c r="AR27" s="9">
        <f>SUM(AR13:AR26)</f>
        <v>420797869.96000004</v>
      </c>
      <c r="AS27" s="9">
        <f>SUM(AS13:AS26)</f>
        <v>211951172.42000002</v>
      </c>
      <c r="AT27" s="374">
        <f>SUM(AS27/AR27)</f>
        <v>0.50368879585856163</v>
      </c>
      <c r="AU27" s="9">
        <f>SUM(AU13:AU26)</f>
        <v>391898892.54000008</v>
      </c>
      <c r="AV27" s="9">
        <f>SUM(AV13:AV26)</f>
        <v>200595484.88</v>
      </c>
      <c r="AW27" s="374">
        <f>SUM(AV27/AU27)</f>
        <v>0.51185519708894234</v>
      </c>
      <c r="AX27" s="9">
        <f>SUM(AX13:AX26)</f>
        <v>569955699.15999997</v>
      </c>
      <c r="AY27" s="9">
        <f>SUM(AY13:AY26)</f>
        <v>295278020.84999996</v>
      </c>
      <c r="AZ27" s="374">
        <f>SUM(AY27/AX27)</f>
        <v>0.51807188047278119</v>
      </c>
      <c r="BA27" s="9">
        <f>SUM(BA13:BA26)</f>
        <v>274311237.84000003</v>
      </c>
      <c r="BB27" s="9">
        <f>SUM(BB13:BB26)</f>
        <v>166645292.77000001</v>
      </c>
      <c r="BC27" s="374">
        <f>SUM(BB27/BA27)</f>
        <v>0.60750443212684091</v>
      </c>
      <c r="BD27" s="9">
        <f>SUM(BD13:BD26)</f>
        <v>858175987.6099999</v>
      </c>
      <c r="BE27" s="9">
        <f>SUM(BE13:BE26)</f>
        <v>489979200.06</v>
      </c>
      <c r="BF27" s="374">
        <f>SUM(BE27/BD27)</f>
        <v>0.57095421817217307</v>
      </c>
      <c r="BG27" s="9">
        <f>SUM(BG13:BG26)</f>
        <v>572343642.12</v>
      </c>
      <c r="BH27" s="9">
        <f>SUM(BH13:BH26)</f>
        <v>258128670.5</v>
      </c>
      <c r="BI27" s="374">
        <f>SUM(BH27/BG27)</f>
        <v>0.45100294910916411</v>
      </c>
      <c r="BJ27" s="9">
        <f>SUM(BJ13:BJ26)</f>
        <v>326764883.70000005</v>
      </c>
      <c r="BK27" s="9">
        <f>SUM(BK13:BK26)</f>
        <v>154578577.20999998</v>
      </c>
      <c r="BL27" s="374">
        <f>SUM(BK27/BJ27)</f>
        <v>0.47305749461107088</v>
      </c>
      <c r="BM27" s="9">
        <f>SUM(BM13:BM26)</f>
        <v>724198010.9000001</v>
      </c>
      <c r="BN27" s="9">
        <f>SUM(BN13:BN26)</f>
        <v>317794412.37</v>
      </c>
      <c r="BO27" s="374">
        <f>SUM(BN27/BM27)</f>
        <v>0.43882254243567953</v>
      </c>
      <c r="BP27" s="9">
        <f>SUM(BP13:BP26)</f>
        <v>420992342.87</v>
      </c>
      <c r="BQ27" s="9">
        <f>SUM(BQ13:BQ26)</f>
        <v>182677288.19000003</v>
      </c>
      <c r="BR27" s="374">
        <f>SUM(BQ27/BP27)</f>
        <v>0.43392069068203865</v>
      </c>
      <c r="BS27" s="9">
        <f>SUM(BS13:BS26)</f>
        <v>457626217.05000001</v>
      </c>
      <c r="BT27" s="9">
        <f>SUM(BT13:BT26)</f>
        <v>247647990.17000002</v>
      </c>
      <c r="BU27" s="374">
        <f>SUM(BT27/BS27)</f>
        <v>0.54115778542238135</v>
      </c>
      <c r="BV27" s="9">
        <f>SUM(BV13:BV26)</f>
        <v>3729755783.1800003</v>
      </c>
      <c r="BW27" s="9">
        <f>SUM(BW13:BW26)</f>
        <v>1949972424.6199999</v>
      </c>
      <c r="BX27" s="374">
        <f>SUM(BW27/BV27)</f>
        <v>0.52281504151391056</v>
      </c>
      <c r="BY27" s="9">
        <f>SUM(BY13:BY26)</f>
        <v>10659067042.9</v>
      </c>
      <c r="BZ27" s="9">
        <f>SUM(BZ13:BZ26)</f>
        <v>4532049832.6000004</v>
      </c>
      <c r="CA27" s="374">
        <f>SUM(BZ27/BY27)</f>
        <v>0.42518259941134312</v>
      </c>
      <c r="CB27" s="9">
        <f t="shared" si="18"/>
        <v>33040979727.010002</v>
      </c>
      <c r="CC27" s="9">
        <f t="shared" si="19"/>
        <v>15733642882.550005</v>
      </c>
      <c r="CD27" s="383">
        <f>SUM(CC27/CB27)</f>
        <v>0.47618572489508315</v>
      </c>
      <c r="CE27" s="375"/>
      <c r="CF27" s="399"/>
      <c r="CG27" s="399"/>
      <c r="CH27" s="377"/>
      <c r="CI27" s="396"/>
    </row>
    <row r="28" spans="1:87" s="356" customFormat="1" ht="15.6" x14ac:dyDescent="0.3">
      <c r="A28" s="22" t="s">
        <v>44</v>
      </c>
      <c r="B28" s="9">
        <f>B12-B27</f>
        <v>-41385113.75</v>
      </c>
      <c r="C28" s="9">
        <f>C12-C27</f>
        <v>20204762.959999979</v>
      </c>
      <c r="D28" s="374"/>
      <c r="E28" s="9">
        <f>E12-E27</f>
        <v>0</v>
      </c>
      <c r="F28" s="9">
        <f>F12-F27</f>
        <v>2266326.7300000042</v>
      </c>
      <c r="G28" s="374"/>
      <c r="H28" s="9">
        <f>H12-H27</f>
        <v>-52958171.840000153</v>
      </c>
      <c r="I28" s="9">
        <f>I12-I27</f>
        <v>11854876.870000005</v>
      </c>
      <c r="J28" s="374"/>
      <c r="K28" s="9">
        <f>K12-K27</f>
        <v>-84439541.690000057</v>
      </c>
      <c r="L28" s="9">
        <f>L12-L27</f>
        <v>56132974.269999981</v>
      </c>
      <c r="M28" s="374"/>
      <c r="N28" s="9">
        <f>N12-N27</f>
        <v>-43994174.490000069</v>
      </c>
      <c r="O28" s="9">
        <f>O12-O27</f>
        <v>49196551.289999992</v>
      </c>
      <c r="P28" s="374"/>
      <c r="Q28" s="9">
        <f>Q12-Q27</f>
        <v>-12667528.180000007</v>
      </c>
      <c r="R28" s="9">
        <f>R12-R27</f>
        <v>3897300.6399999559</v>
      </c>
      <c r="S28" s="374"/>
      <c r="T28" s="9">
        <f>T12-T27</f>
        <v>-86766057.249999762</v>
      </c>
      <c r="U28" s="9">
        <f>U12-U27</f>
        <v>119950696.19000006</v>
      </c>
      <c r="V28" s="374"/>
      <c r="W28" s="9">
        <f>W12-W27</f>
        <v>-8706059.8000000119</v>
      </c>
      <c r="X28" s="9">
        <f>X12-X27</f>
        <v>2581491.7400000095</v>
      </c>
      <c r="Y28" s="374"/>
      <c r="Z28" s="9">
        <f>Z12-Z27</f>
        <v>-25899882.859999895</v>
      </c>
      <c r="AA28" s="9">
        <f>AA12-AA27</f>
        <v>-87281620.00999999</v>
      </c>
      <c r="AB28" s="374"/>
      <c r="AC28" s="9">
        <f>AC12-AC27</f>
        <v>-48067526.210000038</v>
      </c>
      <c r="AD28" s="9">
        <f>AD12-AD27</f>
        <v>30411067.149999976</v>
      </c>
      <c r="AE28" s="374"/>
      <c r="AF28" s="9">
        <f>AF12-AF27</f>
        <v>-2500000</v>
      </c>
      <c r="AG28" s="9">
        <f>AG12-AG27</f>
        <v>5986982.7000000179</v>
      </c>
      <c r="AH28" s="374"/>
      <c r="AI28" s="9">
        <f>AI12-AI27</f>
        <v>-11806537.970000029</v>
      </c>
      <c r="AJ28" s="9">
        <f>AJ12-AJ27</f>
        <v>22146779.659999967</v>
      </c>
      <c r="AK28" s="383"/>
      <c r="AL28" s="9">
        <f>AL12-AL27</f>
        <v>-60490131.399999619</v>
      </c>
      <c r="AM28" s="9">
        <f>AM12-AM27</f>
        <v>18272180.120000005</v>
      </c>
      <c r="AN28" s="374"/>
      <c r="AO28" s="9">
        <f>AO12-AO27</f>
        <v>-21099714.320000052</v>
      </c>
      <c r="AP28" s="9">
        <f>AP12-AP27</f>
        <v>17920006.600000024</v>
      </c>
      <c r="AQ28" s="374"/>
      <c r="AR28" s="9">
        <f>AR12-AR27</f>
        <v>-7148435.5500000119</v>
      </c>
      <c r="AS28" s="9">
        <f>AS12-AS27</f>
        <v>6254244.8599999845</v>
      </c>
      <c r="AT28" s="374"/>
      <c r="AU28" s="9">
        <f>AU12-AU27</f>
        <v>-4554028.590000093</v>
      </c>
      <c r="AV28" s="9">
        <f>AV12-AV27</f>
        <v>6536107.6200000048</v>
      </c>
      <c r="AW28" s="374"/>
      <c r="AX28" s="9">
        <f>AX12-AX27</f>
        <v>-10524064.539999962</v>
      </c>
      <c r="AY28" s="9">
        <f>AY12-AY27</f>
        <v>26373330.940000057</v>
      </c>
      <c r="AZ28" s="374"/>
      <c r="BA28" s="9">
        <f>BA12-BA27</f>
        <v>-10366114.370000035</v>
      </c>
      <c r="BB28" s="9">
        <f>BB12-BB27</f>
        <v>-920376.21000000834</v>
      </c>
      <c r="BC28" s="374"/>
      <c r="BD28" s="9">
        <f>BD12-BD27</f>
        <v>-47661564.059999943</v>
      </c>
      <c r="BE28" s="9">
        <f>BE12-BE27</f>
        <v>865736.11000001431</v>
      </c>
      <c r="BF28" s="374"/>
      <c r="BG28" s="9">
        <f>BG12-BG27</f>
        <v>-27520635.75</v>
      </c>
      <c r="BH28" s="9">
        <f>BH12-BH27</f>
        <v>9934214.0500000119</v>
      </c>
      <c r="BI28" s="374"/>
      <c r="BJ28" s="9">
        <f>BJ12-BJ27</f>
        <v>-3263499.0000000596</v>
      </c>
      <c r="BK28" s="9">
        <f>BK12-BK27</f>
        <v>1677267.4700000286</v>
      </c>
      <c r="BL28" s="374"/>
      <c r="BM28" s="9">
        <f>BM12-BM27</f>
        <v>-58252263.650000095</v>
      </c>
      <c r="BN28" s="9">
        <f>BN12-BN27</f>
        <v>43319679.569999993</v>
      </c>
      <c r="BO28" s="374"/>
      <c r="BP28" s="9">
        <f>BP12-BP27</f>
        <v>-2360485.6399999857</v>
      </c>
      <c r="BQ28" s="9">
        <f>BQ12-BQ27</f>
        <v>26814221.959999979</v>
      </c>
      <c r="BR28" s="374"/>
      <c r="BS28" s="9">
        <f>BS12-BS27</f>
        <v>-21423687.100000024</v>
      </c>
      <c r="BT28" s="9">
        <f>BT12-BT27</f>
        <v>30213861.689999998</v>
      </c>
      <c r="BU28" s="374"/>
      <c r="BV28" s="9">
        <f>BV12-BV27</f>
        <v>-190914688.67000008</v>
      </c>
      <c r="BW28" s="9">
        <f>BW12-BW27</f>
        <v>273791868.19000006</v>
      </c>
      <c r="BX28" s="374"/>
      <c r="BY28" s="9">
        <f>BY12-BY27</f>
        <v>-414536701</v>
      </c>
      <c r="BZ28" s="9">
        <f>BZ12-BZ27</f>
        <v>424609045.90999985</v>
      </c>
      <c r="CA28" s="374"/>
      <c r="CB28" s="9">
        <f t="shared" si="18"/>
        <v>-1299306607.6800001</v>
      </c>
      <c r="CC28" s="9">
        <f t="shared" si="19"/>
        <v>1123009579.0700002</v>
      </c>
      <c r="CD28" s="383"/>
      <c r="CE28" s="375"/>
      <c r="CF28" s="399"/>
      <c r="CG28" s="399"/>
      <c r="CH28" s="377"/>
      <c r="CI28" s="396"/>
    </row>
    <row r="29" spans="1:87" ht="15.6" hidden="1" x14ac:dyDescent="0.3">
      <c r="A29" s="22" t="s">
        <v>45</v>
      </c>
      <c r="B29" s="6">
        <f>B28/(B6+B11)*100</f>
        <v>-21.215837491381521</v>
      </c>
      <c r="C29" s="6">
        <f>C28/(C6+C11)*100</f>
        <v>16.795731766665337</v>
      </c>
      <c r="D29" s="351"/>
      <c r="E29" s="6">
        <f>E28/(E6+E11)*100</f>
        <v>0</v>
      </c>
      <c r="F29" s="6">
        <f>F28/(F6+F11)*100</f>
        <v>7.4396783253261214</v>
      </c>
      <c r="G29" s="351"/>
      <c r="H29" s="6">
        <f>H28/(H6+H11)*100</f>
        <v>-5.1651692884057843</v>
      </c>
      <c r="I29" s="6">
        <f>I28/(I6+I11)*100</f>
        <v>2.4714699601248635</v>
      </c>
      <c r="J29" s="351" t="s">
        <v>0</v>
      </c>
      <c r="K29" s="6">
        <f>K28/(K6+K11)*100</f>
        <v>-17.999252913974225</v>
      </c>
      <c r="L29" s="6">
        <f>L28/(L6+L11)*100</f>
        <v>19.524241929587145</v>
      </c>
      <c r="M29" s="351"/>
      <c r="N29" s="6">
        <f>N28/(N6+N11)*100</f>
        <v>-26.85514589462057</v>
      </c>
      <c r="O29" s="6">
        <f>O28/(O6+O11)*100</f>
        <v>54.965536682975284</v>
      </c>
      <c r="P29" s="351"/>
      <c r="Q29" s="6">
        <f>Q28/(Q6+Q11)*100</f>
        <v>-13.100312731459034</v>
      </c>
      <c r="R29" s="6">
        <f>R28/(R6+R11)*100</f>
        <v>7.8318035482527772</v>
      </c>
      <c r="S29" s="351"/>
      <c r="T29" s="6">
        <f>T28/(T6+T11)*100</f>
        <v>-13.525541337684146</v>
      </c>
      <c r="U29" s="6">
        <f>U28/(U6+U11)*100</f>
        <v>28.797887661448822</v>
      </c>
      <c r="V29" s="351"/>
      <c r="W29" s="6">
        <f>W28/(W6+W11)*100</f>
        <v>-10.511169128119024</v>
      </c>
      <c r="X29" s="6">
        <f>X28/(X6+X11)*100</f>
        <v>6.7521870083285975</v>
      </c>
      <c r="Y29" s="351"/>
      <c r="Z29" s="6">
        <f>Z28/(Z6+Z11)*100</f>
        <v>-6.9614739338229734</v>
      </c>
      <c r="AA29" s="6">
        <f>AA28/(AA6+AA11)*100</f>
        <v>-43.907838720473826</v>
      </c>
      <c r="AB29" s="351"/>
      <c r="AC29" s="6"/>
      <c r="AD29" s="6"/>
      <c r="AE29" s="351"/>
      <c r="AF29" s="6">
        <f>AF28/(AF6+AF11)*100</f>
        <v>-3.8716213193725166</v>
      </c>
      <c r="AG29" s="6">
        <f>AG28/(AG6+AG11)*100</f>
        <v>16.925882169929839</v>
      </c>
      <c r="AH29" s="351"/>
      <c r="AI29" s="6">
        <f>AI28/(AI6+AI11)*100</f>
        <v>-3.0714962986825132</v>
      </c>
      <c r="AJ29" s="6">
        <f>AJ28/(AJ6+AJ11)*100</f>
        <v>9.5263295643238042</v>
      </c>
      <c r="AK29" s="350"/>
      <c r="AL29" s="6">
        <f>AL28/(AL6+AL11)*100</f>
        <v>-9.2207864721109054</v>
      </c>
      <c r="AM29" s="6">
        <f>AM28/(AM6+AM11)*100</f>
        <v>5.5494738877881238</v>
      </c>
      <c r="AN29" s="351"/>
      <c r="AO29" s="6">
        <f>AO28/(AO6+AO11)*100</f>
        <v>-12.166574977952882</v>
      </c>
      <c r="AP29" s="6">
        <f>AP28/(AP6+AP11)*100</f>
        <v>21.226825520791536</v>
      </c>
      <c r="AQ29" s="351"/>
      <c r="AR29" s="6">
        <f>AR28/(AR6+AR11)*100</f>
        <v>-7.3188996704237477</v>
      </c>
      <c r="AS29" s="6">
        <f>AS28/(AS6+AS11)*100</f>
        <v>11.418900612398875</v>
      </c>
      <c r="AT29" s="351"/>
      <c r="AU29" s="6">
        <f>AU28/(AU6+AU11)*100</f>
        <v>-4.4529862103134477</v>
      </c>
      <c r="AV29" s="6">
        <f>AV28/(AV6+AV11)*100</f>
        <v>9.8619125080897785</v>
      </c>
      <c r="AW29" s="351"/>
      <c r="AX29" s="6">
        <f>AX28/(AX6+AX11)*100</f>
        <v>-8.8663633018402734</v>
      </c>
      <c r="AY29" s="6">
        <f>AY28/(AY6+AY11)*100</f>
        <v>32.536451365968311</v>
      </c>
      <c r="AZ29" s="351"/>
      <c r="BA29" s="6">
        <f>BA28/(BA6+BA11)*100</f>
        <v>-16.869027554325783</v>
      </c>
      <c r="BB29" s="6">
        <f>BB28/(BB6+BB11)*100</f>
        <v>-2.3955278717490791</v>
      </c>
      <c r="BC29" s="351"/>
      <c r="BD29" s="6">
        <f>BD28/(BD6+BD11)*100</f>
        <v>-18.743444698046186</v>
      </c>
      <c r="BE29" s="6">
        <f>BE28/(BE6+BE11)*100</f>
        <v>0.59644585094830249</v>
      </c>
      <c r="BF29" s="351"/>
      <c r="BG29" s="6">
        <f>BG28/(BG6+BG11)*100</f>
        <v>-11.401818390588065</v>
      </c>
      <c r="BH29" s="6">
        <f>BH28/(BH6+BH11)*100</f>
        <v>8.7586453162087139</v>
      </c>
      <c r="BI29" s="351"/>
      <c r="BJ29" s="6">
        <f>BJ28/(BJ6+BJ11)*100</f>
        <v>-5.5051338864196531</v>
      </c>
      <c r="BK29" s="6">
        <f>BK28/(BK6+BK11)*100</f>
        <v>5.1612047597255817</v>
      </c>
      <c r="BL29" s="351"/>
      <c r="BM29" s="6">
        <f>BM28/(BM6+BM11)*100</f>
        <v>-24.481966521933661</v>
      </c>
      <c r="BN29" s="6">
        <f>BN28/(BN6+BN11)*100</f>
        <v>29.691214004585635</v>
      </c>
      <c r="BO29" s="351"/>
      <c r="BP29" s="6">
        <f>BP28/(BP6+BP11)*100</f>
        <v>-2.5610471273670243</v>
      </c>
      <c r="BQ29" s="6">
        <f>BQ28/(BQ6+BQ11)*100</f>
        <v>42.298609030164116</v>
      </c>
      <c r="BR29" s="351"/>
      <c r="BS29" s="6">
        <f>BS28/(BS6+BS11)*100</f>
        <v>-15.158068608970513</v>
      </c>
      <c r="BT29" s="6">
        <f>BT28/(BT6+BT11)*100</f>
        <v>30.295341653638701</v>
      </c>
      <c r="BU29" s="351"/>
      <c r="BV29" s="6">
        <f>BV28/(BV6+BV11)*100</f>
        <v>-9.6972087124723068</v>
      </c>
      <c r="BW29" s="6">
        <f>BW28/(BW6+BW11)*100</f>
        <v>21.558139461087379</v>
      </c>
      <c r="BX29" s="351"/>
      <c r="BY29" s="6">
        <f>BY28/(BY6+BY11)*100</f>
        <v>-9.6905445856888903</v>
      </c>
      <c r="BZ29" s="6">
        <f>BZ28/(BZ6+BZ11)*100</f>
        <v>15.621975521879683</v>
      </c>
      <c r="CA29" s="351"/>
      <c r="CB29" s="6">
        <f>BY29+BV29+BS29+BP29+BM29+BJ29+BG29+BD29+BA29+AX29+AU29+AR29+AO29+AL29+AI29+AF29+AC28+Z29+W29+T29+Q29+N29+K29+H29+E29+B29</f>
        <v>-48067804.620891102</v>
      </c>
      <c r="CC29" s="9">
        <f t="shared" si="19"/>
        <v>359.30252151801443</v>
      </c>
      <c r="CD29" s="383"/>
      <c r="CF29" s="392"/>
      <c r="CG29" s="392"/>
      <c r="CH29" s="392"/>
      <c r="CI29" s="392"/>
    </row>
    <row r="30" spans="1:87" ht="15.6" hidden="1" x14ac:dyDescent="0.3">
      <c r="A30" s="46" t="s">
        <v>46</v>
      </c>
      <c r="B30" s="7"/>
      <c r="C30" s="7"/>
      <c r="D30" s="351"/>
      <c r="E30" s="7"/>
      <c r="F30" s="7"/>
      <c r="G30" s="351"/>
      <c r="H30" s="7"/>
      <c r="I30" s="7"/>
      <c r="J30" s="351"/>
      <c r="K30" s="7"/>
      <c r="L30" s="7"/>
      <c r="M30" s="351"/>
      <c r="N30" s="7"/>
      <c r="O30" s="7"/>
      <c r="P30" s="351"/>
      <c r="Q30" s="7"/>
      <c r="R30" s="7"/>
      <c r="S30" s="351"/>
      <c r="T30" s="7"/>
      <c r="U30" s="7"/>
      <c r="V30" s="351"/>
      <c r="W30" s="7"/>
      <c r="X30" s="7"/>
      <c r="Y30" s="351"/>
      <c r="Z30" s="7"/>
      <c r="AA30" s="7"/>
      <c r="AB30" s="351"/>
      <c r="AC30" s="7"/>
      <c r="AD30" s="7"/>
      <c r="AE30" s="351"/>
      <c r="AF30" s="7"/>
      <c r="AG30" s="7"/>
      <c r="AH30" s="351"/>
      <c r="AI30" s="7"/>
      <c r="AJ30" s="7"/>
      <c r="AK30" s="350"/>
      <c r="AL30" s="7"/>
      <c r="AM30" s="7"/>
      <c r="AN30" s="351"/>
      <c r="AO30" s="7"/>
      <c r="AP30" s="7"/>
      <c r="AQ30" s="351"/>
      <c r="AR30" s="7"/>
      <c r="AS30" s="7"/>
      <c r="AT30" s="351"/>
      <c r="AU30" s="7"/>
      <c r="AV30" s="7"/>
      <c r="AW30" s="351"/>
      <c r="AX30" s="7"/>
      <c r="AY30" s="7"/>
      <c r="AZ30" s="351"/>
      <c r="BA30" s="7"/>
      <c r="BB30" s="7"/>
      <c r="BC30" s="351"/>
      <c r="BD30" s="7"/>
      <c r="BE30" s="7"/>
      <c r="BF30" s="351"/>
      <c r="BG30" s="7"/>
      <c r="BH30" s="7"/>
      <c r="BI30" s="351"/>
      <c r="BJ30" s="7"/>
      <c r="BK30" s="7"/>
      <c r="BL30" s="351"/>
      <c r="BM30" s="7"/>
      <c r="BN30" s="7"/>
      <c r="BO30" s="351"/>
      <c r="BP30" s="7"/>
      <c r="BQ30" s="7"/>
      <c r="BR30" s="351"/>
      <c r="BS30" s="7"/>
      <c r="BT30" s="7"/>
      <c r="BU30" s="351"/>
      <c r="BV30" s="7"/>
      <c r="BW30" s="7"/>
      <c r="BX30" s="351"/>
      <c r="BY30" s="7"/>
      <c r="BZ30" s="7"/>
      <c r="CA30" s="351"/>
      <c r="CB30" s="6"/>
      <c r="CC30" s="9">
        <f t="shared" si="19"/>
        <v>0</v>
      </c>
      <c r="CD30" s="383"/>
      <c r="CF30" s="392"/>
      <c r="CG30" s="392"/>
      <c r="CH30" s="392"/>
      <c r="CI30" s="392"/>
    </row>
    <row r="31" spans="1:87" ht="16.2" hidden="1" thickBot="1" x14ac:dyDescent="0.35">
      <c r="A31" s="46" t="s">
        <v>47</v>
      </c>
      <c r="B31" s="406"/>
      <c r="C31" s="393"/>
      <c r="D31" s="351" t="e">
        <f>SUM(C31/B31)</f>
        <v>#DIV/0!</v>
      </c>
      <c r="E31" s="393"/>
      <c r="F31" s="393"/>
      <c r="G31" s="351" t="e">
        <f>SUM(F31/E31)</f>
        <v>#DIV/0!</v>
      </c>
      <c r="H31" s="393"/>
      <c r="I31" s="393"/>
      <c r="J31" s="351" t="e">
        <f>SUM(I31/H31)</f>
        <v>#DIV/0!</v>
      </c>
      <c r="K31" s="393"/>
      <c r="L31" s="393"/>
      <c r="M31" s="351" t="e">
        <f>SUM(L31/K31)</f>
        <v>#DIV/0!</v>
      </c>
      <c r="N31" s="393"/>
      <c r="O31" s="393"/>
      <c r="P31" s="351" t="e">
        <f>SUM(O31/N31)</f>
        <v>#DIV/0!</v>
      </c>
      <c r="Q31" s="393"/>
      <c r="R31" s="393"/>
      <c r="S31" s="351" t="e">
        <f>SUM(R31/Q31)</f>
        <v>#DIV/0!</v>
      </c>
      <c r="T31" s="393"/>
      <c r="U31" s="393"/>
      <c r="V31" s="351" t="e">
        <f>SUM(U31/T31)</f>
        <v>#DIV/0!</v>
      </c>
      <c r="W31" s="393"/>
      <c r="X31" s="393"/>
      <c r="Y31" s="351" t="e">
        <f>SUM(X31/W31)</f>
        <v>#DIV/0!</v>
      </c>
      <c r="Z31" s="393"/>
      <c r="AA31" s="393"/>
      <c r="AB31" s="351" t="e">
        <f>SUM(AA31/Z31)</f>
        <v>#DIV/0!</v>
      </c>
      <c r="AC31" s="393"/>
      <c r="AD31" s="393"/>
      <c r="AE31" s="351" t="e">
        <f>SUM(AD30/AC30)</f>
        <v>#DIV/0!</v>
      </c>
      <c r="AF31" s="407"/>
      <c r="AG31" s="407"/>
      <c r="AH31" s="351" t="e">
        <f>SUM(AG31/AF31)</f>
        <v>#DIV/0!</v>
      </c>
      <c r="AI31" s="393"/>
      <c r="AJ31" s="393"/>
      <c r="AK31" s="350" t="e">
        <f>SUM(AJ31/AI31)</f>
        <v>#DIV/0!</v>
      </c>
      <c r="AL31" s="393"/>
      <c r="AM31" s="393"/>
      <c r="AN31" s="351" t="e">
        <f>SUM(AM31/AL31)</f>
        <v>#DIV/0!</v>
      </c>
      <c r="AO31" s="393"/>
      <c r="AP31" s="393"/>
      <c r="AQ31" s="351" t="e">
        <f>SUM(AP31/AO31)</f>
        <v>#DIV/0!</v>
      </c>
      <c r="AR31" s="393"/>
      <c r="AS31" s="393"/>
      <c r="AT31" s="351" t="e">
        <f>SUM(AS31/AR31)</f>
        <v>#DIV/0!</v>
      </c>
      <c r="AU31" s="393"/>
      <c r="AV31" s="393"/>
      <c r="AW31" s="351" t="e">
        <f>SUM(AV31/AU31)</f>
        <v>#DIV/0!</v>
      </c>
      <c r="AX31" s="393"/>
      <c r="AY31" s="393"/>
      <c r="AZ31" s="351" t="e">
        <f>SUM(AY31/AX31)</f>
        <v>#DIV/0!</v>
      </c>
      <c r="BA31" s="393"/>
      <c r="BB31" s="393"/>
      <c r="BC31" s="351" t="e">
        <f>SUM(BB31/BA31)</f>
        <v>#DIV/0!</v>
      </c>
      <c r="BD31" s="393"/>
      <c r="BE31" s="393"/>
      <c r="BF31" s="351" t="e">
        <f>SUM(BE31/BD31)</f>
        <v>#DIV/0!</v>
      </c>
      <c r="BG31" s="393"/>
      <c r="BH31" s="393"/>
      <c r="BI31" s="351" t="e">
        <f>SUM(BH31/BG31)</f>
        <v>#DIV/0!</v>
      </c>
      <c r="BJ31" s="393"/>
      <c r="BK31" s="393"/>
      <c r="BL31" s="351" t="e">
        <f>SUM(BK31/BJ31)</f>
        <v>#DIV/0!</v>
      </c>
      <c r="BM31" s="393"/>
      <c r="BN31" s="393"/>
      <c r="BO31" s="351" t="e">
        <f>SUM(BN31/BM31)</f>
        <v>#DIV/0!</v>
      </c>
      <c r="BP31" s="393"/>
      <c r="BQ31" s="393"/>
      <c r="BR31" s="351" t="e">
        <f>SUM(BQ31/BP31)</f>
        <v>#DIV/0!</v>
      </c>
      <c r="BS31" s="393"/>
      <c r="BT31" s="393"/>
      <c r="BU31" s="351" t="e">
        <f>SUM(BT31/BS31)</f>
        <v>#DIV/0!</v>
      </c>
      <c r="BV31" s="393"/>
      <c r="BW31" s="393"/>
      <c r="BX31" s="351" t="e">
        <f>SUM(BW31/BV31)</f>
        <v>#DIV/0!</v>
      </c>
      <c r="BY31" s="393"/>
      <c r="BZ31" s="393"/>
      <c r="CA31" s="351" t="e">
        <f>SUM(BZ31/BY31)</f>
        <v>#DIV/0!</v>
      </c>
      <c r="CB31" s="9">
        <f>BY31+BV31+BS31+BP31+BM31+BJ31+BG31+BD31+BA31+AX31+AU31+AR31+AO31+AL31+AI31+AF31+AC30+Z31+W31+T31+Q31+N31+K31+H31+E31+B31</f>
        <v>0</v>
      </c>
      <c r="CC31" s="9">
        <f t="shared" si="19"/>
        <v>0</v>
      </c>
      <c r="CD31" s="383" t="e">
        <f>SUM(CC31/CB31)</f>
        <v>#DIV/0!</v>
      </c>
      <c r="CF31" s="396"/>
      <c r="CG31" s="396"/>
      <c r="CH31" s="392"/>
      <c r="CI31" s="392"/>
    </row>
    <row r="32" spans="1:87" ht="16.2" hidden="1" thickBot="1" x14ac:dyDescent="0.35">
      <c r="A32" s="46" t="s">
        <v>48</v>
      </c>
      <c r="B32" s="406"/>
      <c r="C32" s="393"/>
      <c r="D32" s="351" t="e">
        <f>SUM(C32/B32)</f>
        <v>#DIV/0!</v>
      </c>
      <c r="E32" s="393"/>
      <c r="F32" s="393"/>
      <c r="G32" s="351" t="e">
        <f>SUM(F32/E32)</f>
        <v>#DIV/0!</v>
      </c>
      <c r="H32" s="393"/>
      <c r="I32" s="393"/>
      <c r="J32" s="351" t="e">
        <f>SUM(I32/H32)</f>
        <v>#DIV/0!</v>
      </c>
      <c r="K32" s="393"/>
      <c r="L32" s="393"/>
      <c r="M32" s="351" t="e">
        <f>SUM(L32/K32)</f>
        <v>#DIV/0!</v>
      </c>
      <c r="N32" s="393"/>
      <c r="O32" s="393"/>
      <c r="P32" s="351" t="e">
        <f>SUM(O32/N32)</f>
        <v>#DIV/0!</v>
      </c>
      <c r="Q32" s="393"/>
      <c r="R32" s="393"/>
      <c r="S32" s="351" t="e">
        <f>SUM(R32/Q32)</f>
        <v>#DIV/0!</v>
      </c>
      <c r="T32" s="393"/>
      <c r="U32" s="393"/>
      <c r="V32" s="351" t="e">
        <f>SUM(U32/T32)</f>
        <v>#DIV/0!</v>
      </c>
      <c r="W32" s="393"/>
      <c r="X32" s="393"/>
      <c r="Y32" s="351" t="e">
        <f>SUM(X32/W32)</f>
        <v>#DIV/0!</v>
      </c>
      <c r="Z32" s="393"/>
      <c r="AA32" s="393"/>
      <c r="AB32" s="351" t="e">
        <f>SUM(AA32/Z32)</f>
        <v>#DIV/0!</v>
      </c>
      <c r="AC32" s="393"/>
      <c r="AD32" s="393"/>
      <c r="AE32" s="351" t="e">
        <f>SUM(AD31/AC31)</f>
        <v>#DIV/0!</v>
      </c>
      <c r="AF32" s="393"/>
      <c r="AG32" s="393"/>
      <c r="AH32" s="351" t="e">
        <f>SUM(AG32/AF32)</f>
        <v>#DIV/0!</v>
      </c>
      <c r="AI32" s="393"/>
      <c r="AJ32" s="393"/>
      <c r="AK32" s="350" t="e">
        <f>SUM(AJ32/AI32)</f>
        <v>#DIV/0!</v>
      </c>
      <c r="AL32" s="393"/>
      <c r="AM32" s="393"/>
      <c r="AN32" s="351" t="e">
        <f>SUM(AM32/AL32)</f>
        <v>#DIV/0!</v>
      </c>
      <c r="AO32" s="393"/>
      <c r="AP32" s="393"/>
      <c r="AQ32" s="351" t="e">
        <f>SUM(AP32/AO32)</f>
        <v>#DIV/0!</v>
      </c>
      <c r="AR32" s="393"/>
      <c r="AS32" s="393"/>
      <c r="AT32" s="351" t="e">
        <f>SUM(AS32/AR32)</f>
        <v>#DIV/0!</v>
      </c>
      <c r="AU32" s="393"/>
      <c r="AV32" s="393"/>
      <c r="AW32" s="351" t="e">
        <f>SUM(AV32/AU32)</f>
        <v>#DIV/0!</v>
      </c>
      <c r="AX32" s="393"/>
      <c r="AY32" s="393"/>
      <c r="AZ32" s="351" t="e">
        <f>SUM(AY32/AX32)</f>
        <v>#DIV/0!</v>
      </c>
      <c r="BA32" s="393"/>
      <c r="BB32" s="393"/>
      <c r="BC32" s="351" t="e">
        <f>SUM(BB32/BA32)</f>
        <v>#DIV/0!</v>
      </c>
      <c r="BD32" s="393"/>
      <c r="BE32" s="393"/>
      <c r="BF32" s="351" t="e">
        <f>SUM(BE32/BD32)</f>
        <v>#DIV/0!</v>
      </c>
      <c r="BG32" s="393"/>
      <c r="BH32" s="393"/>
      <c r="BI32" s="351" t="e">
        <f>SUM(BH32/BG32)</f>
        <v>#DIV/0!</v>
      </c>
      <c r="BJ32" s="393"/>
      <c r="BK32" s="393"/>
      <c r="BL32" s="351" t="e">
        <f>SUM(BK32/BJ32)</f>
        <v>#DIV/0!</v>
      </c>
      <c r="BM32" s="393"/>
      <c r="BN32" s="393"/>
      <c r="BO32" s="351" t="e">
        <f>SUM(BN32/BM32)</f>
        <v>#DIV/0!</v>
      </c>
      <c r="BP32" s="393"/>
      <c r="BQ32" s="393"/>
      <c r="BR32" s="351" t="e">
        <f>SUM(BQ32/BP32)</f>
        <v>#DIV/0!</v>
      </c>
      <c r="BS32" s="407"/>
      <c r="BT32" s="407"/>
      <c r="BU32" s="351" t="e">
        <f>SUM(BT32/BS32)</f>
        <v>#DIV/0!</v>
      </c>
      <c r="BV32" s="393"/>
      <c r="BW32" s="393"/>
      <c r="BX32" s="351" t="e">
        <f>SUM(BW32/BV32)</f>
        <v>#DIV/0!</v>
      </c>
      <c r="BY32" s="393"/>
      <c r="BZ32" s="393"/>
      <c r="CA32" s="351" t="e">
        <f>SUM(BZ32/BY32)</f>
        <v>#DIV/0!</v>
      </c>
      <c r="CB32" s="9">
        <f>BY32+BV32+BS32+BP32+BM32+BJ32+BG32+BD32+BA32+AX32+AU32+AR32+AO32+AL32+AI32+AF32+AC31+Z32+W32+T32+Q32+N32+K32+H32+E32+B32</f>
        <v>0</v>
      </c>
      <c r="CC32" s="9">
        <f t="shared" si="19"/>
        <v>0</v>
      </c>
      <c r="CD32" s="383" t="e">
        <f>SUM(CC32/CB32)</f>
        <v>#DIV/0!</v>
      </c>
      <c r="CF32" s="396"/>
      <c r="CG32" s="396"/>
      <c r="CH32" s="392"/>
      <c r="CI32" s="392"/>
    </row>
    <row r="33" spans="1:87" ht="31.2" hidden="1" x14ac:dyDescent="0.3">
      <c r="A33" s="47" t="s">
        <v>49</v>
      </c>
      <c r="B33" s="7" t="e">
        <f>(B32+B31)/#REF!*100</f>
        <v>#REF!</v>
      </c>
      <c r="C33" s="7" t="e">
        <f>(C32+C31)/#REF!*100</f>
        <v>#REF!</v>
      </c>
      <c r="D33" s="351"/>
      <c r="E33" s="7">
        <f>(E32+E31)/E27*100</f>
        <v>0</v>
      </c>
      <c r="F33" s="7">
        <f>(F32+F31)/F27*100</f>
        <v>0</v>
      </c>
      <c r="G33" s="351"/>
      <c r="H33" s="7">
        <f>(H32+H31)/H27*100</f>
        <v>0</v>
      </c>
      <c r="I33" s="7">
        <f>(I32+I31)/I27*100</f>
        <v>0</v>
      </c>
      <c r="J33" s="351"/>
      <c r="K33" s="7">
        <f>(K32+K31)/K27*100</f>
        <v>0</v>
      </c>
      <c r="L33" s="7">
        <f>(L32+L31)/L27*100</f>
        <v>0</v>
      </c>
      <c r="M33" s="351"/>
      <c r="N33" s="7">
        <f>(N32+N31)/N27*100</f>
        <v>0</v>
      </c>
      <c r="O33" s="7">
        <f>(O32+O31)/O27*100</f>
        <v>0</v>
      </c>
      <c r="P33" s="351"/>
      <c r="Q33" s="169">
        <f>(Q32+Q31)/Q27*100</f>
        <v>0</v>
      </c>
      <c r="R33" s="7">
        <f>(R32+R31)/R27*100</f>
        <v>0</v>
      </c>
      <c r="S33" s="351"/>
      <c r="T33" s="7">
        <f>(T32+T31)/T27*100</f>
        <v>0</v>
      </c>
      <c r="U33" s="170">
        <f>(U32+U31)/U27*100</f>
        <v>0</v>
      </c>
      <c r="V33" s="351"/>
      <c r="W33" s="7">
        <f>(W32+W31)/W27*100</f>
        <v>0</v>
      </c>
      <c r="X33" s="7">
        <f>(X32+X31)/X27*100</f>
        <v>0</v>
      </c>
      <c r="Y33" s="7"/>
      <c r="Z33" s="7">
        <f>(Z32+Z31)/Z27*100</f>
        <v>0</v>
      </c>
      <c r="AA33" s="7">
        <f>(AA32+AA31)/AA27*100</f>
        <v>0</v>
      </c>
      <c r="AB33" s="351"/>
      <c r="AC33" s="7"/>
      <c r="AD33" s="7"/>
      <c r="AE33" s="351"/>
      <c r="AF33" s="7">
        <f>(AF32+AF31)/AF27*100</f>
        <v>0</v>
      </c>
      <c r="AG33" s="7">
        <f>(AG32+AG31)/AG27*100</f>
        <v>0</v>
      </c>
      <c r="AH33" s="351"/>
      <c r="AI33" s="7">
        <f>(AI32+AI31)/AI27*100</f>
        <v>0</v>
      </c>
      <c r="AJ33" s="7">
        <f>(AJ32+AJ31)/AJ27*100</f>
        <v>0</v>
      </c>
      <c r="AK33" s="350"/>
      <c r="AL33" s="7">
        <f>(AL32+AL31)/AL27*100</f>
        <v>0</v>
      </c>
      <c r="AM33" s="7">
        <f>(AM32+AM31)/AM27*100</f>
        <v>0</v>
      </c>
      <c r="AN33" s="351"/>
      <c r="AO33" s="7">
        <f>(AO32+AO31)/AO27*100</f>
        <v>0</v>
      </c>
      <c r="AP33" s="7">
        <f>(AP32+AP31)/AP27*100</f>
        <v>0</v>
      </c>
      <c r="AQ33" s="351"/>
      <c r="AR33" s="7">
        <f>(AR32+AR31)/AR27*100</f>
        <v>0</v>
      </c>
      <c r="AS33" s="7">
        <f>(AS32+AS31)/AS27*100</f>
        <v>0</v>
      </c>
      <c r="AT33" s="351"/>
      <c r="AU33" s="7">
        <f>(AU32+AU31)/AU27*100</f>
        <v>0</v>
      </c>
      <c r="AV33" s="7">
        <f>(AV32+AV31)/AV27*100</f>
        <v>0</v>
      </c>
      <c r="AW33" s="351"/>
      <c r="AX33" s="7">
        <f>(AX32+AX31)/AX27*100</f>
        <v>0</v>
      </c>
      <c r="AY33" s="7">
        <f>(AY32+AY31)/AY27*100</f>
        <v>0</v>
      </c>
      <c r="AZ33" s="351"/>
      <c r="BA33" s="7">
        <f>(BA32+BA31)/BA27*100</f>
        <v>0</v>
      </c>
      <c r="BB33" s="7">
        <f>(BB32+BB31)/BB27*100</f>
        <v>0</v>
      </c>
      <c r="BC33" s="351"/>
      <c r="BD33" s="7">
        <f>(BD32+BD31)/BD27*100</f>
        <v>0</v>
      </c>
      <c r="BE33" s="7">
        <f>(BE32+BE31)/BE27*100</f>
        <v>0</v>
      </c>
      <c r="BF33" s="351" t="e">
        <f>SUM(BE33/BD33)</f>
        <v>#DIV/0!</v>
      </c>
      <c r="BG33" s="7">
        <f>(BG32+BG31)/BG27*100</f>
        <v>0</v>
      </c>
      <c r="BH33" s="7">
        <f>(BH32+BH31)/BH27*100</f>
        <v>0</v>
      </c>
      <c r="BI33" s="351"/>
      <c r="BJ33" s="7">
        <f>(BJ32+BJ31)/BJ27*100</f>
        <v>0</v>
      </c>
      <c r="BK33" s="7">
        <f>(BK32+BK31)/BK27*100</f>
        <v>0</v>
      </c>
      <c r="BL33" s="351"/>
      <c r="BM33" s="7">
        <f>(BM32+BM31)/BM27*100</f>
        <v>0</v>
      </c>
      <c r="BN33" s="7">
        <f>(BN32+BN31)/BN27*100</f>
        <v>0</v>
      </c>
      <c r="BO33" s="351"/>
      <c r="BP33" s="7">
        <f>(BP32+BP31)/BP27*100</f>
        <v>0</v>
      </c>
      <c r="BQ33" s="7">
        <f>(BQ32+BQ31)/BQ27*100</f>
        <v>0</v>
      </c>
      <c r="BR33" s="351"/>
      <c r="BS33" s="7">
        <f>(BS32+BS31)/BS27*100</f>
        <v>0</v>
      </c>
      <c r="BT33" s="7">
        <f>(BT32+BT31)/BT27*100</f>
        <v>0</v>
      </c>
      <c r="BU33" s="351"/>
      <c r="BV33" s="7">
        <f>(BV32+BV31)/BV27*100</f>
        <v>0</v>
      </c>
      <c r="BW33" s="7">
        <f>(BW32+BW31)/BW27*100</f>
        <v>0</v>
      </c>
      <c r="BX33" s="351"/>
      <c r="BY33" s="7">
        <f>(BY32+BY31)/BY27*100</f>
        <v>0</v>
      </c>
      <c r="BZ33" s="7">
        <f>(BZ32+BZ31)/BZ27*100</f>
        <v>0</v>
      </c>
      <c r="CA33" s="351"/>
      <c r="CB33" s="7">
        <f>(CB32+CB31)/CB27*100</f>
        <v>0</v>
      </c>
      <c r="CC33" s="9" t="e">
        <f t="shared" si="19"/>
        <v>#REF!</v>
      </c>
      <c r="CD33" s="383"/>
      <c r="CF33" s="392"/>
      <c r="CG33" s="392"/>
      <c r="CH33" s="392"/>
      <c r="CI33" s="392"/>
    </row>
    <row r="34" spans="1:87" x14ac:dyDescent="0.25">
      <c r="R34" s="403"/>
      <c r="S34" s="408"/>
      <c r="T34" s="403"/>
      <c r="AY34" s="403"/>
      <c r="AZ34" s="371"/>
      <c r="BE34" s="403"/>
      <c r="BF34" s="371"/>
      <c r="BG34" s="403"/>
      <c r="CF34" s="392"/>
      <c r="CG34" s="392"/>
      <c r="CH34" s="392"/>
      <c r="CI34" s="392"/>
    </row>
    <row r="35" spans="1:87" x14ac:dyDescent="0.25">
      <c r="B35" s="410"/>
      <c r="C35" s="410"/>
      <c r="E35" s="410"/>
      <c r="F35" s="410"/>
      <c r="H35" s="410"/>
      <c r="I35" s="410"/>
      <c r="K35" s="410"/>
      <c r="L35" s="410"/>
      <c r="N35" s="410"/>
      <c r="O35" s="410"/>
      <c r="Q35" s="410"/>
      <c r="R35" s="410"/>
      <c r="T35" s="410"/>
      <c r="U35" s="410"/>
      <c r="W35" s="410"/>
      <c r="X35" s="410"/>
      <c r="Z35" s="410"/>
      <c r="AA35" s="410"/>
      <c r="AC35" s="410"/>
      <c r="AD35" s="410"/>
      <c r="AF35" s="410"/>
      <c r="AG35" s="410"/>
      <c r="AI35" s="410"/>
      <c r="AJ35" s="410"/>
      <c r="AL35" s="410"/>
      <c r="AM35" s="410"/>
      <c r="AO35" s="410"/>
      <c r="AP35" s="410"/>
      <c r="AR35" s="410"/>
      <c r="AS35" s="410"/>
      <c r="AU35" s="410"/>
      <c r="AV35" s="410"/>
      <c r="AX35" s="410"/>
      <c r="AY35" s="410"/>
      <c r="AZ35" s="403"/>
      <c r="BA35" s="410"/>
      <c r="BB35" s="410"/>
      <c r="BD35" s="410"/>
      <c r="BE35" s="411"/>
      <c r="BF35" s="371"/>
      <c r="BG35" s="411"/>
      <c r="BH35" s="410"/>
      <c r="BJ35" s="410"/>
      <c r="BK35" s="410"/>
      <c r="BM35" s="410"/>
      <c r="BN35" s="410"/>
      <c r="BP35" s="410"/>
      <c r="BQ35" s="410"/>
      <c r="BS35" s="410"/>
      <c r="BT35" s="410"/>
      <c r="BV35" s="410"/>
      <c r="BW35" s="410"/>
      <c r="BY35" s="410"/>
      <c r="BZ35" s="410"/>
      <c r="CB35" s="410"/>
      <c r="CC35" s="410"/>
      <c r="CF35" s="392"/>
      <c r="CG35" s="392"/>
      <c r="CH35" s="392"/>
      <c r="CI35" s="392"/>
    </row>
    <row r="36" spans="1:87" x14ac:dyDescent="0.25">
      <c r="BE36" s="403"/>
      <c r="BF36" s="371"/>
      <c r="BG36" s="403"/>
      <c r="CF36" s="392"/>
      <c r="CG36" s="392"/>
      <c r="CH36" s="392"/>
      <c r="CI36" s="392"/>
    </row>
    <row r="37" spans="1:87" x14ac:dyDescent="0.25">
      <c r="BD37" s="410"/>
      <c r="BE37" s="411"/>
      <c r="BF37" s="371"/>
      <c r="BG37" s="403"/>
    </row>
    <row r="38" spans="1:87" x14ac:dyDescent="0.25">
      <c r="BE38" s="403"/>
      <c r="BF38" s="403"/>
      <c r="BG38" s="403"/>
    </row>
    <row r="39" spans="1:87" x14ac:dyDescent="0.25">
      <c r="BE39" s="403"/>
      <c r="BF39" s="403"/>
      <c r="BG39" s="403"/>
    </row>
  </sheetData>
  <mergeCells count="110">
    <mergeCell ref="N3:P3"/>
    <mergeCell ref="Q3:S3"/>
    <mergeCell ref="T3:V3"/>
    <mergeCell ref="B4:B5"/>
    <mergeCell ref="W3:Y3"/>
    <mergeCell ref="Z3:AB3"/>
    <mergeCell ref="AC3:AE3"/>
    <mergeCell ref="AF3:AH3"/>
    <mergeCell ref="AH4:AH5"/>
    <mergeCell ref="AA4:AA5"/>
    <mergeCell ref="AB4:AB5"/>
    <mergeCell ref="AC4:AC5"/>
    <mergeCell ref="AD4:AD5"/>
    <mergeCell ref="B2:CD2"/>
    <mergeCell ref="A3:A5"/>
    <mergeCell ref="B3:D3"/>
    <mergeCell ref="E3:G3"/>
    <mergeCell ref="H3:J3"/>
    <mergeCell ref="K3:M3"/>
    <mergeCell ref="AU3:AW3"/>
    <mergeCell ref="AX3:AZ3"/>
    <mergeCell ref="BA3:BC3"/>
    <mergeCell ref="BD3:BF3"/>
    <mergeCell ref="AI3:AK3"/>
    <mergeCell ref="AL3:AN3"/>
    <mergeCell ref="AO3:AQ3"/>
    <mergeCell ref="AR3:AT3"/>
    <mergeCell ref="C4:C5"/>
    <mergeCell ref="D4:D5"/>
    <mergeCell ref="E4:E5"/>
    <mergeCell ref="F4:F5"/>
    <mergeCell ref="S4:S5"/>
    <mergeCell ref="T4:T5"/>
    <mergeCell ref="U4:U5"/>
    <mergeCell ref="V4:V5"/>
    <mergeCell ref="AE4:AE5"/>
    <mergeCell ref="AF4:AF5"/>
    <mergeCell ref="AG4:AG5"/>
    <mergeCell ref="BS3:BU3"/>
    <mergeCell ref="BV3:BX3"/>
    <mergeCell ref="BY3:CA3"/>
    <mergeCell ref="CB3:CD3"/>
    <mergeCell ref="BG3:BI3"/>
    <mergeCell ref="BJ3:BL3"/>
    <mergeCell ref="BM3:BO3"/>
    <mergeCell ref="BP3:BR3"/>
    <mergeCell ref="G4:G5"/>
    <mergeCell ref="H4:H5"/>
    <mergeCell ref="I4:I5"/>
    <mergeCell ref="J4:J5"/>
    <mergeCell ref="O4:O5"/>
    <mergeCell ref="P4:P5"/>
    <mergeCell ref="Q4:Q5"/>
    <mergeCell ref="R4:R5"/>
    <mergeCell ref="K4:K5"/>
    <mergeCell ref="L4:L5"/>
    <mergeCell ref="M4:M5"/>
    <mergeCell ref="N4:N5"/>
    <mergeCell ref="W4:W5"/>
    <mergeCell ref="X4:X5"/>
    <mergeCell ref="Y4:Y5"/>
    <mergeCell ref="Z4:Z5"/>
    <mergeCell ref="AM4:AM5"/>
    <mergeCell ref="AN4:AN5"/>
    <mergeCell ref="AO4:AO5"/>
    <mergeCell ref="AP4:AP5"/>
    <mergeCell ref="AI4:AI5"/>
    <mergeCell ref="AJ4:AJ5"/>
    <mergeCell ref="AK4:AK5"/>
    <mergeCell ref="AL4:AL5"/>
    <mergeCell ref="AU4:AU5"/>
    <mergeCell ref="AV4:AV5"/>
    <mergeCell ref="AW4:AW5"/>
    <mergeCell ref="AX4:AX5"/>
    <mergeCell ref="AQ4:AQ5"/>
    <mergeCell ref="AR4:AR5"/>
    <mergeCell ref="AS4:AS5"/>
    <mergeCell ref="AT4:AT5"/>
    <mergeCell ref="BC4:BC5"/>
    <mergeCell ref="BD4:BD5"/>
    <mergeCell ref="BE4:BE5"/>
    <mergeCell ref="BF4:BF5"/>
    <mergeCell ref="AY4:AY5"/>
    <mergeCell ref="AZ4:AZ5"/>
    <mergeCell ref="BA4:BA5"/>
    <mergeCell ref="BB4:BB5"/>
    <mergeCell ref="BK4:BK5"/>
    <mergeCell ref="BL4:BL5"/>
    <mergeCell ref="BM4:BM5"/>
    <mergeCell ref="BG4:BG5"/>
    <mergeCell ref="BH4:BH5"/>
    <mergeCell ref="BI4:BI5"/>
    <mergeCell ref="BJ4:BJ5"/>
    <mergeCell ref="CB4:CB5"/>
    <mergeCell ref="CC4:CC5"/>
    <mergeCell ref="CD4:CD5"/>
    <mergeCell ref="BW4:BW5"/>
    <mergeCell ref="BX4:BX5"/>
    <mergeCell ref="BY4:BY5"/>
    <mergeCell ref="BZ4:BZ5"/>
    <mergeCell ref="BN4:BN5"/>
    <mergeCell ref="BS4:BS5"/>
    <mergeCell ref="BT4:BT5"/>
    <mergeCell ref="BU4:BU5"/>
    <mergeCell ref="BV4:BV5"/>
    <mergeCell ref="BO4:BO5"/>
    <mergeCell ref="BP4:BP5"/>
    <mergeCell ref="BQ4:BQ5"/>
    <mergeCell ref="BR4:BR5"/>
    <mergeCell ref="CA4:CA5"/>
  </mergeCells>
  <phoneticPr fontId="0" type="noConversion"/>
  <pageMargins left="0.62" right="0.81" top="0.86" bottom="1" header="0.5" footer="0.5"/>
  <pageSetup paperSize="8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 enableFormatConditionsCalculation="0">
    <tabColor indexed="33"/>
  </sheetPr>
  <dimension ref="A1:CI39"/>
  <sheetViews>
    <sheetView topLeftCell="BI1" zoomScale="75" workbookViewId="0">
      <pane ySplit="5" topLeftCell="A6" activePane="bottomLeft" state="frozen"/>
      <selection pane="bottomLeft" activeCell="BY6" sqref="BY6:BZ25"/>
    </sheetView>
  </sheetViews>
  <sheetFormatPr defaultColWidth="9.109375" defaultRowHeight="13.2" x14ac:dyDescent="0.25"/>
  <cols>
    <col min="1" max="1" width="42.109375" style="49" customWidth="1"/>
    <col min="2" max="2" width="16.33203125" style="49" customWidth="1"/>
    <col min="3" max="3" width="17.109375" style="49" customWidth="1"/>
    <col min="4" max="4" width="14.33203125" style="49" customWidth="1"/>
    <col min="5" max="6" width="16.33203125" style="49" customWidth="1"/>
    <col min="7" max="7" width="9.44140625" style="49" customWidth="1"/>
    <col min="8" max="8" width="16.88671875" style="49" customWidth="1"/>
    <col min="9" max="9" width="16.6640625" style="49" customWidth="1"/>
    <col min="10" max="10" width="9.33203125" style="49" customWidth="1"/>
    <col min="11" max="11" width="17.109375" style="49" customWidth="1"/>
    <col min="12" max="12" width="16" style="49" customWidth="1"/>
    <col min="13" max="13" width="10.44140625" style="49" customWidth="1"/>
    <col min="14" max="14" width="15.88671875" style="49" customWidth="1"/>
    <col min="15" max="15" width="15.5546875" style="49" customWidth="1"/>
    <col min="16" max="16" width="9.44140625" style="49" customWidth="1"/>
    <col min="17" max="17" width="15.33203125" style="49" customWidth="1"/>
    <col min="18" max="18" width="16" style="49" customWidth="1"/>
    <col min="19" max="19" width="10.33203125" style="49" customWidth="1"/>
    <col min="20" max="20" width="18.33203125" style="49" customWidth="1"/>
    <col min="21" max="21" width="18.109375" style="49" customWidth="1"/>
    <col min="22" max="22" width="10.6640625" style="49" customWidth="1"/>
    <col min="23" max="23" width="16.5546875" style="49" customWidth="1"/>
    <col min="24" max="24" width="15.33203125" style="49" customWidth="1"/>
    <col min="25" max="25" width="9.5546875" style="49" customWidth="1"/>
    <col min="26" max="26" width="17.5546875" style="49" customWidth="1"/>
    <col min="27" max="27" width="16.44140625" style="49" customWidth="1"/>
    <col min="28" max="28" width="9.33203125" style="49" customWidth="1"/>
    <col min="29" max="29" width="16.88671875" style="49" customWidth="1"/>
    <col min="30" max="30" width="17.33203125" style="49" customWidth="1"/>
    <col min="31" max="31" width="9.5546875" style="49" customWidth="1"/>
    <col min="32" max="32" width="16.109375" style="49" customWidth="1"/>
    <col min="33" max="33" width="16.33203125" style="49" customWidth="1"/>
    <col min="34" max="34" width="9.33203125" style="49" customWidth="1"/>
    <col min="35" max="35" width="20.88671875" style="49" customWidth="1"/>
    <col min="36" max="36" width="15.6640625" style="49" customWidth="1"/>
    <col min="37" max="37" width="9.88671875" style="49" customWidth="1"/>
    <col min="38" max="38" width="17.109375" style="49" customWidth="1"/>
    <col min="39" max="39" width="17" style="49" customWidth="1"/>
    <col min="40" max="40" width="9.109375" style="49"/>
    <col min="41" max="41" width="15.33203125" style="49" customWidth="1"/>
    <col min="42" max="42" width="15.6640625" style="49" customWidth="1"/>
    <col min="43" max="43" width="9.33203125" style="49" customWidth="1"/>
    <col min="44" max="44" width="16.33203125" style="49" customWidth="1"/>
    <col min="45" max="45" width="15.88671875" style="49" customWidth="1"/>
    <col min="46" max="46" width="10.44140625" style="49" customWidth="1"/>
    <col min="47" max="47" width="15.5546875" style="49" customWidth="1"/>
    <col min="48" max="48" width="15.109375" style="49" customWidth="1"/>
    <col min="49" max="49" width="9.33203125" style="49" customWidth="1"/>
    <col min="50" max="50" width="15.5546875" style="49" customWidth="1"/>
    <col min="51" max="51" width="15.109375" style="49" customWidth="1"/>
    <col min="52" max="52" width="10" style="49" customWidth="1"/>
    <col min="53" max="53" width="15.6640625" style="49" customWidth="1"/>
    <col min="54" max="54" width="16.5546875" style="49" customWidth="1"/>
    <col min="55" max="55" width="9.44140625" style="49" customWidth="1"/>
    <col min="56" max="56" width="16.88671875" style="49" customWidth="1"/>
    <col min="57" max="57" width="16" style="49" customWidth="1"/>
    <col min="58" max="58" width="9.109375" style="49"/>
    <col min="59" max="59" width="16.5546875" style="49" customWidth="1"/>
    <col min="60" max="60" width="15.88671875" style="49" customWidth="1"/>
    <col min="61" max="61" width="9.109375" style="49"/>
    <col min="62" max="62" width="15.109375" style="49" customWidth="1"/>
    <col min="63" max="63" width="15.33203125" style="49" customWidth="1"/>
    <col min="64" max="64" width="9.109375" style="49"/>
    <col min="65" max="65" width="15.33203125" style="49" customWidth="1"/>
    <col min="66" max="66" width="15.44140625" style="49" customWidth="1"/>
    <col min="67" max="67" width="9.33203125" style="49" bestFit="1" customWidth="1"/>
    <col min="68" max="68" width="15.5546875" style="49" customWidth="1"/>
    <col min="69" max="69" width="15.6640625" style="49" customWidth="1"/>
    <col min="70" max="70" width="9.109375" style="49"/>
    <col min="71" max="71" width="15.5546875" style="49" customWidth="1"/>
    <col min="72" max="72" width="15.109375" style="49" customWidth="1"/>
    <col min="73" max="73" width="9.109375" style="49"/>
    <col min="74" max="74" width="16.88671875" style="49" customWidth="1"/>
    <col min="75" max="75" width="17.109375" style="49" customWidth="1"/>
    <col min="76" max="76" width="9.109375" style="49"/>
    <col min="77" max="77" width="18.33203125" style="49" customWidth="1"/>
    <col min="78" max="78" width="17.44140625" style="49" customWidth="1"/>
    <col min="79" max="79" width="9.109375" style="49"/>
    <col min="80" max="80" width="18.109375" style="49" customWidth="1"/>
    <col min="81" max="81" width="19.44140625" style="49" customWidth="1"/>
    <col min="82" max="82" width="10.88671875" style="49" customWidth="1"/>
    <col min="83" max="83" width="23.33203125" style="49" customWidth="1"/>
    <col min="84" max="84" width="21.109375" style="49" customWidth="1"/>
    <col min="85" max="85" width="19.44140625" style="49" customWidth="1"/>
    <col min="86" max="16384" width="9.109375" style="49"/>
  </cols>
  <sheetData>
    <row r="1" spans="1:87" ht="3.75" customHeight="1" x14ac:dyDescent="0.25"/>
    <row r="2" spans="1:87" s="50" customFormat="1" ht="20.399999999999999" x14ac:dyDescent="0.35">
      <c r="A2" s="74"/>
      <c r="B2" s="430" t="s">
        <v>80</v>
      </c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75"/>
      <c r="X2" s="75"/>
      <c r="Y2" s="75"/>
      <c r="Z2" s="75"/>
      <c r="AA2" s="75"/>
      <c r="AB2" s="75"/>
      <c r="AC2" s="75"/>
      <c r="AD2" s="75" t="s">
        <v>71</v>
      </c>
      <c r="AE2" s="75"/>
      <c r="AF2" s="75"/>
      <c r="AG2" s="75"/>
      <c r="AH2" s="75"/>
      <c r="AI2" s="75"/>
      <c r="AJ2" s="75" t="s">
        <v>0</v>
      </c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</row>
    <row r="3" spans="1:87" ht="15.6" x14ac:dyDescent="0.3">
      <c r="A3" s="425"/>
      <c r="B3" s="428" t="s">
        <v>1</v>
      </c>
      <c r="C3" s="429"/>
      <c r="D3" s="429"/>
      <c r="E3" s="428" t="s">
        <v>2</v>
      </c>
      <c r="F3" s="429"/>
      <c r="G3" s="429"/>
      <c r="H3" s="428" t="s">
        <v>3</v>
      </c>
      <c r="I3" s="429"/>
      <c r="J3" s="429"/>
      <c r="K3" s="428" t="s">
        <v>4</v>
      </c>
      <c r="L3" s="429"/>
      <c r="M3" s="429"/>
      <c r="N3" s="428" t="s">
        <v>5</v>
      </c>
      <c r="O3" s="429"/>
      <c r="P3" s="429"/>
      <c r="Q3" s="428" t="s">
        <v>6</v>
      </c>
      <c r="R3" s="429"/>
      <c r="S3" s="429"/>
      <c r="T3" s="428" t="s">
        <v>7</v>
      </c>
      <c r="U3" s="429"/>
      <c r="V3" s="429"/>
      <c r="W3" s="428" t="s">
        <v>8</v>
      </c>
      <c r="X3" s="429"/>
      <c r="Y3" s="429"/>
      <c r="Z3" s="428" t="s">
        <v>50</v>
      </c>
      <c r="AA3" s="429"/>
      <c r="AB3" s="429"/>
      <c r="AC3" s="428" t="s">
        <v>9</v>
      </c>
      <c r="AD3" s="429"/>
      <c r="AE3" s="429"/>
      <c r="AF3" s="428" t="s">
        <v>10</v>
      </c>
      <c r="AG3" s="429"/>
      <c r="AH3" s="429"/>
      <c r="AI3" s="428" t="s">
        <v>52</v>
      </c>
      <c r="AJ3" s="429"/>
      <c r="AK3" s="429"/>
      <c r="AL3" s="428" t="s">
        <v>11</v>
      </c>
      <c r="AM3" s="429"/>
      <c r="AN3" s="429"/>
      <c r="AO3" s="428" t="s">
        <v>12</v>
      </c>
      <c r="AP3" s="429"/>
      <c r="AQ3" s="429"/>
      <c r="AR3" s="428" t="s">
        <v>13</v>
      </c>
      <c r="AS3" s="429"/>
      <c r="AT3" s="429"/>
      <c r="AU3" s="428" t="s">
        <v>14</v>
      </c>
      <c r="AV3" s="429"/>
      <c r="AW3" s="429"/>
      <c r="AX3" s="428" t="s">
        <v>15</v>
      </c>
      <c r="AY3" s="429"/>
      <c r="AZ3" s="429"/>
      <c r="BA3" s="428" t="s">
        <v>16</v>
      </c>
      <c r="BB3" s="429"/>
      <c r="BC3" s="429"/>
      <c r="BD3" s="428" t="s">
        <v>17</v>
      </c>
      <c r="BE3" s="429"/>
      <c r="BF3" s="429"/>
      <c r="BG3" s="428" t="s">
        <v>18</v>
      </c>
      <c r="BH3" s="429"/>
      <c r="BI3" s="429"/>
      <c r="BJ3" s="428" t="s">
        <v>19</v>
      </c>
      <c r="BK3" s="429"/>
      <c r="BL3" s="429"/>
      <c r="BM3" s="428" t="s">
        <v>20</v>
      </c>
      <c r="BN3" s="429"/>
      <c r="BO3" s="429"/>
      <c r="BP3" s="428" t="s">
        <v>21</v>
      </c>
      <c r="BQ3" s="429"/>
      <c r="BR3" s="429"/>
      <c r="BS3" s="428" t="s">
        <v>22</v>
      </c>
      <c r="BT3" s="429"/>
      <c r="BU3" s="429"/>
      <c r="BV3" s="428" t="s">
        <v>23</v>
      </c>
      <c r="BW3" s="429"/>
      <c r="BX3" s="429"/>
      <c r="BY3" s="428" t="s">
        <v>24</v>
      </c>
      <c r="BZ3" s="429"/>
      <c r="CA3" s="429"/>
      <c r="CB3" s="428" t="s">
        <v>25</v>
      </c>
      <c r="CC3" s="429"/>
      <c r="CD3" s="429"/>
    </row>
    <row r="4" spans="1:87" ht="12.75" customHeight="1" x14ac:dyDescent="0.25">
      <c r="A4" s="429"/>
      <c r="B4" s="422" t="s">
        <v>26</v>
      </c>
      <c r="C4" s="422" t="s">
        <v>64</v>
      </c>
      <c r="D4" s="426" t="s">
        <v>27</v>
      </c>
      <c r="E4" s="422" t="s">
        <v>26</v>
      </c>
      <c r="F4" s="422" t="s">
        <v>64</v>
      </c>
      <c r="G4" s="426" t="s">
        <v>27</v>
      </c>
      <c r="H4" s="422" t="s">
        <v>26</v>
      </c>
      <c r="I4" s="422" t="s">
        <v>64</v>
      </c>
      <c r="J4" s="426" t="s">
        <v>27</v>
      </c>
      <c r="K4" s="422" t="s">
        <v>26</v>
      </c>
      <c r="L4" s="422" t="s">
        <v>64</v>
      </c>
      <c r="M4" s="426" t="s">
        <v>27</v>
      </c>
      <c r="N4" s="422" t="s">
        <v>26</v>
      </c>
      <c r="O4" s="422" t="s">
        <v>64</v>
      </c>
      <c r="P4" s="426" t="s">
        <v>27</v>
      </c>
      <c r="Q4" s="422" t="s">
        <v>26</v>
      </c>
      <c r="R4" s="422" t="s">
        <v>64</v>
      </c>
      <c r="S4" s="426" t="s">
        <v>27</v>
      </c>
      <c r="T4" s="422" t="s">
        <v>26</v>
      </c>
      <c r="U4" s="422" t="s">
        <v>64</v>
      </c>
      <c r="V4" s="426" t="s">
        <v>27</v>
      </c>
      <c r="W4" s="422" t="s">
        <v>26</v>
      </c>
      <c r="X4" s="422" t="s">
        <v>64</v>
      </c>
      <c r="Y4" s="426" t="s">
        <v>27</v>
      </c>
      <c r="Z4" s="422" t="s">
        <v>26</v>
      </c>
      <c r="AA4" s="422" t="s">
        <v>64</v>
      </c>
      <c r="AB4" s="426" t="s">
        <v>27</v>
      </c>
      <c r="AC4" s="422" t="s">
        <v>26</v>
      </c>
      <c r="AD4" s="422" t="s">
        <v>64</v>
      </c>
      <c r="AE4" s="426" t="s">
        <v>27</v>
      </c>
      <c r="AF4" s="422" t="s">
        <v>26</v>
      </c>
      <c r="AG4" s="422" t="s">
        <v>64</v>
      </c>
      <c r="AH4" s="426" t="s">
        <v>27</v>
      </c>
      <c r="AI4" s="422" t="s">
        <v>26</v>
      </c>
      <c r="AJ4" s="422" t="s">
        <v>64</v>
      </c>
      <c r="AK4" s="426" t="s">
        <v>27</v>
      </c>
      <c r="AL4" s="422" t="s">
        <v>26</v>
      </c>
      <c r="AM4" s="422" t="s">
        <v>64</v>
      </c>
      <c r="AN4" s="426" t="s">
        <v>27</v>
      </c>
      <c r="AO4" s="422" t="s">
        <v>26</v>
      </c>
      <c r="AP4" s="422" t="s">
        <v>64</v>
      </c>
      <c r="AQ4" s="426" t="s">
        <v>27</v>
      </c>
      <c r="AR4" s="422" t="s">
        <v>26</v>
      </c>
      <c r="AS4" s="422" t="s">
        <v>64</v>
      </c>
      <c r="AT4" s="426" t="s">
        <v>27</v>
      </c>
      <c r="AU4" s="422" t="s">
        <v>26</v>
      </c>
      <c r="AV4" s="422" t="s">
        <v>64</v>
      </c>
      <c r="AW4" s="426" t="s">
        <v>27</v>
      </c>
      <c r="AX4" s="422" t="s">
        <v>26</v>
      </c>
      <c r="AY4" s="422" t="s">
        <v>64</v>
      </c>
      <c r="AZ4" s="426" t="s">
        <v>27</v>
      </c>
      <c r="BA4" s="422" t="s">
        <v>26</v>
      </c>
      <c r="BB4" s="422" t="s">
        <v>64</v>
      </c>
      <c r="BC4" s="426" t="s">
        <v>27</v>
      </c>
      <c r="BD4" s="422" t="s">
        <v>26</v>
      </c>
      <c r="BE4" s="422" t="s">
        <v>64</v>
      </c>
      <c r="BF4" s="426" t="s">
        <v>27</v>
      </c>
      <c r="BG4" s="422" t="s">
        <v>26</v>
      </c>
      <c r="BH4" s="422" t="s">
        <v>64</v>
      </c>
      <c r="BI4" s="426" t="s">
        <v>27</v>
      </c>
      <c r="BJ4" s="422" t="s">
        <v>26</v>
      </c>
      <c r="BK4" s="422" t="s">
        <v>64</v>
      </c>
      <c r="BL4" s="426" t="s">
        <v>27</v>
      </c>
      <c r="BM4" s="422" t="s">
        <v>26</v>
      </c>
      <c r="BN4" s="422" t="s">
        <v>64</v>
      </c>
      <c r="BO4" s="426" t="s">
        <v>27</v>
      </c>
      <c r="BP4" s="422" t="s">
        <v>26</v>
      </c>
      <c r="BQ4" s="422" t="s">
        <v>64</v>
      </c>
      <c r="BR4" s="426" t="s">
        <v>27</v>
      </c>
      <c r="BS4" s="422" t="s">
        <v>26</v>
      </c>
      <c r="BT4" s="422" t="s">
        <v>64</v>
      </c>
      <c r="BU4" s="426" t="s">
        <v>27</v>
      </c>
      <c r="BV4" s="422" t="s">
        <v>26</v>
      </c>
      <c r="BW4" s="422" t="s">
        <v>64</v>
      </c>
      <c r="BX4" s="426" t="s">
        <v>27</v>
      </c>
      <c r="BY4" s="422" t="s">
        <v>26</v>
      </c>
      <c r="BZ4" s="422" t="s">
        <v>64</v>
      </c>
      <c r="CA4" s="426" t="s">
        <v>27</v>
      </c>
      <c r="CB4" s="422" t="s">
        <v>26</v>
      </c>
      <c r="CC4" s="422" t="s">
        <v>62</v>
      </c>
      <c r="CD4" s="426" t="s">
        <v>27</v>
      </c>
    </row>
    <row r="5" spans="1:87" ht="20.25" customHeight="1" thickBot="1" x14ac:dyDescent="0.3">
      <c r="A5" s="429"/>
      <c r="B5" s="431"/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1"/>
      <c r="N5" s="431"/>
      <c r="O5" s="431"/>
      <c r="P5" s="431"/>
      <c r="Q5" s="431"/>
      <c r="R5" s="431"/>
      <c r="S5" s="431"/>
      <c r="T5" s="431"/>
      <c r="U5" s="431"/>
      <c r="V5" s="431"/>
      <c r="W5" s="431"/>
      <c r="X5" s="431"/>
      <c r="Y5" s="431"/>
      <c r="Z5" s="431"/>
      <c r="AA5" s="431"/>
      <c r="AB5" s="431"/>
      <c r="AC5" s="431"/>
      <c r="AD5" s="431"/>
      <c r="AE5" s="431"/>
      <c r="AF5" s="431"/>
      <c r="AG5" s="431"/>
      <c r="AH5" s="431"/>
      <c r="AI5" s="431"/>
      <c r="AJ5" s="431"/>
      <c r="AK5" s="431"/>
      <c r="AL5" s="431"/>
      <c r="AM5" s="431"/>
      <c r="AN5" s="431"/>
      <c r="AO5" s="431"/>
      <c r="AP5" s="431"/>
      <c r="AQ5" s="431"/>
      <c r="AR5" s="431"/>
      <c r="AS5" s="431"/>
      <c r="AT5" s="431"/>
      <c r="AU5" s="431"/>
      <c r="AV5" s="431"/>
      <c r="AW5" s="431"/>
      <c r="AX5" s="431"/>
      <c r="AY5" s="431"/>
      <c r="AZ5" s="431"/>
      <c r="BA5" s="431"/>
      <c r="BB5" s="431"/>
      <c r="BC5" s="431"/>
      <c r="BD5" s="431"/>
      <c r="BE5" s="431"/>
      <c r="BF5" s="431"/>
      <c r="BG5" s="431"/>
      <c r="BH5" s="431"/>
      <c r="BI5" s="431"/>
      <c r="BJ5" s="431"/>
      <c r="BK5" s="431"/>
      <c r="BL5" s="431"/>
      <c r="BM5" s="431"/>
      <c r="BN5" s="431"/>
      <c r="BO5" s="431"/>
      <c r="BP5" s="431"/>
      <c r="BQ5" s="431"/>
      <c r="BR5" s="431"/>
      <c r="BS5" s="431"/>
      <c r="BT5" s="431"/>
      <c r="BU5" s="431"/>
      <c r="BV5" s="431"/>
      <c r="BW5" s="431"/>
      <c r="BX5" s="431"/>
      <c r="BY5" s="431"/>
      <c r="BZ5" s="431"/>
      <c r="CA5" s="431"/>
      <c r="CB5" s="431"/>
      <c r="CC5" s="431"/>
      <c r="CD5" s="431"/>
      <c r="CF5" s="51"/>
      <c r="CG5" s="51"/>
      <c r="CH5" s="51"/>
      <c r="CI5" s="51"/>
    </row>
    <row r="6" spans="1:87" s="123" customFormat="1" ht="24" customHeight="1" x14ac:dyDescent="0.3">
      <c r="A6" s="124" t="s">
        <v>28</v>
      </c>
      <c r="B6" s="120"/>
      <c r="C6" s="120"/>
      <c r="D6" s="1" t="e">
        <f>SUM(C6/B6)</f>
        <v>#DIV/0!</v>
      </c>
      <c r="E6" s="120"/>
      <c r="F6" s="120"/>
      <c r="G6" s="1" t="e">
        <f>SUM(F6/E6)</f>
        <v>#DIV/0!</v>
      </c>
      <c r="H6" s="120"/>
      <c r="I6" s="120"/>
      <c r="J6" s="1" t="e">
        <f>SUM(I6/H6)</f>
        <v>#DIV/0!</v>
      </c>
      <c r="K6" s="120"/>
      <c r="L6" s="120"/>
      <c r="M6" s="1" t="e">
        <f>SUM(L6/K6)</f>
        <v>#DIV/0!</v>
      </c>
      <c r="N6" s="120"/>
      <c r="O6" s="120"/>
      <c r="P6" s="1" t="e">
        <f t="shared" ref="P6:P17" si="0">SUM(O6/N6)</f>
        <v>#DIV/0!</v>
      </c>
      <c r="Q6" s="120"/>
      <c r="R6" s="120"/>
      <c r="S6" s="1" t="e">
        <f t="shared" ref="S6:S17" si="1">SUM(R6/Q6)</f>
        <v>#DIV/0!</v>
      </c>
      <c r="T6" s="120"/>
      <c r="U6" s="120"/>
      <c r="V6" s="1" t="e">
        <f t="shared" ref="V6:V17" si="2">SUM(U6/T6)</f>
        <v>#DIV/0!</v>
      </c>
      <c r="W6" s="119"/>
      <c r="X6" s="119"/>
      <c r="Y6" s="1" t="e">
        <f t="shared" ref="Y6:Y12" si="3">SUM(X6/W6)</f>
        <v>#DIV/0!</v>
      </c>
      <c r="Z6" s="119"/>
      <c r="AA6" s="119"/>
      <c r="AB6" s="1" t="e">
        <f>SUM(AA6/Z6)</f>
        <v>#DIV/0!</v>
      </c>
      <c r="AC6" s="119"/>
      <c r="AD6" s="119"/>
      <c r="AE6" s="1" t="e">
        <f>SUM(AD6/AC6)</f>
        <v>#DIV/0!</v>
      </c>
      <c r="AF6" s="119"/>
      <c r="AG6" s="119"/>
      <c r="AH6" s="1" t="e">
        <f>SUM(AG6/AF6)</f>
        <v>#DIV/0!</v>
      </c>
      <c r="AI6" s="119"/>
      <c r="AJ6" s="119"/>
      <c r="AK6" s="1" t="e">
        <f>SUM(AJ6/AI6)</f>
        <v>#DIV/0!</v>
      </c>
      <c r="AL6" s="119"/>
      <c r="AM6" s="119"/>
      <c r="AN6" s="1" t="e">
        <f>SUM(AM6/AL6)</f>
        <v>#DIV/0!</v>
      </c>
      <c r="AO6" s="119"/>
      <c r="AP6" s="119"/>
      <c r="AQ6" s="1" t="e">
        <f>SUM(AP6/AO6)</f>
        <v>#DIV/0!</v>
      </c>
      <c r="AR6" s="119"/>
      <c r="AS6" s="119"/>
      <c r="AT6" s="1" t="e">
        <f t="shared" ref="AT6:AT12" si="4">SUM(AS6/AR6)</f>
        <v>#DIV/0!</v>
      </c>
      <c r="AU6" s="119"/>
      <c r="AV6" s="119"/>
      <c r="AW6" s="1" t="e">
        <f>SUM(AV6/AU6)</f>
        <v>#DIV/0!</v>
      </c>
      <c r="AX6" s="119"/>
      <c r="AY6" s="119"/>
      <c r="AZ6" s="1" t="e">
        <f>SUM(AY6/AX6)</f>
        <v>#DIV/0!</v>
      </c>
      <c r="BA6" s="119"/>
      <c r="BB6" s="119"/>
      <c r="BC6" s="1" t="e">
        <f>SUM(BB6/BA6)</f>
        <v>#DIV/0!</v>
      </c>
      <c r="BD6" s="119"/>
      <c r="BE6" s="119"/>
      <c r="BF6" s="1" t="e">
        <f>SUM(BE6/BD6)</f>
        <v>#DIV/0!</v>
      </c>
      <c r="BG6" s="119"/>
      <c r="BH6" s="119"/>
      <c r="BI6" s="1" t="e">
        <f>SUM(BH6/BG6)</f>
        <v>#DIV/0!</v>
      </c>
      <c r="BJ6" s="119"/>
      <c r="BK6" s="119"/>
      <c r="BL6" s="1" t="e">
        <f>SUM(BK6/BJ6)</f>
        <v>#DIV/0!</v>
      </c>
      <c r="BM6" s="119"/>
      <c r="BN6" s="119"/>
      <c r="BO6" s="1" t="e">
        <f>SUM(BN6/BM6)</f>
        <v>#DIV/0!</v>
      </c>
      <c r="BP6" s="119"/>
      <c r="BQ6" s="119"/>
      <c r="BR6" s="1" t="e">
        <f>SUM(BQ6/BP6)</f>
        <v>#DIV/0!</v>
      </c>
      <c r="BS6" s="119"/>
      <c r="BT6" s="119"/>
      <c r="BU6" s="1" t="e">
        <f>SUM(BT6/BS6)</f>
        <v>#DIV/0!</v>
      </c>
      <c r="BV6" s="119"/>
      <c r="BW6" s="119"/>
      <c r="BX6" s="1" t="e">
        <f>SUM(BW6/BV6)</f>
        <v>#DIV/0!</v>
      </c>
      <c r="BY6" s="119"/>
      <c r="BZ6" s="119"/>
      <c r="CA6" s="1" t="e">
        <f>SUM(BZ6/BY6)</f>
        <v>#DIV/0!</v>
      </c>
      <c r="CB6" s="67">
        <f>B6+E6+H6+K6+N6+Q6+T6+W6+Z6+AC6+AF6+AI6+AL6+AO6+AR6+AU6+AX6+BA6+BD6+BG6+BJ6+BM6+BP6+BS6+BV6+BY6</f>
        <v>0</v>
      </c>
      <c r="CC6" s="67">
        <f>BZ6+BW6+BT6+BQ6+BN6+BK6+BH6+BE6+BB6+AY6+AV6+AS6+AP6+AM6+AJ6+AG6+AD6+AA6+X6+U6+R6+O6+L6+I6+F6+C6</f>
        <v>0</v>
      </c>
      <c r="CD6" s="69" t="e">
        <f>SUM(CC6/CB6)</f>
        <v>#DIV/0!</v>
      </c>
      <c r="CE6" s="122"/>
      <c r="CF6" s="53"/>
      <c r="CG6" s="53"/>
      <c r="CH6" s="51"/>
      <c r="CI6" s="51"/>
    </row>
    <row r="7" spans="1:87" s="123" customFormat="1" ht="51" customHeight="1" x14ac:dyDescent="0.3">
      <c r="A7" s="124" t="s">
        <v>29</v>
      </c>
      <c r="B7" s="120"/>
      <c r="C7" s="120"/>
      <c r="D7" s="1" t="e">
        <f>SUM(C7/B7)</f>
        <v>#DIV/0!</v>
      </c>
      <c r="E7" s="120"/>
      <c r="F7" s="120"/>
      <c r="G7" s="1" t="e">
        <f>SUM(F7/E7)</f>
        <v>#DIV/0!</v>
      </c>
      <c r="H7" s="120"/>
      <c r="I7" s="120"/>
      <c r="J7" s="1"/>
      <c r="K7" s="120"/>
      <c r="L7" s="120"/>
      <c r="M7" s="1" t="e">
        <f>SUM(L7/K7)</f>
        <v>#DIV/0!</v>
      </c>
      <c r="N7" s="120"/>
      <c r="O7" s="120"/>
      <c r="P7" s="1" t="e">
        <f t="shared" si="0"/>
        <v>#DIV/0!</v>
      </c>
      <c r="Q7" s="120"/>
      <c r="R7" s="120"/>
      <c r="S7" s="1" t="e">
        <f t="shared" si="1"/>
        <v>#DIV/0!</v>
      </c>
      <c r="T7" s="120"/>
      <c r="U7" s="120"/>
      <c r="V7" s="1" t="e">
        <f t="shared" si="2"/>
        <v>#DIV/0!</v>
      </c>
      <c r="W7" s="120"/>
      <c r="X7" s="120"/>
      <c r="Y7" s="1" t="e">
        <f t="shared" si="3"/>
        <v>#DIV/0!</v>
      </c>
      <c r="Z7" s="120"/>
      <c r="AA7" s="120"/>
      <c r="AB7" s="1" t="e">
        <f>SUM(AA7/Z7)</f>
        <v>#DIV/0!</v>
      </c>
      <c r="AC7" s="120"/>
      <c r="AD7" s="120"/>
      <c r="AE7" s="1" t="e">
        <f t="shared" ref="AE7:AE12" si="5">SUM(AD7/AC7)</f>
        <v>#DIV/0!</v>
      </c>
      <c r="AF7" s="120"/>
      <c r="AG7" s="120"/>
      <c r="AH7" s="1" t="e">
        <f t="shared" ref="AH7:AH12" si="6">SUM(AG7/AF7)</f>
        <v>#DIV/0!</v>
      </c>
      <c r="AI7" s="120"/>
      <c r="AJ7" s="120"/>
      <c r="AK7" s="1" t="e">
        <f t="shared" ref="AK7:AK12" si="7">SUM(AJ7/AI7)</f>
        <v>#DIV/0!</v>
      </c>
      <c r="AL7" s="120"/>
      <c r="AM7" s="120"/>
      <c r="AN7" s="1"/>
      <c r="AO7" s="120"/>
      <c r="AP7" s="120"/>
      <c r="AQ7" s="1" t="e">
        <f t="shared" ref="AQ7:AQ12" si="8">SUM(AP7/AO7)</f>
        <v>#DIV/0!</v>
      </c>
      <c r="AR7" s="120"/>
      <c r="AS7" s="120"/>
      <c r="AT7" s="1" t="e">
        <f t="shared" si="4"/>
        <v>#DIV/0!</v>
      </c>
      <c r="AU7" s="120"/>
      <c r="AV7" s="120"/>
      <c r="AW7" s="1" t="e">
        <f t="shared" ref="AW7:AW12" si="9">SUM(AV7/AU7)</f>
        <v>#DIV/0!</v>
      </c>
      <c r="AX7" s="120"/>
      <c r="AY7" s="120"/>
      <c r="AZ7" s="1" t="e">
        <f t="shared" ref="AZ7:AZ12" si="10">SUM(AY7/AX7)</f>
        <v>#DIV/0!</v>
      </c>
      <c r="BA7" s="120"/>
      <c r="BB7" s="120"/>
      <c r="BC7" s="1" t="e">
        <f>SUM(BB7/BA7)</f>
        <v>#DIV/0!</v>
      </c>
      <c r="BD7" s="120"/>
      <c r="BE7" s="120"/>
      <c r="BF7" s="1" t="e">
        <f t="shared" ref="BF7:BF12" si="11">SUM(BE7/BD7)</f>
        <v>#DIV/0!</v>
      </c>
      <c r="BG7" s="120"/>
      <c r="BH7" s="120"/>
      <c r="BI7" s="1" t="e">
        <f>SUM(BH7/BG7)</f>
        <v>#DIV/0!</v>
      </c>
      <c r="BJ7" s="120"/>
      <c r="BK7" s="120"/>
      <c r="BL7" s="1" t="e">
        <f t="shared" ref="BL7:BL12" si="12">SUM(BK7/BJ7)</f>
        <v>#DIV/0!</v>
      </c>
      <c r="BM7" s="120"/>
      <c r="BN7" s="120"/>
      <c r="BO7" s="1" t="e">
        <f t="shared" ref="BO7:BO12" si="13">SUM(BN7/BM7)</f>
        <v>#DIV/0!</v>
      </c>
      <c r="BP7" s="120"/>
      <c r="BQ7" s="120"/>
      <c r="BR7" s="1" t="e">
        <f t="shared" ref="BR7:BR12" si="14">SUM(BQ7/BP7)</f>
        <v>#DIV/0!</v>
      </c>
      <c r="BS7" s="120"/>
      <c r="BT7" s="120"/>
      <c r="BU7" s="1" t="e">
        <f t="shared" ref="BU7:BU12" si="15">SUM(BT7/BS7)</f>
        <v>#DIV/0!</v>
      </c>
      <c r="BV7" s="120"/>
      <c r="BW7" s="120"/>
      <c r="BX7" s="1"/>
      <c r="BY7" s="120"/>
      <c r="BZ7" s="120"/>
      <c r="CA7" s="1"/>
      <c r="CB7" s="67">
        <f t="shared" ref="CB7:CB12" si="16">B7+E7+H7+K7+N7+Q7+T7+W7+Z7+AC7+AF7+AI7+AL7+AO7+AR7+AU7+AX7+BA7+BD7+BG7+BJ7+BM7+BP7+BS7+BV7+BY7</f>
        <v>0</v>
      </c>
      <c r="CC7" s="67">
        <f t="shared" ref="CC7:CC12" si="17">BZ7+BW7+BT7+BQ7+BN7+BK7+BH7+BE7+BB7+AY7+AV7+AS7+AP7+AM7+AJ7+AG7+AD7+AA7+X7+U7+R7+O7+L7+I7+F7+C7</f>
        <v>0</v>
      </c>
      <c r="CD7" s="69" t="e">
        <f t="shared" ref="CD7:CD25" si="18">SUM(CC7/CB7)</f>
        <v>#DIV/0!</v>
      </c>
      <c r="CE7" s="122"/>
      <c r="CF7" s="53"/>
      <c r="CG7" s="53"/>
      <c r="CH7" s="51"/>
      <c r="CI7" s="51"/>
    </row>
    <row r="8" spans="1:87" s="123" customFormat="1" ht="45.75" customHeight="1" x14ac:dyDescent="0.3">
      <c r="A8" s="124" t="s">
        <v>30</v>
      </c>
      <c r="B8" s="120"/>
      <c r="C8" s="120"/>
      <c r="D8" s="1" t="e">
        <f>SUM(C8/B8)</f>
        <v>#DIV/0!</v>
      </c>
      <c r="E8" s="120"/>
      <c r="F8" s="120"/>
      <c r="G8" s="1" t="e">
        <f>SUM(F8/E8)</f>
        <v>#DIV/0!</v>
      </c>
      <c r="H8" s="120"/>
      <c r="I8" s="120"/>
      <c r="J8" s="1" t="e">
        <f t="shared" ref="J8:J17" si="19">SUM(I8/H8)</f>
        <v>#DIV/0!</v>
      </c>
      <c r="K8" s="120"/>
      <c r="L8" s="120"/>
      <c r="M8" s="1" t="e">
        <f>SUM(L8/K8)</f>
        <v>#DIV/0!</v>
      </c>
      <c r="N8" s="120"/>
      <c r="O8" s="120"/>
      <c r="P8" s="1" t="e">
        <f t="shared" si="0"/>
        <v>#DIV/0!</v>
      </c>
      <c r="Q8" s="120"/>
      <c r="R8" s="120"/>
      <c r="S8" s="1" t="e">
        <f t="shared" si="1"/>
        <v>#DIV/0!</v>
      </c>
      <c r="T8" s="120"/>
      <c r="U8" s="120"/>
      <c r="V8" s="1" t="e">
        <f t="shared" si="2"/>
        <v>#DIV/0!</v>
      </c>
      <c r="W8" s="120"/>
      <c r="X8" s="120"/>
      <c r="Y8" s="1" t="e">
        <f t="shared" si="3"/>
        <v>#DIV/0!</v>
      </c>
      <c r="Z8" s="120"/>
      <c r="AA8" s="120"/>
      <c r="AB8" s="1" t="e">
        <f>SUM(AA8/Z8)</f>
        <v>#DIV/0!</v>
      </c>
      <c r="AC8" s="120"/>
      <c r="AD8" s="120"/>
      <c r="AE8" s="1" t="e">
        <f t="shared" si="5"/>
        <v>#DIV/0!</v>
      </c>
      <c r="AF8" s="120"/>
      <c r="AG8" s="120"/>
      <c r="AH8" s="1" t="e">
        <f>SUM(AG8/AF8)</f>
        <v>#DIV/0!</v>
      </c>
      <c r="AI8" s="120"/>
      <c r="AJ8" s="120"/>
      <c r="AK8" s="1" t="e">
        <f>SUM(AJ8/AI8)</f>
        <v>#DIV/0!</v>
      </c>
      <c r="AL8" s="120"/>
      <c r="AM8" s="120"/>
      <c r="AN8" s="1" t="e">
        <f t="shared" ref="AN8:AN17" si="20">SUM(AM8/AL8)</f>
        <v>#DIV/0!</v>
      </c>
      <c r="AO8" s="120"/>
      <c r="AP8" s="120"/>
      <c r="AQ8" s="1" t="e">
        <f t="shared" si="8"/>
        <v>#DIV/0!</v>
      </c>
      <c r="AR8" s="120"/>
      <c r="AS8" s="120"/>
      <c r="AT8" s="1" t="e">
        <f t="shared" si="4"/>
        <v>#DIV/0!</v>
      </c>
      <c r="AU8" s="120"/>
      <c r="AV8" s="120"/>
      <c r="AW8" s="1" t="e">
        <f t="shared" si="9"/>
        <v>#DIV/0!</v>
      </c>
      <c r="AX8" s="120"/>
      <c r="AY8" s="120"/>
      <c r="AZ8" s="1" t="e">
        <f t="shared" si="10"/>
        <v>#DIV/0!</v>
      </c>
      <c r="BA8" s="120"/>
      <c r="BB8" s="120"/>
      <c r="BC8" s="1" t="e">
        <f>SUM(BB8/BA8)</f>
        <v>#DIV/0!</v>
      </c>
      <c r="BD8" s="120"/>
      <c r="BE8" s="120"/>
      <c r="BF8" s="1" t="e">
        <f t="shared" si="11"/>
        <v>#DIV/0!</v>
      </c>
      <c r="BG8" s="120"/>
      <c r="BH8" s="120"/>
      <c r="BI8" s="1" t="e">
        <f>SUM(BH8/BG8)</f>
        <v>#DIV/0!</v>
      </c>
      <c r="BJ8" s="120"/>
      <c r="BK8" s="120"/>
      <c r="BL8" s="1" t="e">
        <f t="shared" si="12"/>
        <v>#DIV/0!</v>
      </c>
      <c r="BM8" s="120"/>
      <c r="BN8" s="120"/>
      <c r="BO8" s="1" t="e">
        <f t="shared" si="13"/>
        <v>#DIV/0!</v>
      </c>
      <c r="BP8" s="120"/>
      <c r="BQ8" s="120"/>
      <c r="BR8" s="1" t="e">
        <f t="shared" si="14"/>
        <v>#DIV/0!</v>
      </c>
      <c r="BS8" s="120"/>
      <c r="BT8" s="120"/>
      <c r="BU8" s="1" t="e">
        <f t="shared" si="15"/>
        <v>#DIV/0!</v>
      </c>
      <c r="BV8" s="120"/>
      <c r="BW8" s="120"/>
      <c r="BX8" s="1" t="e">
        <f>SUM(BW8/BV8)</f>
        <v>#DIV/0!</v>
      </c>
      <c r="BY8" s="120"/>
      <c r="BZ8" s="120"/>
      <c r="CA8" s="1" t="e">
        <f t="shared" ref="CA8:CA13" si="21">SUM(BZ8/BY8)</f>
        <v>#DIV/0!</v>
      </c>
      <c r="CB8" s="67">
        <f t="shared" si="16"/>
        <v>0</v>
      </c>
      <c r="CC8" s="67">
        <f t="shared" si="17"/>
        <v>0</v>
      </c>
      <c r="CD8" s="69" t="e">
        <f t="shared" si="18"/>
        <v>#DIV/0!</v>
      </c>
      <c r="CE8" s="122"/>
      <c r="CF8" s="53"/>
      <c r="CG8" s="53"/>
      <c r="CH8" s="51"/>
      <c r="CI8" s="51"/>
    </row>
    <row r="9" spans="1:87" s="123" customFormat="1" ht="48.75" customHeight="1" x14ac:dyDescent="0.3">
      <c r="A9" s="124" t="s">
        <v>31</v>
      </c>
      <c r="B9" s="120"/>
      <c r="C9" s="120"/>
      <c r="D9" s="1" t="e">
        <f>SUM(C9/B9)</f>
        <v>#DIV/0!</v>
      </c>
      <c r="E9" s="120"/>
      <c r="F9" s="120"/>
      <c r="G9" s="1" t="e">
        <f>SUM(F9/E9)</f>
        <v>#DIV/0!</v>
      </c>
      <c r="H9" s="120"/>
      <c r="I9" s="120"/>
      <c r="J9" s="1" t="e">
        <f t="shared" si="19"/>
        <v>#DIV/0!</v>
      </c>
      <c r="K9" s="120"/>
      <c r="L9" s="120"/>
      <c r="M9" s="1" t="e">
        <f>SUM(L9/K9)</f>
        <v>#DIV/0!</v>
      </c>
      <c r="N9" s="120"/>
      <c r="O9" s="120"/>
      <c r="P9" s="1" t="e">
        <f t="shared" si="0"/>
        <v>#DIV/0!</v>
      </c>
      <c r="Q9" s="120"/>
      <c r="R9" s="120"/>
      <c r="S9" s="1" t="e">
        <f t="shared" si="1"/>
        <v>#DIV/0!</v>
      </c>
      <c r="T9" s="120"/>
      <c r="U9" s="120"/>
      <c r="V9" s="1" t="e">
        <f t="shared" si="2"/>
        <v>#DIV/0!</v>
      </c>
      <c r="W9" s="120"/>
      <c r="X9" s="120"/>
      <c r="Y9" s="1" t="e">
        <f t="shared" si="3"/>
        <v>#DIV/0!</v>
      </c>
      <c r="Z9" s="120"/>
      <c r="AA9" s="120"/>
      <c r="AB9" s="1" t="e">
        <f>SUM(AA9/Z9)</f>
        <v>#DIV/0!</v>
      </c>
      <c r="AC9" s="120"/>
      <c r="AD9" s="120"/>
      <c r="AE9" s="1" t="e">
        <f t="shared" si="5"/>
        <v>#DIV/0!</v>
      </c>
      <c r="AF9" s="120"/>
      <c r="AG9" s="120"/>
      <c r="AH9" s="1" t="e">
        <f t="shared" si="6"/>
        <v>#DIV/0!</v>
      </c>
      <c r="AI9" s="120"/>
      <c r="AJ9" s="120"/>
      <c r="AK9" s="1" t="e">
        <f t="shared" si="7"/>
        <v>#DIV/0!</v>
      </c>
      <c r="AL9" s="120"/>
      <c r="AM9" s="120"/>
      <c r="AN9" s="1" t="e">
        <f t="shared" si="20"/>
        <v>#DIV/0!</v>
      </c>
      <c r="AO9" s="120"/>
      <c r="AP9" s="120"/>
      <c r="AQ9" s="1" t="e">
        <f t="shared" si="8"/>
        <v>#DIV/0!</v>
      </c>
      <c r="AR9" s="120"/>
      <c r="AS9" s="120"/>
      <c r="AT9" s="1" t="e">
        <f t="shared" si="4"/>
        <v>#DIV/0!</v>
      </c>
      <c r="AU9" s="120"/>
      <c r="AV9" s="120"/>
      <c r="AW9" s="1" t="e">
        <f t="shared" si="9"/>
        <v>#DIV/0!</v>
      </c>
      <c r="AX9" s="120"/>
      <c r="AY9" s="120"/>
      <c r="AZ9" s="1" t="e">
        <f t="shared" si="10"/>
        <v>#DIV/0!</v>
      </c>
      <c r="BA9" s="120"/>
      <c r="BB9" s="120"/>
      <c r="BC9" s="1" t="e">
        <f>SUM(BB9/BA9)</f>
        <v>#DIV/0!</v>
      </c>
      <c r="BD9" s="120"/>
      <c r="BE9" s="120"/>
      <c r="BF9" s="1" t="e">
        <f t="shared" si="11"/>
        <v>#DIV/0!</v>
      </c>
      <c r="BG9" s="120"/>
      <c r="BH9" s="120"/>
      <c r="BI9" s="1" t="e">
        <f>SUM(BH9/BG9)</f>
        <v>#DIV/0!</v>
      </c>
      <c r="BJ9" s="120"/>
      <c r="BK9" s="120"/>
      <c r="BL9" s="1" t="e">
        <f t="shared" si="12"/>
        <v>#DIV/0!</v>
      </c>
      <c r="BM9" s="120"/>
      <c r="BN9" s="120"/>
      <c r="BO9" s="1" t="e">
        <f>SUM(BN9/BM9)</f>
        <v>#DIV/0!</v>
      </c>
      <c r="BP9" s="120"/>
      <c r="BQ9" s="120"/>
      <c r="BR9" s="1" t="e">
        <f t="shared" si="14"/>
        <v>#DIV/0!</v>
      </c>
      <c r="BS9" s="120"/>
      <c r="BT9" s="120"/>
      <c r="BU9" s="1" t="e">
        <f t="shared" si="15"/>
        <v>#DIV/0!</v>
      </c>
      <c r="BV9" s="120"/>
      <c r="BW9" s="120"/>
      <c r="BX9" s="1" t="e">
        <f>SUM(BW9/BV9)</f>
        <v>#DIV/0!</v>
      </c>
      <c r="BY9" s="120"/>
      <c r="BZ9" s="120"/>
      <c r="CA9" s="1" t="e">
        <f t="shared" si="21"/>
        <v>#DIV/0!</v>
      </c>
      <c r="CB9" s="67">
        <f t="shared" si="16"/>
        <v>0</v>
      </c>
      <c r="CC9" s="67">
        <f t="shared" si="17"/>
        <v>0</v>
      </c>
      <c r="CD9" s="69" t="e">
        <f t="shared" si="18"/>
        <v>#DIV/0!</v>
      </c>
      <c r="CE9" s="122"/>
      <c r="CF9" s="53"/>
      <c r="CG9" s="53"/>
      <c r="CH9" s="51"/>
      <c r="CI9" s="51"/>
    </row>
    <row r="10" spans="1:87" s="123" customFormat="1" ht="30" customHeight="1" x14ac:dyDescent="0.3">
      <c r="A10" s="124" t="s">
        <v>51</v>
      </c>
      <c r="B10" s="120"/>
      <c r="C10" s="120"/>
      <c r="D10" s="1" t="e">
        <f>SUM(C10/B10)</f>
        <v>#DIV/0!</v>
      </c>
      <c r="E10" s="120"/>
      <c r="F10" s="120"/>
      <c r="G10" s="1" t="e">
        <f>SUM(F10/E10)</f>
        <v>#DIV/0!</v>
      </c>
      <c r="H10" s="120"/>
      <c r="I10" s="120"/>
      <c r="J10" s="1" t="e">
        <f t="shared" si="19"/>
        <v>#DIV/0!</v>
      </c>
      <c r="K10" s="120"/>
      <c r="L10" s="120"/>
      <c r="M10" s="1" t="e">
        <f>SUM(L10/K10)</f>
        <v>#DIV/0!</v>
      </c>
      <c r="N10" s="120"/>
      <c r="O10" s="120"/>
      <c r="P10" s="1" t="e">
        <f t="shared" si="0"/>
        <v>#DIV/0!</v>
      </c>
      <c r="Q10" s="120"/>
      <c r="R10" s="120"/>
      <c r="S10" s="1" t="e">
        <f t="shared" si="1"/>
        <v>#DIV/0!</v>
      </c>
      <c r="T10" s="120"/>
      <c r="U10" s="120"/>
      <c r="V10" s="1" t="e">
        <f t="shared" si="2"/>
        <v>#DIV/0!</v>
      </c>
      <c r="W10" s="120"/>
      <c r="X10" s="120"/>
      <c r="Y10" s="1" t="e">
        <f t="shared" si="3"/>
        <v>#DIV/0!</v>
      </c>
      <c r="Z10" s="120"/>
      <c r="AA10" s="120"/>
      <c r="AB10" s="1" t="e">
        <f>SUM(AA10/Z10)</f>
        <v>#DIV/0!</v>
      </c>
      <c r="AC10" s="120"/>
      <c r="AD10" s="120"/>
      <c r="AE10" s="1" t="e">
        <f t="shared" si="5"/>
        <v>#DIV/0!</v>
      </c>
      <c r="AF10" s="120"/>
      <c r="AG10" s="120"/>
      <c r="AH10" s="1" t="e">
        <f>SUM(AG10/AF10)</f>
        <v>#DIV/0!</v>
      </c>
      <c r="AI10" s="120"/>
      <c r="AJ10" s="120"/>
      <c r="AK10" s="1" t="e">
        <f t="shared" si="7"/>
        <v>#DIV/0!</v>
      </c>
      <c r="AL10" s="120"/>
      <c r="AM10" s="120"/>
      <c r="AN10" s="1" t="e">
        <f t="shared" si="20"/>
        <v>#DIV/0!</v>
      </c>
      <c r="AO10" s="120"/>
      <c r="AP10" s="120"/>
      <c r="AQ10" s="1" t="e">
        <f t="shared" si="8"/>
        <v>#DIV/0!</v>
      </c>
      <c r="AR10" s="120"/>
      <c r="AS10" s="120"/>
      <c r="AT10" s="1" t="e">
        <f t="shared" si="4"/>
        <v>#DIV/0!</v>
      </c>
      <c r="AU10" s="120"/>
      <c r="AV10" s="120"/>
      <c r="AW10" s="1" t="e">
        <f t="shared" si="9"/>
        <v>#DIV/0!</v>
      </c>
      <c r="AX10" s="120"/>
      <c r="AY10" s="120"/>
      <c r="AZ10" s="1" t="e">
        <f t="shared" si="10"/>
        <v>#DIV/0!</v>
      </c>
      <c r="BA10" s="120"/>
      <c r="BB10" s="120"/>
      <c r="BC10" s="1" t="e">
        <f>SUM(BB10/BA10)</f>
        <v>#DIV/0!</v>
      </c>
      <c r="BD10" s="120"/>
      <c r="BE10" s="120"/>
      <c r="BF10" s="1" t="e">
        <f>SUM(BE10/BD10)</f>
        <v>#DIV/0!</v>
      </c>
      <c r="BG10" s="120"/>
      <c r="BH10" s="120"/>
      <c r="BI10" s="1" t="e">
        <f t="shared" ref="BI10:BI15" si="22">SUM(BH10/BG10)</f>
        <v>#DIV/0!</v>
      </c>
      <c r="BJ10" s="120"/>
      <c r="BK10" s="120"/>
      <c r="BL10" s="1" t="e">
        <f>SUM(BK10/BJ10)</f>
        <v>#DIV/0!</v>
      </c>
      <c r="BM10" s="120"/>
      <c r="BN10" s="120"/>
      <c r="BO10" s="1" t="e">
        <f>SUM(BN10/BM10)</f>
        <v>#DIV/0!</v>
      </c>
      <c r="BP10" s="120"/>
      <c r="BQ10" s="120"/>
      <c r="BR10" s="1" t="e">
        <f>SUM(BQ10/BP10)</f>
        <v>#DIV/0!</v>
      </c>
      <c r="BS10" s="120"/>
      <c r="BT10" s="120"/>
      <c r="BU10" s="1" t="e">
        <f>SUM(BT10/BS10)</f>
        <v>#DIV/0!</v>
      </c>
      <c r="BV10" s="120"/>
      <c r="BW10" s="120"/>
      <c r="BX10" s="1" t="e">
        <f>SUM(BW10/BV10)</f>
        <v>#DIV/0!</v>
      </c>
      <c r="BY10" s="120"/>
      <c r="BZ10" s="120"/>
      <c r="CA10" s="1" t="e">
        <f t="shared" si="21"/>
        <v>#DIV/0!</v>
      </c>
      <c r="CB10" s="67">
        <f t="shared" si="16"/>
        <v>0</v>
      </c>
      <c r="CC10" s="67">
        <f t="shared" si="17"/>
        <v>0</v>
      </c>
      <c r="CD10" s="69" t="e">
        <f t="shared" si="18"/>
        <v>#DIV/0!</v>
      </c>
      <c r="CE10" s="122"/>
      <c r="CF10" s="53"/>
      <c r="CG10" s="53"/>
      <c r="CH10" s="51"/>
      <c r="CI10" s="53"/>
    </row>
    <row r="11" spans="1:87" s="123" customFormat="1" ht="36.75" customHeight="1" x14ac:dyDescent="0.3">
      <c r="A11" s="124" t="s">
        <v>32</v>
      </c>
      <c r="B11" s="120"/>
      <c r="C11" s="120"/>
      <c r="D11" s="1"/>
      <c r="E11" s="120"/>
      <c r="F11" s="120"/>
      <c r="G11" s="1"/>
      <c r="H11" s="120"/>
      <c r="I11" s="120"/>
      <c r="J11" s="1" t="e">
        <f t="shared" si="19"/>
        <v>#DIV/0!</v>
      </c>
      <c r="K11" s="120"/>
      <c r="L11" s="120"/>
      <c r="M11" s="1"/>
      <c r="N11" s="120"/>
      <c r="O11" s="120"/>
      <c r="P11" s="1" t="e">
        <f t="shared" si="0"/>
        <v>#DIV/0!</v>
      </c>
      <c r="Q11" s="120"/>
      <c r="R11" s="120"/>
      <c r="S11" s="1" t="e">
        <f t="shared" si="1"/>
        <v>#DIV/0!</v>
      </c>
      <c r="T11" s="120"/>
      <c r="U11" s="120"/>
      <c r="V11" s="1" t="e">
        <f t="shared" si="2"/>
        <v>#DIV/0!</v>
      </c>
      <c r="W11" s="120"/>
      <c r="X11" s="120"/>
      <c r="Y11" s="1" t="e">
        <f t="shared" si="3"/>
        <v>#DIV/0!</v>
      </c>
      <c r="Z11" s="120"/>
      <c r="AA11" s="120"/>
      <c r="AB11" s="1"/>
      <c r="AC11" s="120"/>
      <c r="AD11" s="120"/>
      <c r="AE11" s="1" t="e">
        <f t="shared" si="5"/>
        <v>#DIV/0!</v>
      </c>
      <c r="AF11" s="120"/>
      <c r="AG11" s="120"/>
      <c r="AH11" s="1" t="e">
        <f t="shared" si="6"/>
        <v>#DIV/0!</v>
      </c>
      <c r="AI11" s="120"/>
      <c r="AJ11" s="120"/>
      <c r="AK11" s="1" t="e">
        <f t="shared" si="7"/>
        <v>#DIV/0!</v>
      </c>
      <c r="AL11" s="120"/>
      <c r="AM11" s="120"/>
      <c r="AN11" s="1" t="e">
        <f t="shared" si="20"/>
        <v>#DIV/0!</v>
      </c>
      <c r="AO11" s="120"/>
      <c r="AP11" s="120"/>
      <c r="AQ11" s="1" t="e">
        <f t="shared" si="8"/>
        <v>#DIV/0!</v>
      </c>
      <c r="AR11" s="120"/>
      <c r="AS11" s="120"/>
      <c r="AT11" s="1" t="e">
        <f t="shared" si="4"/>
        <v>#DIV/0!</v>
      </c>
      <c r="AU11" s="120"/>
      <c r="AV11" s="120"/>
      <c r="AW11" s="1" t="e">
        <f t="shared" si="9"/>
        <v>#DIV/0!</v>
      </c>
      <c r="AX11" s="120"/>
      <c r="AY11" s="120"/>
      <c r="AZ11" s="1" t="e">
        <f t="shared" si="10"/>
        <v>#DIV/0!</v>
      </c>
      <c r="BA11" s="120"/>
      <c r="BB11" s="120"/>
      <c r="BC11" s="1"/>
      <c r="BD11" s="120"/>
      <c r="BE11" s="120"/>
      <c r="BF11" s="1" t="e">
        <f>SUM(BE11/BD11)</f>
        <v>#DIV/0!</v>
      </c>
      <c r="BG11" s="120"/>
      <c r="BH11" s="120"/>
      <c r="BI11" s="1" t="e">
        <f t="shared" si="22"/>
        <v>#DIV/0!</v>
      </c>
      <c r="BJ11" s="120"/>
      <c r="BK11" s="120"/>
      <c r="BL11" s="1" t="e">
        <f>SUM(BK11/BJ11)</f>
        <v>#DIV/0!</v>
      </c>
      <c r="BM11" s="120"/>
      <c r="BN11" s="120"/>
      <c r="BO11" s="1" t="e">
        <f>SUM(BN11/BM11)</f>
        <v>#DIV/0!</v>
      </c>
      <c r="BP11" s="120"/>
      <c r="BQ11" s="120"/>
      <c r="BR11" s="1"/>
      <c r="BS11" s="120"/>
      <c r="BT11" s="120"/>
      <c r="BU11" s="1" t="e">
        <f>SUM(BT11/BS11)</f>
        <v>#DIV/0!</v>
      </c>
      <c r="BV11" s="120"/>
      <c r="BW11" s="120"/>
      <c r="BX11" s="1"/>
      <c r="BY11" s="120"/>
      <c r="BZ11" s="120"/>
      <c r="CA11" s="1" t="e">
        <f t="shared" si="21"/>
        <v>#DIV/0!</v>
      </c>
      <c r="CB11" s="67">
        <f t="shared" si="16"/>
        <v>0</v>
      </c>
      <c r="CC11" s="67">
        <f t="shared" si="17"/>
        <v>0</v>
      </c>
      <c r="CD11" s="69" t="e">
        <f t="shared" si="18"/>
        <v>#DIV/0!</v>
      </c>
      <c r="CE11" s="122"/>
      <c r="CF11" s="53"/>
      <c r="CG11" s="53"/>
      <c r="CH11" s="51"/>
      <c r="CI11" s="51"/>
    </row>
    <row r="12" spans="1:87" s="57" customFormat="1" ht="24.75" customHeight="1" thickBot="1" x14ac:dyDescent="0.35">
      <c r="A12" s="125" t="s">
        <v>33</v>
      </c>
      <c r="B12" s="121"/>
      <c r="C12" s="121"/>
      <c r="D12" s="150" t="e">
        <f t="shared" ref="D12:D17" si="23">SUM(C12/B12)</f>
        <v>#DIV/0!</v>
      </c>
      <c r="E12" s="121"/>
      <c r="F12" s="121"/>
      <c r="G12" s="150" t="e">
        <f t="shared" ref="G12:G17" si="24">SUM(F12/E12)</f>
        <v>#DIV/0!</v>
      </c>
      <c r="H12" s="121"/>
      <c r="I12" s="121"/>
      <c r="J12" s="150" t="e">
        <f t="shared" si="19"/>
        <v>#DIV/0!</v>
      </c>
      <c r="K12" s="121"/>
      <c r="L12" s="121"/>
      <c r="M12" s="150" t="e">
        <f t="shared" ref="M12:M20" si="25">SUM(L12/K12)</f>
        <v>#DIV/0!</v>
      </c>
      <c r="N12" s="121"/>
      <c r="O12" s="121"/>
      <c r="P12" s="150" t="e">
        <f t="shared" si="0"/>
        <v>#DIV/0!</v>
      </c>
      <c r="Q12" s="121"/>
      <c r="R12" s="121"/>
      <c r="S12" s="150" t="e">
        <f t="shared" si="1"/>
        <v>#DIV/0!</v>
      </c>
      <c r="T12" s="121"/>
      <c r="U12" s="121"/>
      <c r="V12" s="150" t="e">
        <f t="shared" si="2"/>
        <v>#DIV/0!</v>
      </c>
      <c r="W12" s="121"/>
      <c r="X12" s="121"/>
      <c r="Y12" s="150" t="e">
        <f t="shared" si="3"/>
        <v>#DIV/0!</v>
      </c>
      <c r="Z12" s="121"/>
      <c r="AA12" s="121"/>
      <c r="AB12" s="150" t="e">
        <f t="shared" ref="AB12:AB17" si="26">SUM(AA12/Z12)</f>
        <v>#DIV/0!</v>
      </c>
      <c r="AC12" s="121"/>
      <c r="AD12" s="121"/>
      <c r="AE12" s="150" t="e">
        <f t="shared" si="5"/>
        <v>#DIV/0!</v>
      </c>
      <c r="AF12" s="148"/>
      <c r="AG12" s="148"/>
      <c r="AH12" s="150" t="e">
        <f t="shared" si="6"/>
        <v>#DIV/0!</v>
      </c>
      <c r="AI12" s="121"/>
      <c r="AJ12" s="121"/>
      <c r="AK12" s="150" t="e">
        <f t="shared" si="7"/>
        <v>#DIV/0!</v>
      </c>
      <c r="AL12" s="121"/>
      <c r="AM12" s="121"/>
      <c r="AN12" s="150" t="e">
        <f t="shared" si="20"/>
        <v>#DIV/0!</v>
      </c>
      <c r="AO12" s="121"/>
      <c r="AP12" s="121"/>
      <c r="AQ12" s="150" t="e">
        <f t="shared" si="8"/>
        <v>#DIV/0!</v>
      </c>
      <c r="AR12" s="121"/>
      <c r="AS12" s="121"/>
      <c r="AT12" s="150" t="e">
        <f t="shared" si="4"/>
        <v>#DIV/0!</v>
      </c>
      <c r="AU12" s="121"/>
      <c r="AV12" s="121"/>
      <c r="AW12" s="150" t="e">
        <f t="shared" si="9"/>
        <v>#DIV/0!</v>
      </c>
      <c r="AX12" s="121"/>
      <c r="AY12" s="121"/>
      <c r="AZ12" s="150" t="e">
        <f t="shared" si="10"/>
        <v>#DIV/0!</v>
      </c>
      <c r="BA12" s="121"/>
      <c r="BB12" s="121"/>
      <c r="BC12" s="150" t="e">
        <f t="shared" ref="BC12:BC17" si="27">SUM(BB12/BA12)</f>
        <v>#DIV/0!</v>
      </c>
      <c r="BD12" s="121"/>
      <c r="BE12" s="121"/>
      <c r="BF12" s="150" t="e">
        <f t="shared" si="11"/>
        <v>#DIV/0!</v>
      </c>
      <c r="BG12" s="121"/>
      <c r="BH12" s="121"/>
      <c r="BI12" s="150" t="e">
        <f t="shared" si="22"/>
        <v>#DIV/0!</v>
      </c>
      <c r="BJ12" s="121"/>
      <c r="BK12" s="121"/>
      <c r="BL12" s="150" t="e">
        <f t="shared" si="12"/>
        <v>#DIV/0!</v>
      </c>
      <c r="BM12" s="121"/>
      <c r="BN12" s="121"/>
      <c r="BO12" s="150" t="e">
        <f t="shared" si="13"/>
        <v>#DIV/0!</v>
      </c>
      <c r="BP12" s="121"/>
      <c r="BQ12" s="121"/>
      <c r="BR12" s="150" t="e">
        <f t="shared" si="14"/>
        <v>#DIV/0!</v>
      </c>
      <c r="BS12" s="121"/>
      <c r="BT12" s="121"/>
      <c r="BU12" s="150" t="e">
        <f t="shared" si="15"/>
        <v>#DIV/0!</v>
      </c>
      <c r="BV12" s="121"/>
      <c r="BW12" s="121"/>
      <c r="BX12" s="150" t="e">
        <f>SUM(BW12/BV12)</f>
        <v>#DIV/0!</v>
      </c>
      <c r="BY12" s="121"/>
      <c r="BZ12" s="121"/>
      <c r="CA12" s="150" t="e">
        <f t="shared" si="21"/>
        <v>#DIV/0!</v>
      </c>
      <c r="CB12" s="151">
        <f t="shared" si="16"/>
        <v>0</v>
      </c>
      <c r="CC12" s="151">
        <f t="shared" si="17"/>
        <v>0</v>
      </c>
      <c r="CD12" s="152" t="e">
        <f t="shared" si="18"/>
        <v>#DIV/0!</v>
      </c>
      <c r="CE12" s="54"/>
      <c r="CF12" s="55"/>
      <c r="CG12" s="55"/>
      <c r="CH12" s="56"/>
      <c r="CI12" s="55"/>
    </row>
    <row r="13" spans="1:87" ht="32.25" customHeight="1" x14ac:dyDescent="0.3">
      <c r="A13" s="126" t="s">
        <v>34</v>
      </c>
      <c r="B13" s="144"/>
      <c r="C13" s="144"/>
      <c r="D13" s="5" t="e">
        <f t="shared" si="23"/>
        <v>#DIV/0!</v>
      </c>
      <c r="E13" s="144"/>
      <c r="F13" s="144"/>
      <c r="G13" s="5" t="e">
        <f t="shared" si="24"/>
        <v>#DIV/0!</v>
      </c>
      <c r="H13" s="144"/>
      <c r="I13" s="144"/>
      <c r="J13" s="5" t="e">
        <f t="shared" si="19"/>
        <v>#DIV/0!</v>
      </c>
      <c r="K13" s="144"/>
      <c r="L13" s="144"/>
      <c r="M13" s="5" t="e">
        <f t="shared" si="25"/>
        <v>#DIV/0!</v>
      </c>
      <c r="N13" s="120"/>
      <c r="O13" s="120"/>
      <c r="P13" s="5" t="e">
        <f t="shared" si="0"/>
        <v>#DIV/0!</v>
      </c>
      <c r="Q13" s="120"/>
      <c r="R13" s="120"/>
      <c r="S13" s="5" t="e">
        <f t="shared" si="1"/>
        <v>#DIV/0!</v>
      </c>
      <c r="T13" s="120"/>
      <c r="U13" s="120"/>
      <c r="V13" s="5" t="e">
        <f t="shared" si="2"/>
        <v>#DIV/0!</v>
      </c>
      <c r="W13" s="120"/>
      <c r="X13" s="120"/>
      <c r="Y13" s="5" t="e">
        <f>SUM(X13/W13)</f>
        <v>#DIV/0!</v>
      </c>
      <c r="Z13" s="120"/>
      <c r="AA13" s="120"/>
      <c r="AB13" s="5" t="e">
        <f t="shared" si="26"/>
        <v>#DIV/0!</v>
      </c>
      <c r="AC13" s="120"/>
      <c r="AD13" s="120"/>
      <c r="AE13" s="5" t="e">
        <f t="shared" ref="AE13:AE20" si="28">SUM(AD13/AC13)</f>
        <v>#DIV/0!</v>
      </c>
      <c r="AF13" s="120"/>
      <c r="AG13" s="120"/>
      <c r="AH13" s="5" t="e">
        <f>SUM(AG13/AF13)</f>
        <v>#DIV/0!</v>
      </c>
      <c r="AI13" s="120"/>
      <c r="AJ13" s="120"/>
      <c r="AK13" s="5" t="e">
        <f>SUM(AJ13/AI13)</f>
        <v>#DIV/0!</v>
      </c>
      <c r="AL13" s="120"/>
      <c r="AM13" s="120"/>
      <c r="AN13" s="5" t="e">
        <f t="shared" si="20"/>
        <v>#DIV/0!</v>
      </c>
      <c r="AO13" s="120"/>
      <c r="AP13" s="120"/>
      <c r="AQ13" s="5" t="e">
        <f>SUM(AP13/AO13)</f>
        <v>#DIV/0!</v>
      </c>
      <c r="AR13" s="120"/>
      <c r="AS13" s="120"/>
      <c r="AT13" s="5" t="e">
        <f>SUM(AS13/AR13)</f>
        <v>#DIV/0!</v>
      </c>
      <c r="AU13" s="120"/>
      <c r="AV13" s="120"/>
      <c r="AW13" s="5" t="e">
        <f>SUM(AV13/AU13)</f>
        <v>#DIV/0!</v>
      </c>
      <c r="AX13" s="144"/>
      <c r="AY13" s="144"/>
      <c r="AZ13" s="5" t="e">
        <f>SUM(AY13/AX13)</f>
        <v>#DIV/0!</v>
      </c>
      <c r="BA13" s="144"/>
      <c r="BB13" s="144"/>
      <c r="BC13" s="5" t="e">
        <f t="shared" si="27"/>
        <v>#DIV/0!</v>
      </c>
      <c r="BD13" s="144"/>
      <c r="BE13" s="144"/>
      <c r="BF13" s="5" t="e">
        <f>SUM(BE13/BD13)</f>
        <v>#DIV/0!</v>
      </c>
      <c r="BG13" s="144"/>
      <c r="BH13" s="144"/>
      <c r="BI13" s="5" t="e">
        <f t="shared" si="22"/>
        <v>#DIV/0!</v>
      </c>
      <c r="BJ13" s="120"/>
      <c r="BK13" s="120"/>
      <c r="BL13" s="5" t="e">
        <f>SUM(BK13/BJ13)</f>
        <v>#DIV/0!</v>
      </c>
      <c r="BM13" s="120"/>
      <c r="BN13" s="120"/>
      <c r="BO13" s="5" t="e">
        <f>SUM(BN13/BM13)</f>
        <v>#DIV/0!</v>
      </c>
      <c r="BP13" s="120"/>
      <c r="BQ13" s="120"/>
      <c r="BR13" s="5" t="e">
        <f>SUM(BQ13/BP13)</f>
        <v>#DIV/0!</v>
      </c>
      <c r="BS13" s="120"/>
      <c r="BT13" s="120"/>
      <c r="BU13" s="5" t="e">
        <f t="shared" ref="BU13:BU20" si="29">SUM(BT13/BS13)</f>
        <v>#DIV/0!</v>
      </c>
      <c r="BV13" s="120"/>
      <c r="BW13" s="120"/>
      <c r="BX13" s="5" t="e">
        <f>SUM(BW13/BV13)</f>
        <v>#DIV/0!</v>
      </c>
      <c r="BY13" s="120"/>
      <c r="BZ13" s="120"/>
      <c r="CA13" s="5" t="e">
        <f t="shared" si="21"/>
        <v>#DIV/0!</v>
      </c>
      <c r="CB13" s="68">
        <f t="shared" ref="CB13:CB18" si="30">BY13+BV13+BS13+BP13+BM13+BJ13+BG13+BD13+BA13+AX13+AU13+AR13+AO13+AL13+AI13+AF13+AC13+Z13+W13+T13+Q13+N13+K13+H13+E13+B13</f>
        <v>0</v>
      </c>
      <c r="CC13" s="68">
        <f>BZ13+BW13+BT13+BQ13+BN13+BK13+BH13+BE13+BB13+AY13+AV13+AS13+AP13+AM13+AJ13+AG13+AA13+X13+U13+R13+O13+L13+I13+F13+C13+AD13</f>
        <v>0</v>
      </c>
      <c r="CD13" s="149" t="e">
        <f t="shared" si="18"/>
        <v>#DIV/0!</v>
      </c>
      <c r="CE13" s="58"/>
      <c r="CF13" s="52"/>
      <c r="CG13" s="52"/>
      <c r="CH13" s="51"/>
      <c r="CI13" s="51"/>
    </row>
    <row r="14" spans="1:87" ht="21" customHeight="1" x14ac:dyDescent="0.3">
      <c r="A14" s="124" t="s">
        <v>35</v>
      </c>
      <c r="B14" s="120"/>
      <c r="C14" s="120"/>
      <c r="D14" s="1" t="e">
        <f t="shared" si="23"/>
        <v>#DIV/0!</v>
      </c>
      <c r="E14" s="120"/>
      <c r="F14" s="120"/>
      <c r="G14" s="1" t="e">
        <f t="shared" si="24"/>
        <v>#DIV/0!</v>
      </c>
      <c r="H14" s="120"/>
      <c r="I14" s="120"/>
      <c r="J14" s="1" t="e">
        <f t="shared" si="19"/>
        <v>#DIV/0!</v>
      </c>
      <c r="K14" s="120"/>
      <c r="L14" s="120"/>
      <c r="M14" s="1" t="e">
        <f t="shared" si="25"/>
        <v>#DIV/0!</v>
      </c>
      <c r="N14" s="120"/>
      <c r="O14" s="120"/>
      <c r="P14" s="1" t="e">
        <f t="shared" si="0"/>
        <v>#DIV/0!</v>
      </c>
      <c r="Q14" s="120"/>
      <c r="R14" s="120"/>
      <c r="S14" s="1" t="e">
        <f t="shared" si="1"/>
        <v>#DIV/0!</v>
      </c>
      <c r="T14" s="120"/>
      <c r="U14" s="120"/>
      <c r="V14" s="1" t="e">
        <f t="shared" si="2"/>
        <v>#DIV/0!</v>
      </c>
      <c r="W14" s="120"/>
      <c r="X14" s="120"/>
      <c r="Y14" s="1" t="e">
        <f>SUM(X14/W14)</f>
        <v>#DIV/0!</v>
      </c>
      <c r="Z14" s="120"/>
      <c r="AA14" s="120"/>
      <c r="AB14" s="1" t="e">
        <f t="shared" si="26"/>
        <v>#DIV/0!</v>
      </c>
      <c r="AC14" s="120"/>
      <c r="AD14" s="120"/>
      <c r="AE14" s="1" t="e">
        <f t="shared" si="28"/>
        <v>#DIV/0!</v>
      </c>
      <c r="AF14" s="120"/>
      <c r="AG14" s="120"/>
      <c r="AH14" s="1" t="e">
        <f>SUM(AG14/AF14)</f>
        <v>#DIV/0!</v>
      </c>
      <c r="AI14" s="120"/>
      <c r="AJ14" s="120"/>
      <c r="AK14" s="1" t="e">
        <f>SUM(AJ14/AI14)</f>
        <v>#DIV/0!</v>
      </c>
      <c r="AL14" s="120"/>
      <c r="AM14" s="120"/>
      <c r="AN14" s="1" t="e">
        <f t="shared" si="20"/>
        <v>#DIV/0!</v>
      </c>
      <c r="AO14" s="120"/>
      <c r="AP14" s="120"/>
      <c r="AQ14" s="1" t="e">
        <f>SUM(AP14/AO14)</f>
        <v>#DIV/0!</v>
      </c>
      <c r="AR14" s="120"/>
      <c r="AS14" s="120"/>
      <c r="AT14" s="1" t="e">
        <f>SUM(AS14/AR14)</f>
        <v>#DIV/0!</v>
      </c>
      <c r="AU14" s="120"/>
      <c r="AV14" s="120"/>
      <c r="AW14" s="1" t="e">
        <f>SUM(AV14/AU14)</f>
        <v>#DIV/0!</v>
      </c>
      <c r="AX14" s="120"/>
      <c r="AY14" s="120"/>
      <c r="AZ14" s="1" t="e">
        <f>SUM(AY14/AX14)</f>
        <v>#DIV/0!</v>
      </c>
      <c r="BA14" s="120"/>
      <c r="BB14" s="120"/>
      <c r="BC14" s="1" t="e">
        <f t="shared" si="27"/>
        <v>#DIV/0!</v>
      </c>
      <c r="BD14" s="120"/>
      <c r="BE14" s="120"/>
      <c r="BF14" s="1" t="e">
        <f>SUM(BE14/BD14)</f>
        <v>#DIV/0!</v>
      </c>
      <c r="BG14" s="120"/>
      <c r="BH14" s="120"/>
      <c r="BI14" s="1" t="e">
        <f t="shared" si="22"/>
        <v>#DIV/0!</v>
      </c>
      <c r="BJ14" s="120"/>
      <c r="BK14" s="120"/>
      <c r="BL14" s="1" t="e">
        <f>SUM(BK14/BJ14)</f>
        <v>#DIV/0!</v>
      </c>
      <c r="BM14" s="120"/>
      <c r="BN14" s="120"/>
      <c r="BO14" s="1" t="e">
        <f>SUM(BN14/BM14)</f>
        <v>#DIV/0!</v>
      </c>
      <c r="BP14" s="120"/>
      <c r="BQ14" s="120"/>
      <c r="BR14" s="1" t="e">
        <f>SUM(BQ14/BP14)</f>
        <v>#DIV/0!</v>
      </c>
      <c r="BS14" s="120"/>
      <c r="BT14" s="120"/>
      <c r="BU14" s="1" t="e">
        <f t="shared" si="29"/>
        <v>#DIV/0!</v>
      </c>
      <c r="BV14" s="120"/>
      <c r="BW14" s="120"/>
      <c r="BX14" s="1"/>
      <c r="BY14" s="120"/>
      <c r="BZ14" s="120"/>
      <c r="CA14" s="1"/>
      <c r="CB14" s="67">
        <f t="shared" si="30"/>
        <v>0</v>
      </c>
      <c r="CC14" s="67">
        <f t="shared" ref="CC14:CC27" si="31">BZ14+BW14+BT14+BQ14+BN14+BK14+BH14+BE14+BB14+AY14+AV14+AS14+AP14+AM14+AJ14+AG14+AA14+X14+U14+R14+O14+L14+I14+F14+C14+AD14</f>
        <v>0</v>
      </c>
      <c r="CD14" s="69" t="e">
        <f t="shared" si="18"/>
        <v>#DIV/0!</v>
      </c>
      <c r="CE14" s="58"/>
      <c r="CF14" s="52"/>
      <c r="CG14" s="52"/>
      <c r="CH14" s="51"/>
      <c r="CI14" s="51"/>
    </row>
    <row r="15" spans="1:87" ht="39" customHeight="1" x14ac:dyDescent="0.3">
      <c r="A15" s="124" t="s">
        <v>36</v>
      </c>
      <c r="B15" s="120"/>
      <c r="C15" s="120"/>
      <c r="D15" s="1" t="e">
        <f t="shared" si="23"/>
        <v>#DIV/0!</v>
      </c>
      <c r="E15" s="120"/>
      <c r="F15" s="120"/>
      <c r="G15" s="1" t="e">
        <f t="shared" si="24"/>
        <v>#DIV/0!</v>
      </c>
      <c r="H15" s="120"/>
      <c r="I15" s="120"/>
      <c r="J15" s="1" t="e">
        <f t="shared" si="19"/>
        <v>#DIV/0!</v>
      </c>
      <c r="K15" s="120"/>
      <c r="L15" s="120"/>
      <c r="M15" s="1" t="e">
        <f t="shared" si="25"/>
        <v>#DIV/0!</v>
      </c>
      <c r="N15" s="120"/>
      <c r="O15" s="120"/>
      <c r="P15" s="1" t="e">
        <f t="shared" si="0"/>
        <v>#DIV/0!</v>
      </c>
      <c r="Q15" s="120"/>
      <c r="R15" s="120"/>
      <c r="S15" s="1" t="e">
        <f t="shared" si="1"/>
        <v>#DIV/0!</v>
      </c>
      <c r="T15" s="120"/>
      <c r="U15" s="120"/>
      <c r="V15" s="1" t="e">
        <f t="shared" si="2"/>
        <v>#DIV/0!</v>
      </c>
      <c r="W15" s="120"/>
      <c r="X15" s="120"/>
      <c r="Y15" s="1" t="e">
        <f>SUM(X15/W15)</f>
        <v>#DIV/0!</v>
      </c>
      <c r="Z15" s="120"/>
      <c r="AA15" s="120"/>
      <c r="AB15" s="1" t="e">
        <f t="shared" si="26"/>
        <v>#DIV/0!</v>
      </c>
      <c r="AC15" s="120"/>
      <c r="AD15" s="120"/>
      <c r="AE15" s="1" t="e">
        <f t="shared" si="28"/>
        <v>#DIV/0!</v>
      </c>
      <c r="AF15" s="120"/>
      <c r="AG15" s="120"/>
      <c r="AH15" s="1" t="e">
        <f>SUM(AG15/AF15)</f>
        <v>#DIV/0!</v>
      </c>
      <c r="AI15" s="120"/>
      <c r="AJ15" s="120"/>
      <c r="AK15" s="1" t="e">
        <f>SUM(AJ15/AI15)</f>
        <v>#DIV/0!</v>
      </c>
      <c r="AL15" s="120"/>
      <c r="AM15" s="120"/>
      <c r="AN15" s="1" t="e">
        <f t="shared" si="20"/>
        <v>#DIV/0!</v>
      </c>
      <c r="AO15" s="120"/>
      <c r="AP15" s="120"/>
      <c r="AQ15" s="1" t="e">
        <f>SUM(AP15/AO15)</f>
        <v>#DIV/0!</v>
      </c>
      <c r="AR15" s="120"/>
      <c r="AS15" s="120"/>
      <c r="AT15" s="1" t="e">
        <f>SUM(AS15/AR15)</f>
        <v>#DIV/0!</v>
      </c>
      <c r="AU15" s="120"/>
      <c r="AV15" s="120"/>
      <c r="AW15" s="1" t="e">
        <f>SUM(AV15/AU15)</f>
        <v>#DIV/0!</v>
      </c>
      <c r="AX15" s="120"/>
      <c r="AY15" s="120"/>
      <c r="AZ15" s="1" t="e">
        <f>SUM(AY15/AX15)</f>
        <v>#DIV/0!</v>
      </c>
      <c r="BA15" s="120"/>
      <c r="BB15" s="120"/>
      <c r="BC15" s="1" t="e">
        <f t="shared" si="27"/>
        <v>#DIV/0!</v>
      </c>
      <c r="BD15" s="120"/>
      <c r="BE15" s="120"/>
      <c r="BF15" s="1" t="e">
        <f>SUM(BE15/BD15)</f>
        <v>#DIV/0!</v>
      </c>
      <c r="BG15" s="120"/>
      <c r="BH15" s="120"/>
      <c r="BI15" s="1" t="e">
        <f t="shared" si="22"/>
        <v>#DIV/0!</v>
      </c>
      <c r="BJ15" s="120"/>
      <c r="BK15" s="120"/>
      <c r="BL15" s="1" t="e">
        <f>SUM(BK15/BJ15)</f>
        <v>#DIV/0!</v>
      </c>
      <c r="BM15" s="120"/>
      <c r="BN15" s="120"/>
      <c r="BO15" s="1" t="e">
        <f>SUM(BN15/BM15)</f>
        <v>#DIV/0!</v>
      </c>
      <c r="BP15" s="120"/>
      <c r="BQ15" s="120"/>
      <c r="BR15" s="1" t="e">
        <f>SUM(BQ15/BP15)</f>
        <v>#DIV/0!</v>
      </c>
      <c r="BS15" s="120"/>
      <c r="BT15" s="120"/>
      <c r="BU15" s="1" t="e">
        <f t="shared" si="29"/>
        <v>#DIV/0!</v>
      </c>
      <c r="BV15" s="120"/>
      <c r="BW15" s="120"/>
      <c r="BX15" s="1" t="e">
        <f>SUM(BW15/BV15)</f>
        <v>#DIV/0!</v>
      </c>
      <c r="BY15" s="120"/>
      <c r="BZ15" s="120"/>
      <c r="CA15" s="1" t="e">
        <f>SUM(BZ15/BY15)</f>
        <v>#DIV/0!</v>
      </c>
      <c r="CB15" s="67">
        <f t="shared" si="30"/>
        <v>0</v>
      </c>
      <c r="CC15" s="67">
        <f t="shared" si="31"/>
        <v>0</v>
      </c>
      <c r="CD15" s="69" t="e">
        <f t="shared" si="18"/>
        <v>#DIV/0!</v>
      </c>
      <c r="CE15" s="59"/>
      <c r="CF15" s="52"/>
      <c r="CG15" s="52"/>
      <c r="CH15" s="51"/>
      <c r="CI15" s="51"/>
    </row>
    <row r="16" spans="1:87" ht="33" customHeight="1" x14ac:dyDescent="0.3">
      <c r="A16" s="124" t="s">
        <v>37</v>
      </c>
      <c r="B16" s="120"/>
      <c r="C16" s="120"/>
      <c r="D16" s="1" t="e">
        <f t="shared" si="23"/>
        <v>#DIV/0!</v>
      </c>
      <c r="E16" s="120"/>
      <c r="F16" s="120"/>
      <c r="G16" s="1" t="e">
        <f t="shared" si="24"/>
        <v>#DIV/0!</v>
      </c>
      <c r="H16" s="120"/>
      <c r="I16" s="120"/>
      <c r="J16" s="1" t="e">
        <f t="shared" si="19"/>
        <v>#DIV/0!</v>
      </c>
      <c r="K16" s="120"/>
      <c r="L16" s="120"/>
      <c r="M16" s="1" t="e">
        <f t="shared" si="25"/>
        <v>#DIV/0!</v>
      </c>
      <c r="N16" s="120"/>
      <c r="O16" s="120"/>
      <c r="P16" s="1" t="e">
        <f t="shared" si="0"/>
        <v>#DIV/0!</v>
      </c>
      <c r="Q16" s="120"/>
      <c r="R16" s="120"/>
      <c r="S16" s="1" t="e">
        <f t="shared" si="1"/>
        <v>#DIV/0!</v>
      </c>
      <c r="T16" s="120"/>
      <c r="U16" s="120"/>
      <c r="V16" s="1" t="e">
        <f t="shared" si="2"/>
        <v>#DIV/0!</v>
      </c>
      <c r="W16" s="120"/>
      <c r="X16" s="120"/>
      <c r="Y16" s="1" t="e">
        <f>SUM(X16/W16)</f>
        <v>#DIV/0!</v>
      </c>
      <c r="Z16" s="120"/>
      <c r="AA16" s="120"/>
      <c r="AB16" s="1" t="e">
        <f t="shared" si="26"/>
        <v>#DIV/0!</v>
      </c>
      <c r="AC16" s="120"/>
      <c r="AD16" s="120"/>
      <c r="AE16" s="1" t="e">
        <f t="shared" si="28"/>
        <v>#DIV/0!</v>
      </c>
      <c r="AF16" s="120"/>
      <c r="AG16" s="120"/>
      <c r="AH16" s="1" t="e">
        <f>SUM(AG16/AF16)</f>
        <v>#DIV/0!</v>
      </c>
      <c r="AI16" s="120"/>
      <c r="AJ16" s="120"/>
      <c r="AK16" s="1" t="e">
        <f>SUM(AJ16/AI16)</f>
        <v>#DIV/0!</v>
      </c>
      <c r="AL16" s="120"/>
      <c r="AM16" s="120"/>
      <c r="AN16" s="1" t="e">
        <f t="shared" si="20"/>
        <v>#DIV/0!</v>
      </c>
      <c r="AO16" s="120"/>
      <c r="AP16" s="120"/>
      <c r="AQ16" s="1" t="e">
        <f>SUM(AP16/AO16)</f>
        <v>#DIV/0!</v>
      </c>
      <c r="AR16" s="120"/>
      <c r="AS16" s="120"/>
      <c r="AT16" s="1" t="e">
        <f>SUM(AS16/AR16)</f>
        <v>#DIV/0!</v>
      </c>
      <c r="AU16" s="120"/>
      <c r="AV16" s="120"/>
      <c r="AW16" s="1" t="e">
        <f>SUM(AV16/AU16)</f>
        <v>#DIV/0!</v>
      </c>
      <c r="AX16" s="120"/>
      <c r="AY16" s="120"/>
      <c r="AZ16" s="1" t="e">
        <f>SUM(AY16/AX16)</f>
        <v>#DIV/0!</v>
      </c>
      <c r="BA16" s="120"/>
      <c r="BB16" s="120"/>
      <c r="BC16" s="1" t="e">
        <f t="shared" si="27"/>
        <v>#DIV/0!</v>
      </c>
      <c r="BD16" s="120"/>
      <c r="BE16" s="120"/>
      <c r="BF16" s="1" t="e">
        <f>SUM(BE16/BD16)</f>
        <v>#DIV/0!</v>
      </c>
      <c r="BG16" s="120"/>
      <c r="BH16" s="120"/>
      <c r="BI16" s="1" t="e">
        <f>SUM(BH16/BG16)</f>
        <v>#DIV/0!</v>
      </c>
      <c r="BJ16" s="120"/>
      <c r="BK16" s="120"/>
      <c r="BL16" s="1" t="e">
        <f>SUM(BK16/BJ16)</f>
        <v>#DIV/0!</v>
      </c>
      <c r="BM16" s="120"/>
      <c r="BN16" s="120"/>
      <c r="BO16" s="1" t="e">
        <f>SUM(BN16/BM16)</f>
        <v>#DIV/0!</v>
      </c>
      <c r="BP16" s="120"/>
      <c r="BQ16" s="120"/>
      <c r="BR16" s="1" t="e">
        <f>SUM(BQ16/BP16)</f>
        <v>#DIV/0!</v>
      </c>
      <c r="BS16" s="120"/>
      <c r="BT16" s="120"/>
      <c r="BU16" s="1" t="e">
        <f t="shared" si="29"/>
        <v>#DIV/0!</v>
      </c>
      <c r="BV16" s="120"/>
      <c r="BW16" s="120"/>
      <c r="BX16" s="1" t="e">
        <f>SUM(BW16/BV16)</f>
        <v>#DIV/0!</v>
      </c>
      <c r="BY16" s="120"/>
      <c r="BZ16" s="120"/>
      <c r="CA16" s="1" t="e">
        <f>SUM(BZ16/BY16)</f>
        <v>#DIV/0!</v>
      </c>
      <c r="CB16" s="67">
        <f t="shared" si="30"/>
        <v>0</v>
      </c>
      <c r="CC16" s="67">
        <f t="shared" si="31"/>
        <v>0</v>
      </c>
      <c r="CD16" s="69" t="e">
        <f t="shared" si="18"/>
        <v>#DIV/0!</v>
      </c>
      <c r="CE16" s="59"/>
      <c r="CF16" s="52"/>
      <c r="CG16" s="52"/>
      <c r="CH16" s="51"/>
      <c r="CI16" s="51"/>
    </row>
    <row r="17" spans="1:87" ht="26.25" customHeight="1" x14ac:dyDescent="0.3">
      <c r="A17" s="124" t="s">
        <v>38</v>
      </c>
      <c r="B17" s="120"/>
      <c r="C17" s="120"/>
      <c r="D17" s="1" t="e">
        <f t="shared" si="23"/>
        <v>#DIV/0!</v>
      </c>
      <c r="E17" s="120"/>
      <c r="F17" s="120"/>
      <c r="G17" s="1" t="e">
        <f t="shared" si="24"/>
        <v>#DIV/0!</v>
      </c>
      <c r="H17" s="120"/>
      <c r="I17" s="120"/>
      <c r="J17" s="1" t="e">
        <f t="shared" si="19"/>
        <v>#DIV/0!</v>
      </c>
      <c r="K17" s="120"/>
      <c r="L17" s="120"/>
      <c r="M17" s="1" t="e">
        <f t="shared" si="25"/>
        <v>#DIV/0!</v>
      </c>
      <c r="N17" s="120"/>
      <c r="O17" s="120"/>
      <c r="P17" s="1" t="e">
        <f t="shared" si="0"/>
        <v>#DIV/0!</v>
      </c>
      <c r="Q17" s="120"/>
      <c r="R17" s="120"/>
      <c r="S17" s="1" t="e">
        <f t="shared" si="1"/>
        <v>#DIV/0!</v>
      </c>
      <c r="T17" s="120"/>
      <c r="U17" s="120"/>
      <c r="V17" s="1" t="e">
        <f t="shared" si="2"/>
        <v>#DIV/0!</v>
      </c>
      <c r="W17" s="120"/>
      <c r="X17" s="120"/>
      <c r="Y17" s="1" t="e">
        <f>SUM(X17/W17)</f>
        <v>#DIV/0!</v>
      </c>
      <c r="Z17" s="120"/>
      <c r="AA17" s="120"/>
      <c r="AB17" s="1" t="e">
        <f t="shared" si="26"/>
        <v>#DIV/0!</v>
      </c>
      <c r="AC17" s="120"/>
      <c r="AD17" s="120"/>
      <c r="AE17" s="1" t="e">
        <f t="shared" si="28"/>
        <v>#DIV/0!</v>
      </c>
      <c r="AF17" s="120"/>
      <c r="AG17" s="120"/>
      <c r="AH17" s="1" t="e">
        <f>SUM(AG17/AF17)</f>
        <v>#DIV/0!</v>
      </c>
      <c r="AI17" s="120"/>
      <c r="AJ17" s="120"/>
      <c r="AK17" s="1" t="e">
        <f>SUM(AJ17/AI17)</f>
        <v>#DIV/0!</v>
      </c>
      <c r="AL17" s="120"/>
      <c r="AM17" s="120"/>
      <c r="AN17" s="1" t="e">
        <f t="shared" si="20"/>
        <v>#DIV/0!</v>
      </c>
      <c r="AO17" s="120"/>
      <c r="AP17" s="120"/>
      <c r="AQ17" s="1" t="e">
        <f>SUM(AP17/AO17)</f>
        <v>#DIV/0!</v>
      </c>
      <c r="AR17" s="120"/>
      <c r="AS17" s="120"/>
      <c r="AT17" s="1" t="e">
        <f>SUM(AS17/AR17)</f>
        <v>#DIV/0!</v>
      </c>
      <c r="AU17" s="120"/>
      <c r="AV17" s="120"/>
      <c r="AW17" s="1" t="e">
        <f>SUM(AV17/AU17)</f>
        <v>#DIV/0!</v>
      </c>
      <c r="AX17" s="120"/>
      <c r="AY17" s="120"/>
      <c r="AZ17" s="1" t="e">
        <f>SUM(AY17/AX17)</f>
        <v>#DIV/0!</v>
      </c>
      <c r="BA17" s="120"/>
      <c r="BB17" s="120"/>
      <c r="BC17" s="1" t="e">
        <f t="shared" si="27"/>
        <v>#DIV/0!</v>
      </c>
      <c r="BD17" s="120"/>
      <c r="BE17" s="120"/>
      <c r="BF17" s="1" t="e">
        <f>SUM(BE17/BD17)</f>
        <v>#DIV/0!</v>
      </c>
      <c r="BG17" s="120"/>
      <c r="BH17" s="120"/>
      <c r="BI17" s="1" t="e">
        <f>SUM(BH17/BG17)</f>
        <v>#DIV/0!</v>
      </c>
      <c r="BJ17" s="120"/>
      <c r="BK17" s="120"/>
      <c r="BL17" s="1" t="e">
        <f>SUM(BK17/BJ17)</f>
        <v>#DIV/0!</v>
      </c>
      <c r="BM17" s="120"/>
      <c r="BN17" s="120"/>
      <c r="BO17" s="1" t="e">
        <f>SUM(BN17/BM17)</f>
        <v>#DIV/0!</v>
      </c>
      <c r="BP17" s="120"/>
      <c r="BQ17" s="120"/>
      <c r="BR17" s="1" t="e">
        <f>SUM(BQ17/BP17)</f>
        <v>#DIV/0!</v>
      </c>
      <c r="BS17" s="120"/>
      <c r="BT17" s="120"/>
      <c r="BU17" s="1" t="e">
        <f t="shared" si="29"/>
        <v>#DIV/0!</v>
      </c>
      <c r="BV17" s="120"/>
      <c r="BW17" s="120"/>
      <c r="BX17" s="1" t="e">
        <f>SUM(BW17/BV17)</f>
        <v>#DIV/0!</v>
      </c>
      <c r="BY17" s="120"/>
      <c r="BZ17" s="120"/>
      <c r="CA17" s="1" t="e">
        <f>SUM(BZ17/BY17)</f>
        <v>#DIV/0!</v>
      </c>
      <c r="CB17" s="67">
        <f t="shared" si="30"/>
        <v>0</v>
      </c>
      <c r="CC17" s="67">
        <f t="shared" si="31"/>
        <v>0</v>
      </c>
      <c r="CD17" s="69" t="e">
        <f t="shared" si="18"/>
        <v>#DIV/0!</v>
      </c>
      <c r="CE17" s="59"/>
      <c r="CF17" s="52"/>
      <c r="CG17" s="52"/>
      <c r="CH17" s="51"/>
      <c r="CI17" s="51"/>
    </row>
    <row r="18" spans="1:87" ht="22.5" customHeight="1" x14ac:dyDescent="0.3">
      <c r="A18" s="124" t="s">
        <v>39</v>
      </c>
      <c r="B18" s="120"/>
      <c r="C18" s="120"/>
      <c r="D18" s="1"/>
      <c r="E18" s="120"/>
      <c r="F18" s="120"/>
      <c r="G18" s="1"/>
      <c r="H18" s="120"/>
      <c r="I18" s="120"/>
      <c r="J18" s="1"/>
      <c r="K18" s="120"/>
      <c r="L18" s="120"/>
      <c r="M18" s="1" t="e">
        <f t="shared" si="25"/>
        <v>#DIV/0!</v>
      </c>
      <c r="N18" s="120"/>
      <c r="O18" s="120"/>
      <c r="P18" s="1"/>
      <c r="Q18" s="120"/>
      <c r="R18" s="120"/>
      <c r="S18" s="1"/>
      <c r="T18" s="120"/>
      <c r="U18" s="120"/>
      <c r="V18" s="1"/>
      <c r="W18" s="120"/>
      <c r="X18" s="120"/>
      <c r="Y18" s="1"/>
      <c r="Z18" s="120"/>
      <c r="AA18" s="120"/>
      <c r="AB18" s="1"/>
      <c r="AC18" s="120"/>
      <c r="AD18" s="120"/>
      <c r="AE18" s="1" t="e">
        <f t="shared" si="28"/>
        <v>#DIV/0!</v>
      </c>
      <c r="AF18" s="120"/>
      <c r="AG18" s="120"/>
      <c r="AH18" s="1"/>
      <c r="AI18" s="120"/>
      <c r="AJ18" s="120"/>
      <c r="AK18" s="1"/>
      <c r="AL18" s="120"/>
      <c r="AM18" s="120"/>
      <c r="AN18" s="1"/>
      <c r="AO18" s="120"/>
      <c r="AP18" s="120"/>
      <c r="AQ18" s="1"/>
      <c r="AR18" s="120"/>
      <c r="AS18" s="120"/>
      <c r="AT18" s="1"/>
      <c r="AU18" s="120"/>
      <c r="AV18" s="120"/>
      <c r="AW18" s="1"/>
      <c r="AX18" s="120"/>
      <c r="AY18" s="120"/>
      <c r="AZ18" s="1"/>
      <c r="BA18" s="120"/>
      <c r="BB18" s="120"/>
      <c r="BC18" s="1"/>
      <c r="BD18" s="120"/>
      <c r="BE18" s="120"/>
      <c r="BF18" s="1"/>
      <c r="BG18" s="120"/>
      <c r="BH18" s="120"/>
      <c r="BI18" s="1"/>
      <c r="BJ18" s="120"/>
      <c r="BK18" s="120"/>
      <c r="BL18" s="1"/>
      <c r="BM18" s="120"/>
      <c r="BN18" s="120"/>
      <c r="BO18" s="1"/>
      <c r="BP18" s="120"/>
      <c r="BQ18" s="120"/>
      <c r="BR18" s="1"/>
      <c r="BS18" s="120"/>
      <c r="BT18" s="120"/>
      <c r="BU18" s="1" t="e">
        <f t="shared" si="29"/>
        <v>#DIV/0!</v>
      </c>
      <c r="BV18" s="120"/>
      <c r="BW18" s="120"/>
      <c r="BX18" s="1"/>
      <c r="BY18" s="120"/>
      <c r="BZ18" s="120"/>
      <c r="CA18" s="1"/>
      <c r="CB18" s="67">
        <f t="shared" si="30"/>
        <v>0</v>
      </c>
      <c r="CC18" s="67">
        <f>BZ18+BW18+BT18+BQ18+BN18+BK18+BH18+BE18+BB18+AY18+AV18+AS18+AP18+AM18+AJ18+AG18+AA18+X18+U18+R18+O18+L18+I18+F18+C18+AD18</f>
        <v>0</v>
      </c>
      <c r="CD18" s="69" t="e">
        <f t="shared" si="18"/>
        <v>#DIV/0!</v>
      </c>
      <c r="CE18" s="59"/>
      <c r="CF18" s="52"/>
      <c r="CG18" s="52"/>
      <c r="CH18" s="51"/>
      <c r="CI18" s="51"/>
    </row>
    <row r="19" spans="1:87" ht="27" customHeight="1" x14ac:dyDescent="0.3">
      <c r="A19" s="124" t="s">
        <v>40</v>
      </c>
      <c r="B19" s="120"/>
      <c r="C19" s="120"/>
      <c r="D19" s="1" t="e">
        <f>SUM(C19/B19)</f>
        <v>#DIV/0!</v>
      </c>
      <c r="E19" s="120"/>
      <c r="F19" s="120"/>
      <c r="G19" s="1" t="e">
        <f>SUM(F19/E19)</f>
        <v>#DIV/0!</v>
      </c>
      <c r="H19" s="120"/>
      <c r="I19" s="120"/>
      <c r="J19" s="1" t="e">
        <f>SUM(I19/H19)</f>
        <v>#DIV/0!</v>
      </c>
      <c r="K19" s="120"/>
      <c r="L19" s="120"/>
      <c r="M19" s="1" t="e">
        <f t="shared" si="25"/>
        <v>#DIV/0!</v>
      </c>
      <c r="N19" s="120"/>
      <c r="O19" s="120"/>
      <c r="P19" s="1" t="e">
        <f>SUM(O19/N19)</f>
        <v>#DIV/0!</v>
      </c>
      <c r="Q19" s="120"/>
      <c r="R19" s="120"/>
      <c r="S19" s="1" t="e">
        <f>SUM(R19/Q19)</f>
        <v>#DIV/0!</v>
      </c>
      <c r="T19" s="120"/>
      <c r="U19" s="120"/>
      <c r="V19" s="1" t="e">
        <f>SUM(U19/T19)</f>
        <v>#DIV/0!</v>
      </c>
      <c r="W19" s="120"/>
      <c r="X19" s="120"/>
      <c r="Y19" s="1" t="e">
        <f>SUM(X19/W19)</f>
        <v>#DIV/0!</v>
      </c>
      <c r="Z19" s="120"/>
      <c r="AA19" s="120"/>
      <c r="AB19" s="1" t="e">
        <f t="shared" ref="AB19:AB25" si="32">SUM(AA19/Z19)</f>
        <v>#DIV/0!</v>
      </c>
      <c r="AC19" s="120"/>
      <c r="AD19" s="120"/>
      <c r="AE19" s="1" t="e">
        <f t="shared" si="28"/>
        <v>#DIV/0!</v>
      </c>
      <c r="AF19" s="120"/>
      <c r="AG19" s="120"/>
      <c r="AH19" s="1" t="e">
        <f>SUM(AG19/AF19)</f>
        <v>#DIV/0!</v>
      </c>
      <c r="AI19" s="120"/>
      <c r="AJ19" s="120"/>
      <c r="AK19" s="1" t="e">
        <f>SUM(AJ19/AI19)</f>
        <v>#DIV/0!</v>
      </c>
      <c r="AL19" s="120"/>
      <c r="AM19" s="120"/>
      <c r="AN19" s="1" t="e">
        <f>SUM(AM19/AL19)</f>
        <v>#DIV/0!</v>
      </c>
      <c r="AO19" s="120"/>
      <c r="AP19" s="120"/>
      <c r="AQ19" s="1" t="e">
        <f>SUM(AP19/AO19)</f>
        <v>#DIV/0!</v>
      </c>
      <c r="AR19" s="120"/>
      <c r="AS19" s="120"/>
      <c r="AT19" s="1" t="e">
        <f>SUM(AS19/AR19)</f>
        <v>#DIV/0!</v>
      </c>
      <c r="AU19" s="120"/>
      <c r="AV19" s="120"/>
      <c r="AW19" s="1" t="e">
        <f>SUM(AV19/AU19)</f>
        <v>#DIV/0!</v>
      </c>
      <c r="AX19" s="120"/>
      <c r="AY19" s="120"/>
      <c r="AZ19" s="1" t="e">
        <f>SUM(AY19/AX19)</f>
        <v>#DIV/0!</v>
      </c>
      <c r="BA19" s="120"/>
      <c r="BB19" s="120"/>
      <c r="BC19" s="1" t="e">
        <f>SUM(BB19/BA19)</f>
        <v>#DIV/0!</v>
      </c>
      <c r="BD19" s="120"/>
      <c r="BE19" s="120"/>
      <c r="BF19" s="1" t="e">
        <f>SUM(BE19/BD19)</f>
        <v>#DIV/0!</v>
      </c>
      <c r="BG19" s="120"/>
      <c r="BH19" s="120"/>
      <c r="BI19" s="1" t="e">
        <f>SUM(BH19/BG19)</f>
        <v>#DIV/0!</v>
      </c>
      <c r="BJ19" s="120"/>
      <c r="BK19" s="120"/>
      <c r="BL19" s="1" t="e">
        <f>SUM(BK19/BJ19)</f>
        <v>#DIV/0!</v>
      </c>
      <c r="BM19" s="120"/>
      <c r="BN19" s="120"/>
      <c r="BO19" s="1" t="e">
        <f>SUM(BN19/BM19)</f>
        <v>#DIV/0!</v>
      </c>
      <c r="BP19" s="120"/>
      <c r="BQ19" s="120"/>
      <c r="BR19" s="1" t="e">
        <f>SUM(BQ19/BP19)</f>
        <v>#DIV/0!</v>
      </c>
      <c r="BS19" s="120"/>
      <c r="BT19" s="120"/>
      <c r="BU19" s="1" t="e">
        <f t="shared" si="29"/>
        <v>#DIV/0!</v>
      </c>
      <c r="BV19" s="120"/>
      <c r="BW19" s="120"/>
      <c r="BX19" s="1" t="e">
        <f t="shared" ref="BX19:BX25" si="33">SUM(BW19/BV19)</f>
        <v>#DIV/0!</v>
      </c>
      <c r="BY19" s="120"/>
      <c r="BZ19" s="120"/>
      <c r="CA19" s="1" t="e">
        <f>SUM(BZ19/BY19)</f>
        <v>#DIV/0!</v>
      </c>
      <c r="CB19" s="67">
        <f>B19+E19+H19+K19+N19+Q19+T19+W19+Z19+AC19+AF19+AI19+AL19+AO19+AR19+AU19+AX19+BA19+BD19+BG19+BJ19+BM19+BP19+BS19+BV19+BY19</f>
        <v>0</v>
      </c>
      <c r="CC19" s="67">
        <f t="shared" si="31"/>
        <v>0</v>
      </c>
      <c r="CD19" s="69" t="e">
        <f t="shared" si="18"/>
        <v>#DIV/0!</v>
      </c>
      <c r="CE19" s="59"/>
      <c r="CF19" s="52"/>
      <c r="CG19" s="52"/>
      <c r="CH19" s="51"/>
      <c r="CI19" s="53"/>
    </row>
    <row r="20" spans="1:87" ht="33" customHeight="1" x14ac:dyDescent="0.3">
      <c r="A20" s="39" t="s">
        <v>55</v>
      </c>
      <c r="B20" s="120"/>
      <c r="C20" s="120"/>
      <c r="D20" s="1" t="e">
        <f>SUM(C20/B20)</f>
        <v>#DIV/0!</v>
      </c>
      <c r="E20" s="120"/>
      <c r="F20" s="120"/>
      <c r="G20" s="1" t="e">
        <f>SUM(F20/E20)</f>
        <v>#DIV/0!</v>
      </c>
      <c r="H20" s="120"/>
      <c r="I20" s="120"/>
      <c r="J20" s="1" t="e">
        <f>SUM(I20/H20)</f>
        <v>#DIV/0!</v>
      </c>
      <c r="K20" s="120"/>
      <c r="L20" s="120"/>
      <c r="M20" s="1" t="e">
        <f t="shared" si="25"/>
        <v>#DIV/0!</v>
      </c>
      <c r="N20" s="120"/>
      <c r="O20" s="120"/>
      <c r="P20" s="1" t="e">
        <f>SUM(O20/N20)</f>
        <v>#DIV/0!</v>
      </c>
      <c r="Q20" s="120"/>
      <c r="R20" s="120"/>
      <c r="S20" s="1" t="e">
        <f>SUM(R20/Q20)</f>
        <v>#DIV/0!</v>
      </c>
      <c r="T20" s="120"/>
      <c r="U20" s="120"/>
      <c r="V20" s="1" t="e">
        <f>SUM(U20/T20)</f>
        <v>#DIV/0!</v>
      </c>
      <c r="W20" s="120"/>
      <c r="X20" s="120"/>
      <c r="Y20" s="1" t="e">
        <f>SUM(X20/W20)</f>
        <v>#DIV/0!</v>
      </c>
      <c r="Z20" s="120"/>
      <c r="AA20" s="120"/>
      <c r="AB20" s="1" t="e">
        <f t="shared" si="32"/>
        <v>#DIV/0!</v>
      </c>
      <c r="AC20" s="120"/>
      <c r="AD20" s="120"/>
      <c r="AE20" s="1" t="e">
        <f t="shared" si="28"/>
        <v>#DIV/0!</v>
      </c>
      <c r="AF20" s="120"/>
      <c r="AG20" s="120"/>
      <c r="AH20" s="1" t="e">
        <f>SUM(AG20/AF20)</f>
        <v>#DIV/0!</v>
      </c>
      <c r="AI20" s="120"/>
      <c r="AJ20" s="120"/>
      <c r="AK20" s="1" t="e">
        <f>SUM(AJ20/AI20)</f>
        <v>#DIV/0!</v>
      </c>
      <c r="AL20" s="120"/>
      <c r="AM20" s="120"/>
      <c r="AN20" s="1" t="e">
        <f>SUM(AM20/AL20)</f>
        <v>#DIV/0!</v>
      </c>
      <c r="AO20" s="120"/>
      <c r="AP20" s="120"/>
      <c r="AQ20" s="1" t="e">
        <f>SUM(AP20/AO20)</f>
        <v>#DIV/0!</v>
      </c>
      <c r="AR20" s="120"/>
      <c r="AS20" s="120"/>
      <c r="AT20" s="1" t="e">
        <f>SUM(AS20/AR20)</f>
        <v>#DIV/0!</v>
      </c>
      <c r="AU20" s="120"/>
      <c r="AV20" s="120"/>
      <c r="AW20" s="1" t="e">
        <f>SUM(AV20/AU20)</f>
        <v>#DIV/0!</v>
      </c>
      <c r="AX20" s="120"/>
      <c r="AY20" s="120"/>
      <c r="AZ20" s="1" t="e">
        <f>SUM(AY20/AX20)</f>
        <v>#DIV/0!</v>
      </c>
      <c r="BA20" s="120"/>
      <c r="BB20" s="120"/>
      <c r="BC20" s="1" t="e">
        <f>SUM(BB20/BA20)</f>
        <v>#DIV/0!</v>
      </c>
      <c r="BD20" s="120"/>
      <c r="BE20" s="120"/>
      <c r="BF20" s="1" t="e">
        <f>SUM(BE20/BD20)</f>
        <v>#DIV/0!</v>
      </c>
      <c r="BG20" s="120"/>
      <c r="BH20" s="120"/>
      <c r="BI20" s="1" t="e">
        <f>SUM(BH20/BG20)</f>
        <v>#DIV/0!</v>
      </c>
      <c r="BJ20" s="120"/>
      <c r="BK20" s="120"/>
      <c r="BL20" s="1" t="e">
        <f>SUM(BK20/BJ20)</f>
        <v>#DIV/0!</v>
      </c>
      <c r="BM20" s="120"/>
      <c r="BN20" s="120"/>
      <c r="BO20" s="1" t="e">
        <f>SUM(BN20/BM20)</f>
        <v>#DIV/0!</v>
      </c>
      <c r="BP20" s="120"/>
      <c r="BQ20" s="120"/>
      <c r="BR20" s="1" t="e">
        <f>SUM(BQ20/BP20)</f>
        <v>#DIV/0!</v>
      </c>
      <c r="BS20" s="120"/>
      <c r="BT20" s="120"/>
      <c r="BU20" s="1" t="e">
        <f t="shared" si="29"/>
        <v>#DIV/0!</v>
      </c>
      <c r="BV20" s="120"/>
      <c r="BW20" s="120"/>
      <c r="BX20" s="1" t="e">
        <f t="shared" si="33"/>
        <v>#DIV/0!</v>
      </c>
      <c r="BY20" s="120"/>
      <c r="BZ20" s="120"/>
      <c r="CA20" s="1" t="e">
        <f>SUM(BZ20/BY20)</f>
        <v>#DIV/0!</v>
      </c>
      <c r="CB20" s="67">
        <f t="shared" ref="CB20:CB27" si="34">BY20+BV20+BS20+BP20+BM20+BJ20+BG20+BD20+BA20+AX20+AU20+AR20+AO20+AL20+AI20+AF20+AC20+Z20+W20+T20+Q20+N20+K20+H20+E20+B20</f>
        <v>0</v>
      </c>
      <c r="CC20" s="67">
        <f t="shared" si="31"/>
        <v>0</v>
      </c>
      <c r="CD20" s="69" t="e">
        <f t="shared" si="18"/>
        <v>#DIV/0!</v>
      </c>
      <c r="CE20" s="59"/>
      <c r="CF20" s="52"/>
      <c r="CG20" s="52"/>
      <c r="CH20" s="51"/>
      <c r="CI20" s="51"/>
    </row>
    <row r="21" spans="1:87" ht="29.25" customHeight="1" x14ac:dyDescent="0.3">
      <c r="A21" s="124" t="s">
        <v>54</v>
      </c>
      <c r="B21" s="120"/>
      <c r="C21" s="120"/>
      <c r="D21" s="1"/>
      <c r="E21" s="120"/>
      <c r="F21" s="120"/>
      <c r="G21" s="1"/>
      <c r="H21" s="120"/>
      <c r="I21" s="120"/>
      <c r="J21" s="1"/>
      <c r="K21" s="120"/>
      <c r="L21" s="120"/>
      <c r="M21" s="1"/>
      <c r="N21" s="120"/>
      <c r="O21" s="120"/>
      <c r="P21" s="1"/>
      <c r="Q21" s="120"/>
      <c r="R21" s="120"/>
      <c r="S21" s="1"/>
      <c r="T21" s="120"/>
      <c r="U21" s="120"/>
      <c r="V21" s="1"/>
      <c r="W21" s="120"/>
      <c r="X21" s="120"/>
      <c r="Y21" s="1"/>
      <c r="Z21" s="120"/>
      <c r="AA21" s="120"/>
      <c r="AB21" s="1" t="e">
        <f t="shared" si="32"/>
        <v>#DIV/0!</v>
      </c>
      <c r="AC21" s="120"/>
      <c r="AD21" s="120"/>
      <c r="AE21" s="1"/>
      <c r="AF21" s="120"/>
      <c r="AG21" s="120"/>
      <c r="AH21" s="1"/>
      <c r="AI21" s="120"/>
      <c r="AJ21" s="120"/>
      <c r="AK21" s="1"/>
      <c r="AL21" s="120"/>
      <c r="AM21" s="120"/>
      <c r="AN21" s="1"/>
      <c r="AO21" s="120"/>
      <c r="AP21" s="120"/>
      <c r="AQ21" s="1"/>
      <c r="AR21" s="120"/>
      <c r="AS21" s="120"/>
      <c r="AT21" s="1"/>
      <c r="AU21" s="120"/>
      <c r="AV21" s="120"/>
      <c r="AW21" s="1"/>
      <c r="AX21" s="120"/>
      <c r="AY21" s="120"/>
      <c r="AZ21" s="1"/>
      <c r="BA21" s="120"/>
      <c r="BB21" s="120"/>
      <c r="BC21" s="1"/>
      <c r="BD21" s="120"/>
      <c r="BE21" s="120"/>
      <c r="BF21" s="1"/>
      <c r="BG21" s="120"/>
      <c r="BH21" s="120"/>
      <c r="BI21" s="1"/>
      <c r="BJ21" s="120"/>
      <c r="BK21" s="120"/>
      <c r="BL21" s="1"/>
      <c r="BM21" s="120"/>
      <c r="BN21" s="120"/>
      <c r="BO21" s="1"/>
      <c r="BP21" s="120"/>
      <c r="BQ21" s="120"/>
      <c r="BR21" s="1"/>
      <c r="BS21" s="120"/>
      <c r="BT21" s="120"/>
      <c r="BU21" s="1"/>
      <c r="BV21" s="120"/>
      <c r="BW21" s="120"/>
      <c r="BX21" s="1" t="e">
        <f t="shared" si="33"/>
        <v>#DIV/0!</v>
      </c>
      <c r="BY21" s="120"/>
      <c r="BZ21" s="120"/>
      <c r="CA21" s="1"/>
      <c r="CB21" s="67">
        <f t="shared" si="34"/>
        <v>0</v>
      </c>
      <c r="CC21" s="67">
        <f t="shared" si="31"/>
        <v>0</v>
      </c>
      <c r="CD21" s="69" t="e">
        <f t="shared" si="18"/>
        <v>#DIV/0!</v>
      </c>
      <c r="CE21" s="60"/>
      <c r="CF21" s="52"/>
      <c r="CG21" s="52"/>
      <c r="CH21" s="51"/>
      <c r="CI21" s="51"/>
    </row>
    <row r="22" spans="1:87" ht="24.75" customHeight="1" x14ac:dyDescent="0.3">
      <c r="A22" s="124" t="s">
        <v>41</v>
      </c>
      <c r="B22" s="120"/>
      <c r="C22" s="120"/>
      <c r="D22" s="1" t="e">
        <f>SUM(C22/B22)</f>
        <v>#DIV/0!</v>
      </c>
      <c r="E22" s="120"/>
      <c r="F22" s="120"/>
      <c r="G22" s="1" t="e">
        <f>SUM(F22/E22)</f>
        <v>#DIV/0!</v>
      </c>
      <c r="H22" s="120"/>
      <c r="I22" s="120"/>
      <c r="J22" s="1" t="e">
        <f>SUM(I22/H22)</f>
        <v>#DIV/0!</v>
      </c>
      <c r="K22" s="120"/>
      <c r="L22" s="120"/>
      <c r="M22" s="1" t="e">
        <f>SUM(L22/K22)</f>
        <v>#DIV/0!</v>
      </c>
      <c r="N22" s="120"/>
      <c r="O22" s="120"/>
      <c r="P22" s="1" t="e">
        <f>SUM(O22/N22)</f>
        <v>#DIV/0!</v>
      </c>
      <c r="Q22" s="120"/>
      <c r="R22" s="120"/>
      <c r="S22" s="1" t="e">
        <f>SUM(R22/Q22)</f>
        <v>#DIV/0!</v>
      </c>
      <c r="T22" s="120"/>
      <c r="U22" s="120"/>
      <c r="V22" s="1" t="e">
        <f>SUM(U22/T22)</f>
        <v>#DIV/0!</v>
      </c>
      <c r="W22" s="120"/>
      <c r="X22" s="120"/>
      <c r="Y22" s="1" t="e">
        <f>SUM(X22/W22)</f>
        <v>#DIV/0!</v>
      </c>
      <c r="Z22" s="120"/>
      <c r="AA22" s="120"/>
      <c r="AB22" s="1" t="e">
        <f t="shared" si="32"/>
        <v>#DIV/0!</v>
      </c>
      <c r="AC22" s="120"/>
      <c r="AD22" s="120"/>
      <c r="AE22" s="1" t="e">
        <f>SUM(AD22/AC22)</f>
        <v>#DIV/0!</v>
      </c>
      <c r="AF22" s="120"/>
      <c r="AG22" s="120"/>
      <c r="AH22" s="1" t="e">
        <f>SUM(AG22/AF22)</f>
        <v>#DIV/0!</v>
      </c>
      <c r="AI22" s="120"/>
      <c r="AJ22" s="120"/>
      <c r="AK22" s="1" t="e">
        <f>SUM(AJ22/AI22)</f>
        <v>#DIV/0!</v>
      </c>
      <c r="AL22" s="120"/>
      <c r="AM22" s="120"/>
      <c r="AN22" s="1" t="e">
        <f>SUM(AM22/AL22)</f>
        <v>#DIV/0!</v>
      </c>
      <c r="AO22" s="120"/>
      <c r="AP22" s="120"/>
      <c r="AQ22" s="1" t="e">
        <f>SUM(AP22/AO22)</f>
        <v>#DIV/0!</v>
      </c>
      <c r="AR22" s="120"/>
      <c r="AS22" s="120"/>
      <c r="AT22" s="1" t="e">
        <f>SUM(AS22/AR22)</f>
        <v>#DIV/0!</v>
      </c>
      <c r="AU22" s="120"/>
      <c r="AV22" s="120"/>
      <c r="AW22" s="1" t="e">
        <f>SUM(AV22/AU22)</f>
        <v>#DIV/0!</v>
      </c>
      <c r="AX22" s="120"/>
      <c r="AY22" s="120"/>
      <c r="AZ22" s="1" t="e">
        <f>SUM(AY22/AX22)</f>
        <v>#DIV/0!</v>
      </c>
      <c r="BA22" s="120"/>
      <c r="BB22" s="120"/>
      <c r="BC22" s="1" t="e">
        <f>SUM(BB22/BA22)</f>
        <v>#DIV/0!</v>
      </c>
      <c r="BD22" s="120"/>
      <c r="BE22" s="120"/>
      <c r="BF22" s="1" t="e">
        <f>SUM(BE22/BD22)</f>
        <v>#DIV/0!</v>
      </c>
      <c r="BG22" s="120"/>
      <c r="BH22" s="120"/>
      <c r="BI22" s="1" t="e">
        <f>SUM(BH22/BG22)</f>
        <v>#DIV/0!</v>
      </c>
      <c r="BJ22" s="120"/>
      <c r="BK22" s="120"/>
      <c r="BL22" s="1" t="e">
        <f>SUM(BK22/BJ22)</f>
        <v>#DIV/0!</v>
      </c>
      <c r="BM22" s="120"/>
      <c r="BN22" s="120"/>
      <c r="BO22" s="1" t="e">
        <f>SUM(BN22/BM22)</f>
        <v>#DIV/0!</v>
      </c>
      <c r="BP22" s="120"/>
      <c r="BQ22" s="120"/>
      <c r="BR22" s="1" t="e">
        <f>SUM(BQ22/BP22)</f>
        <v>#DIV/0!</v>
      </c>
      <c r="BS22" s="120"/>
      <c r="BT22" s="120"/>
      <c r="BU22" s="1" t="e">
        <f>SUM(BT22/BS22)</f>
        <v>#DIV/0!</v>
      </c>
      <c r="BV22" s="120"/>
      <c r="BW22" s="120"/>
      <c r="BX22" s="1" t="e">
        <f t="shared" si="33"/>
        <v>#DIV/0!</v>
      </c>
      <c r="BY22" s="120"/>
      <c r="BZ22" s="120"/>
      <c r="CA22" s="1" t="e">
        <f>SUM(BZ22/BY22)</f>
        <v>#DIV/0!</v>
      </c>
      <c r="CB22" s="67">
        <f t="shared" si="34"/>
        <v>0</v>
      </c>
      <c r="CC22" s="67">
        <f t="shared" si="31"/>
        <v>0</v>
      </c>
      <c r="CD22" s="69" t="e">
        <f t="shared" si="18"/>
        <v>#DIV/0!</v>
      </c>
      <c r="CE22" s="60"/>
      <c r="CF22" s="52"/>
      <c r="CG22" s="52"/>
      <c r="CH22" s="51"/>
      <c r="CI22" s="51"/>
    </row>
    <row r="23" spans="1:87" ht="24.75" customHeight="1" x14ac:dyDescent="0.3">
      <c r="A23" s="124" t="s">
        <v>53</v>
      </c>
      <c r="B23" s="120"/>
      <c r="C23" s="120"/>
      <c r="D23" s="1" t="e">
        <f>SUM(C23/B23)</f>
        <v>#DIV/0!</v>
      </c>
      <c r="E23" s="120"/>
      <c r="F23" s="120"/>
      <c r="G23" s="1" t="e">
        <f>SUM(F23/E23)</f>
        <v>#DIV/0!</v>
      </c>
      <c r="H23" s="120"/>
      <c r="I23" s="120"/>
      <c r="J23" s="1" t="e">
        <f>SUM(I23/H23)</f>
        <v>#DIV/0!</v>
      </c>
      <c r="K23" s="120"/>
      <c r="L23" s="120"/>
      <c r="M23" s="1" t="e">
        <f>SUM(L23/K23)</f>
        <v>#DIV/0!</v>
      </c>
      <c r="N23" s="120"/>
      <c r="O23" s="120"/>
      <c r="P23" s="1" t="e">
        <f>SUM(O23/N23)</f>
        <v>#DIV/0!</v>
      </c>
      <c r="Q23" s="120"/>
      <c r="R23" s="120"/>
      <c r="S23" s="1" t="e">
        <f>SUM(R23/Q23)</f>
        <v>#DIV/0!</v>
      </c>
      <c r="T23" s="120"/>
      <c r="U23" s="120"/>
      <c r="V23" s="1" t="e">
        <f>SUM(U23/T23)</f>
        <v>#DIV/0!</v>
      </c>
      <c r="W23" s="120"/>
      <c r="X23" s="120"/>
      <c r="Y23" s="1" t="e">
        <f>SUM(X23/W23)</f>
        <v>#DIV/0!</v>
      </c>
      <c r="Z23" s="120"/>
      <c r="AA23" s="120"/>
      <c r="AB23" s="1" t="e">
        <f t="shared" si="32"/>
        <v>#DIV/0!</v>
      </c>
      <c r="AC23" s="120"/>
      <c r="AD23" s="120"/>
      <c r="AE23" s="1" t="e">
        <f>SUM(AD23/AC23)</f>
        <v>#DIV/0!</v>
      </c>
      <c r="AF23" s="120"/>
      <c r="AG23" s="120"/>
      <c r="AH23" s="1" t="e">
        <f>SUM(AG23/AF23)</f>
        <v>#DIV/0!</v>
      </c>
      <c r="AI23" s="120"/>
      <c r="AJ23" s="120"/>
      <c r="AK23" s="1" t="e">
        <f>SUM(AJ23/AI23)</f>
        <v>#DIV/0!</v>
      </c>
      <c r="AL23" s="120"/>
      <c r="AM23" s="120"/>
      <c r="AN23" s="1" t="e">
        <f>SUM(AM23/AL23)</f>
        <v>#DIV/0!</v>
      </c>
      <c r="AO23" s="120"/>
      <c r="AP23" s="120"/>
      <c r="AQ23" s="1" t="e">
        <f>SUM(AP23/AO23)</f>
        <v>#DIV/0!</v>
      </c>
      <c r="AR23" s="120"/>
      <c r="AS23" s="120"/>
      <c r="AT23" s="1" t="e">
        <f>SUM(AS23/AR23)</f>
        <v>#DIV/0!</v>
      </c>
      <c r="AU23" s="120"/>
      <c r="AV23" s="120"/>
      <c r="AW23" s="1" t="e">
        <f>SUM(AV23/AU23)</f>
        <v>#DIV/0!</v>
      </c>
      <c r="AX23" s="120"/>
      <c r="AY23" s="120"/>
      <c r="AZ23" s="1" t="e">
        <f>SUM(AY23/AX23)</f>
        <v>#DIV/0!</v>
      </c>
      <c r="BA23" s="120"/>
      <c r="BB23" s="120"/>
      <c r="BC23" s="1" t="e">
        <f>SUM(BB23/BA23)</f>
        <v>#DIV/0!</v>
      </c>
      <c r="BD23" s="120"/>
      <c r="BE23" s="120"/>
      <c r="BF23" s="1" t="e">
        <f>SUM(BE23/BD23)</f>
        <v>#DIV/0!</v>
      </c>
      <c r="BG23" s="120"/>
      <c r="BH23" s="120"/>
      <c r="BI23" s="1" t="e">
        <f>SUM(BH23/BG23)</f>
        <v>#DIV/0!</v>
      </c>
      <c r="BJ23" s="120"/>
      <c r="BK23" s="120"/>
      <c r="BL23" s="1" t="e">
        <f>SUM(BK23/BJ23)</f>
        <v>#DIV/0!</v>
      </c>
      <c r="BM23" s="120"/>
      <c r="BN23" s="120"/>
      <c r="BO23" s="1" t="e">
        <f>SUM(BN23/BM23)</f>
        <v>#DIV/0!</v>
      </c>
      <c r="BP23" s="120"/>
      <c r="BQ23" s="120"/>
      <c r="BR23" s="1" t="e">
        <f>SUM(BQ23/BP23)</f>
        <v>#DIV/0!</v>
      </c>
      <c r="BS23" s="120"/>
      <c r="BT23" s="120"/>
      <c r="BU23" s="1" t="e">
        <f>SUM(BT23/BS23)</f>
        <v>#DIV/0!</v>
      </c>
      <c r="BV23" s="120"/>
      <c r="BW23" s="120"/>
      <c r="BX23" s="1" t="e">
        <f t="shared" si="33"/>
        <v>#DIV/0!</v>
      </c>
      <c r="BY23" s="120"/>
      <c r="BZ23" s="120"/>
      <c r="CA23" s="1" t="e">
        <f>SUM(BZ23/BY23)</f>
        <v>#DIV/0!</v>
      </c>
      <c r="CB23" s="67">
        <f t="shared" si="34"/>
        <v>0</v>
      </c>
      <c r="CC23" s="67">
        <f t="shared" si="31"/>
        <v>0</v>
      </c>
      <c r="CD23" s="69" t="e">
        <f t="shared" si="18"/>
        <v>#DIV/0!</v>
      </c>
      <c r="CE23" s="60"/>
      <c r="CF23" s="52"/>
      <c r="CG23" s="52"/>
      <c r="CH23" s="51"/>
      <c r="CI23" s="51"/>
    </row>
    <row r="24" spans="1:87" ht="36" customHeight="1" x14ac:dyDescent="0.3">
      <c r="A24" s="39" t="s">
        <v>56</v>
      </c>
      <c r="B24" s="120"/>
      <c r="C24" s="120"/>
      <c r="D24" s="1" t="e">
        <f>SUM(C24/B24)</f>
        <v>#DIV/0!</v>
      </c>
      <c r="E24" s="120"/>
      <c r="F24" s="120"/>
      <c r="G24" s="1" t="e">
        <f>SUM(F24/E24)</f>
        <v>#DIV/0!</v>
      </c>
      <c r="H24" s="120"/>
      <c r="I24" s="120"/>
      <c r="J24" s="1" t="e">
        <f>SUM(I24/H24)</f>
        <v>#DIV/0!</v>
      </c>
      <c r="K24" s="120"/>
      <c r="L24" s="120"/>
      <c r="M24" s="1" t="e">
        <f>SUM(L24/K24)</f>
        <v>#DIV/0!</v>
      </c>
      <c r="N24" s="144"/>
      <c r="O24" s="144"/>
      <c r="P24" s="1" t="e">
        <f>SUM(O24/N24)</f>
        <v>#DIV/0!</v>
      </c>
      <c r="Q24" s="120"/>
      <c r="R24" s="120"/>
      <c r="S24" s="1" t="e">
        <f>SUM(R24/Q24)</f>
        <v>#DIV/0!</v>
      </c>
      <c r="T24" s="120"/>
      <c r="U24" s="120"/>
      <c r="V24" s="1" t="e">
        <f>SUM(U24/T24)</f>
        <v>#DIV/0!</v>
      </c>
      <c r="W24" s="120"/>
      <c r="X24" s="120"/>
      <c r="Y24" s="1" t="e">
        <f>SUM(X24/W24)</f>
        <v>#DIV/0!</v>
      </c>
      <c r="Z24" s="120"/>
      <c r="AA24" s="120"/>
      <c r="AB24" s="1" t="e">
        <f t="shared" si="32"/>
        <v>#DIV/0!</v>
      </c>
      <c r="AC24" s="120"/>
      <c r="AD24" s="120"/>
      <c r="AE24" s="1" t="e">
        <f>SUM(AD24/AC24)</f>
        <v>#DIV/0!</v>
      </c>
      <c r="AF24" s="120"/>
      <c r="AG24" s="120"/>
      <c r="AH24" s="1" t="e">
        <f>SUM(AG24/AF24)</f>
        <v>#DIV/0!</v>
      </c>
      <c r="AI24" s="120"/>
      <c r="AJ24" s="120"/>
      <c r="AK24" s="1" t="e">
        <f>SUM(AJ24/AI24)</f>
        <v>#DIV/0!</v>
      </c>
      <c r="AL24" s="144"/>
      <c r="AM24" s="144"/>
      <c r="AN24" s="1" t="e">
        <f>SUM(AM24/AL24)</f>
        <v>#DIV/0!</v>
      </c>
      <c r="AO24" s="120"/>
      <c r="AP24" s="120"/>
      <c r="AQ24" s="1" t="e">
        <f>SUM(AP24/AO24)</f>
        <v>#DIV/0!</v>
      </c>
      <c r="AR24" s="120"/>
      <c r="AS24" s="120"/>
      <c r="AT24" s="1" t="e">
        <f>SUM(AS24/AR24)</f>
        <v>#DIV/0!</v>
      </c>
      <c r="AU24" s="120"/>
      <c r="AV24" s="120"/>
      <c r="AW24" s="1" t="e">
        <f>SUM(AV24/AU24)</f>
        <v>#DIV/0!</v>
      </c>
      <c r="AX24" s="120"/>
      <c r="AY24" s="120"/>
      <c r="AZ24" s="1" t="e">
        <f>SUM(AY24/AX24)</f>
        <v>#DIV/0!</v>
      </c>
      <c r="BA24" s="120"/>
      <c r="BB24" s="120"/>
      <c r="BC24" s="1" t="e">
        <f>SUM(BB24/BA24)</f>
        <v>#DIV/0!</v>
      </c>
      <c r="BD24" s="120"/>
      <c r="BE24" s="120"/>
      <c r="BF24" s="1" t="e">
        <f>SUM(BE24/BD24)</f>
        <v>#DIV/0!</v>
      </c>
      <c r="BG24" s="120"/>
      <c r="BH24" s="120"/>
      <c r="BI24" s="1" t="e">
        <f>SUM(BH24/BG24)</f>
        <v>#DIV/0!</v>
      </c>
      <c r="BJ24" s="120"/>
      <c r="BK24" s="120"/>
      <c r="BL24" s="1" t="e">
        <f>SUM(BK24/BJ24)</f>
        <v>#DIV/0!</v>
      </c>
      <c r="BM24" s="120"/>
      <c r="BN24" s="120"/>
      <c r="BO24" s="1" t="e">
        <f>SUM(BN24/BM24)</f>
        <v>#DIV/0!</v>
      </c>
      <c r="BP24" s="120"/>
      <c r="BQ24" s="120"/>
      <c r="BR24" s="1" t="e">
        <f>SUM(BQ24/BP24)</f>
        <v>#DIV/0!</v>
      </c>
      <c r="BS24" s="120"/>
      <c r="BT24" s="120"/>
      <c r="BU24" s="1" t="e">
        <f>SUM(BT24/BS24)</f>
        <v>#DIV/0!</v>
      </c>
      <c r="BV24" s="120"/>
      <c r="BW24" s="120"/>
      <c r="BX24" s="1" t="e">
        <f t="shared" si="33"/>
        <v>#DIV/0!</v>
      </c>
      <c r="BY24" s="120"/>
      <c r="BZ24" s="120"/>
      <c r="CA24" s="1" t="e">
        <f>SUM(BZ24/BY24)</f>
        <v>#DIV/0!</v>
      </c>
      <c r="CB24" s="67">
        <f t="shared" si="34"/>
        <v>0</v>
      </c>
      <c r="CC24" s="67">
        <f t="shared" si="31"/>
        <v>0</v>
      </c>
      <c r="CD24" s="69" t="e">
        <f t="shared" si="18"/>
        <v>#DIV/0!</v>
      </c>
      <c r="CE24" s="60"/>
      <c r="CF24" s="52"/>
      <c r="CG24" s="52"/>
      <c r="CH24" s="51"/>
      <c r="CI24" s="51"/>
    </row>
    <row r="25" spans="1:87" s="62" customFormat="1" ht="33" customHeight="1" x14ac:dyDescent="0.3">
      <c r="A25" s="127" t="s">
        <v>57</v>
      </c>
      <c r="B25" s="120"/>
      <c r="C25" s="120"/>
      <c r="D25" s="1" t="e">
        <f>SUM(C25/B25)</f>
        <v>#DIV/0!</v>
      </c>
      <c r="E25" s="120"/>
      <c r="F25" s="120"/>
      <c r="G25" s="1"/>
      <c r="H25" s="120"/>
      <c r="I25" s="120"/>
      <c r="J25" s="1" t="e">
        <f>SUM(I25/H25)</f>
        <v>#DIV/0!</v>
      </c>
      <c r="K25" s="120"/>
      <c r="L25" s="120"/>
      <c r="M25" s="1" t="e">
        <f>SUM(L25/K25)</f>
        <v>#DIV/0!</v>
      </c>
      <c r="N25" s="120"/>
      <c r="O25" s="120"/>
      <c r="P25" s="1" t="e">
        <f>SUM(O25/N25)</f>
        <v>#DIV/0!</v>
      </c>
      <c r="Q25" s="120"/>
      <c r="R25" s="120"/>
      <c r="S25" s="1" t="e">
        <f>SUM(R25/Q25)</f>
        <v>#DIV/0!</v>
      </c>
      <c r="T25" s="120"/>
      <c r="U25" s="120"/>
      <c r="V25" s="1" t="e">
        <f>SUM(U25/T25)</f>
        <v>#DIV/0!</v>
      </c>
      <c r="W25" s="120"/>
      <c r="X25" s="120"/>
      <c r="Y25" s="1" t="e">
        <f>SUM(X25/W25)</f>
        <v>#DIV/0!</v>
      </c>
      <c r="Z25" s="120"/>
      <c r="AA25" s="120"/>
      <c r="AB25" s="1" t="e">
        <f t="shared" si="32"/>
        <v>#DIV/0!</v>
      </c>
      <c r="AC25" s="120"/>
      <c r="AD25" s="120"/>
      <c r="AE25" s="1" t="e">
        <f>SUM(AD25/AC25)</f>
        <v>#DIV/0!</v>
      </c>
      <c r="AF25" s="120"/>
      <c r="AG25" s="120"/>
      <c r="AH25" s="1" t="e">
        <f>SUM(AG25/AF25)</f>
        <v>#DIV/0!</v>
      </c>
      <c r="AI25" s="120"/>
      <c r="AJ25" s="120"/>
      <c r="AK25" s="1" t="e">
        <f>SUM(AJ25/AI25)</f>
        <v>#DIV/0!</v>
      </c>
      <c r="AL25" s="120"/>
      <c r="AM25" s="120"/>
      <c r="AN25" s="1" t="e">
        <f>SUM(AM25/AL25)</f>
        <v>#DIV/0!</v>
      </c>
      <c r="AO25" s="120"/>
      <c r="AP25" s="120"/>
      <c r="AQ25" s="1" t="e">
        <f>SUM(AP25/AO25)</f>
        <v>#DIV/0!</v>
      </c>
      <c r="AR25" s="120"/>
      <c r="AS25" s="120"/>
      <c r="AT25" s="1" t="e">
        <f>SUM(AS25/AR25)</f>
        <v>#DIV/0!</v>
      </c>
      <c r="AU25" s="120"/>
      <c r="AV25" s="120"/>
      <c r="AW25" s="1" t="e">
        <f>SUM(AV25/AU25)</f>
        <v>#DIV/0!</v>
      </c>
      <c r="AX25" s="120"/>
      <c r="AY25" s="120"/>
      <c r="AZ25" s="1" t="e">
        <f>SUM(AY25/AX25)</f>
        <v>#DIV/0!</v>
      </c>
      <c r="BA25" s="120"/>
      <c r="BB25" s="120"/>
      <c r="BC25" s="1" t="e">
        <f>SUM(BB25/BA25)</f>
        <v>#DIV/0!</v>
      </c>
      <c r="BD25" s="120"/>
      <c r="BE25" s="120"/>
      <c r="BF25" s="1" t="e">
        <f>SUM(BE25/BD25)</f>
        <v>#DIV/0!</v>
      </c>
      <c r="BG25" s="120"/>
      <c r="BH25" s="120"/>
      <c r="BI25" s="1" t="e">
        <f>SUM(BH25/BG25)</f>
        <v>#DIV/0!</v>
      </c>
      <c r="BJ25" s="120"/>
      <c r="BK25" s="120"/>
      <c r="BL25" s="1"/>
      <c r="BM25" s="120"/>
      <c r="BN25" s="120"/>
      <c r="BO25" s="1" t="e">
        <f>SUM(BN25/BM25)</f>
        <v>#DIV/0!</v>
      </c>
      <c r="BP25" s="120"/>
      <c r="BQ25" s="120"/>
      <c r="BR25" s="1" t="e">
        <f>SUM(BQ25/BP25)</f>
        <v>#DIV/0!</v>
      </c>
      <c r="BS25" s="120"/>
      <c r="BT25" s="120"/>
      <c r="BU25" s="1" t="e">
        <f>SUM(BT25/BS25)</f>
        <v>#DIV/0!</v>
      </c>
      <c r="BV25" s="120"/>
      <c r="BW25" s="120"/>
      <c r="BX25" s="1" t="e">
        <f t="shared" si="33"/>
        <v>#DIV/0!</v>
      </c>
      <c r="BY25" s="120"/>
      <c r="BZ25" s="120"/>
      <c r="CA25" s="1" t="e">
        <f>SUM(BZ25/BY25)</f>
        <v>#DIV/0!</v>
      </c>
      <c r="CB25" s="67">
        <f t="shared" si="34"/>
        <v>0</v>
      </c>
      <c r="CC25" s="67">
        <f>BZ25+BW25+BT25+BQ25+BN25+BK25+BH25+BE25+BB25+AY25+AV25+AS25+AP25+AM25+AJ25+AG25+AA25+X25+U25+R25+O25+L25+I25+F25+C25+AD25</f>
        <v>0</v>
      </c>
      <c r="CD25" s="69" t="e">
        <f t="shared" si="18"/>
        <v>#DIV/0!</v>
      </c>
      <c r="CE25" s="61"/>
      <c r="CF25" s="52"/>
      <c r="CG25" s="52"/>
      <c r="CH25" s="51"/>
      <c r="CI25" s="51"/>
    </row>
    <row r="26" spans="1:87" ht="27" customHeight="1" x14ac:dyDescent="0.3">
      <c r="A26" s="124" t="s">
        <v>42</v>
      </c>
      <c r="B26" s="120"/>
      <c r="C26" s="120"/>
      <c r="D26" s="1"/>
      <c r="E26" s="77"/>
      <c r="F26" s="77"/>
      <c r="G26" s="76"/>
      <c r="H26" s="77"/>
      <c r="I26" s="77"/>
      <c r="J26" s="76"/>
      <c r="K26" s="77"/>
      <c r="L26" s="77"/>
      <c r="M26" s="76"/>
      <c r="N26" s="77"/>
      <c r="O26" s="77"/>
      <c r="P26" s="76"/>
      <c r="Q26" s="77"/>
      <c r="R26" s="77"/>
      <c r="S26" s="76"/>
      <c r="T26" s="120"/>
      <c r="U26" s="120"/>
      <c r="V26" s="76"/>
      <c r="W26" s="120"/>
      <c r="X26" s="120"/>
      <c r="Y26" s="76"/>
      <c r="Z26" s="77"/>
      <c r="AA26" s="77"/>
      <c r="AB26" s="76"/>
      <c r="AC26" s="77"/>
      <c r="AD26" s="77"/>
      <c r="AE26" s="76"/>
      <c r="AF26" s="120"/>
      <c r="AG26" s="120"/>
      <c r="AH26" s="76"/>
      <c r="AI26" s="77"/>
      <c r="AJ26" s="77"/>
      <c r="AK26" s="76"/>
      <c r="AL26" s="77"/>
      <c r="AM26" s="77"/>
      <c r="AN26" s="76"/>
      <c r="AO26" s="77"/>
      <c r="AP26" s="77"/>
      <c r="AQ26" s="76"/>
      <c r="AR26" s="77"/>
      <c r="AS26" s="77"/>
      <c r="AT26" s="76"/>
      <c r="AU26" s="77"/>
      <c r="AV26" s="77"/>
      <c r="AW26" s="76"/>
      <c r="AX26" s="77"/>
      <c r="AY26" s="77"/>
      <c r="AZ26" s="76"/>
      <c r="BA26" s="77"/>
      <c r="BB26" s="77"/>
      <c r="BC26" s="76"/>
      <c r="BD26" s="77"/>
      <c r="BE26" s="77"/>
      <c r="BF26" s="76"/>
      <c r="BG26" s="77"/>
      <c r="BH26" s="77"/>
      <c r="BI26" s="76"/>
      <c r="BJ26" s="77"/>
      <c r="BK26" s="77"/>
      <c r="BL26" s="76"/>
      <c r="BM26" s="77"/>
      <c r="BN26" s="77"/>
      <c r="BO26" s="76"/>
      <c r="BP26" s="77"/>
      <c r="BQ26" s="77"/>
      <c r="BR26" s="76"/>
      <c r="BS26" s="77"/>
      <c r="BT26" s="77"/>
      <c r="BU26" s="76"/>
      <c r="BV26" s="77"/>
      <c r="BW26" s="77"/>
      <c r="BX26" s="76"/>
      <c r="BY26" s="77"/>
      <c r="BZ26" s="77"/>
      <c r="CA26" s="76"/>
      <c r="CB26" s="67">
        <f t="shared" si="34"/>
        <v>0</v>
      </c>
      <c r="CC26" s="67">
        <f t="shared" si="31"/>
        <v>0</v>
      </c>
      <c r="CD26" s="70"/>
      <c r="CE26" s="59"/>
      <c r="CF26" s="52"/>
      <c r="CG26" s="52"/>
      <c r="CH26" s="51"/>
      <c r="CI26" s="51"/>
    </row>
    <row r="27" spans="1:87" s="64" customFormat="1" ht="29.25" customHeight="1" thickBot="1" x14ac:dyDescent="0.35">
      <c r="A27" s="155" t="s">
        <v>63</v>
      </c>
      <c r="B27" s="156">
        <f>SUM(B13:B26)</f>
        <v>0</v>
      </c>
      <c r="C27" s="156">
        <f>SUM(C13:C26)</f>
        <v>0</v>
      </c>
      <c r="D27" s="152" t="e">
        <f>SUM(C27/B27)</f>
        <v>#DIV/0!</v>
      </c>
      <c r="E27" s="156">
        <f>SUM(E13:E26)</f>
        <v>0</v>
      </c>
      <c r="F27" s="156">
        <f>SUM(F13:F26)</f>
        <v>0</v>
      </c>
      <c r="G27" s="152" t="e">
        <f>SUM(F27/E27)</f>
        <v>#DIV/0!</v>
      </c>
      <c r="H27" s="156">
        <f>SUM(H13:H26)</f>
        <v>0</v>
      </c>
      <c r="I27" s="156">
        <f>SUM(I13:I26)</f>
        <v>0</v>
      </c>
      <c r="J27" s="152" t="e">
        <f>SUM(I27/H27)</f>
        <v>#DIV/0!</v>
      </c>
      <c r="K27" s="156">
        <f>SUM(K13:K26)</f>
        <v>0</v>
      </c>
      <c r="L27" s="156">
        <f>SUM(L13:L26)</f>
        <v>0</v>
      </c>
      <c r="M27" s="152" t="e">
        <f>SUM(L27/K27)</f>
        <v>#DIV/0!</v>
      </c>
      <c r="N27" s="156">
        <f>SUM(N13:N26)</f>
        <v>0</v>
      </c>
      <c r="O27" s="156">
        <f>SUM(O13:O26)</f>
        <v>0</v>
      </c>
      <c r="P27" s="152" t="e">
        <f>SUM(O27/N27)</f>
        <v>#DIV/0!</v>
      </c>
      <c r="Q27" s="156">
        <f>SUM(Q13:Q26)</f>
        <v>0</v>
      </c>
      <c r="R27" s="156">
        <f>SUM(R13:R26)</f>
        <v>0</v>
      </c>
      <c r="S27" s="152" t="e">
        <f>SUM(R27/Q27)</f>
        <v>#DIV/0!</v>
      </c>
      <c r="T27" s="156">
        <f>SUM(T13:T26)</f>
        <v>0</v>
      </c>
      <c r="U27" s="156">
        <f>SUM(U13:U26)</f>
        <v>0</v>
      </c>
      <c r="V27" s="152" t="e">
        <f>SUM(U27/T27)</f>
        <v>#DIV/0!</v>
      </c>
      <c r="W27" s="156">
        <f>SUM(W13:W26)</f>
        <v>0</v>
      </c>
      <c r="X27" s="156">
        <f>SUM(X13:X26)</f>
        <v>0</v>
      </c>
      <c r="Y27" s="152" t="e">
        <f>SUM(X27/W27)</f>
        <v>#DIV/0!</v>
      </c>
      <c r="Z27" s="156">
        <f>SUM(Z13:Z26)</f>
        <v>0</v>
      </c>
      <c r="AA27" s="156">
        <f>SUM(AA13:AA26)</f>
        <v>0</v>
      </c>
      <c r="AB27" s="152" t="e">
        <f>SUM(AA27/Z27)</f>
        <v>#DIV/0!</v>
      </c>
      <c r="AC27" s="156">
        <f>SUM(AC13:AC26)</f>
        <v>0</v>
      </c>
      <c r="AD27" s="156">
        <f>SUM(AD13:AD26)</f>
        <v>0</v>
      </c>
      <c r="AE27" s="152" t="e">
        <f>SUM(AD27/AC27)</f>
        <v>#DIV/0!</v>
      </c>
      <c r="AF27" s="156">
        <f>SUM(AF13:AF26)</f>
        <v>0</v>
      </c>
      <c r="AG27" s="156">
        <f>SUM(AG13:AG26)</f>
        <v>0</v>
      </c>
      <c r="AH27" s="152" t="e">
        <f>SUM(AG27/AF27)</f>
        <v>#DIV/0!</v>
      </c>
      <c r="AI27" s="156">
        <f>SUM(AI13:AI26)</f>
        <v>0</v>
      </c>
      <c r="AJ27" s="156">
        <f>SUM(AJ13:AJ26)</f>
        <v>0</v>
      </c>
      <c r="AK27" s="152" t="e">
        <f>SUM(AJ27/AI27)</f>
        <v>#DIV/0!</v>
      </c>
      <c r="AL27" s="156">
        <f>SUM(AL13:AL26)</f>
        <v>0</v>
      </c>
      <c r="AM27" s="156">
        <f>SUM(AM13:AM26)</f>
        <v>0</v>
      </c>
      <c r="AN27" s="152" t="e">
        <f>SUM(AM27/AL27)</f>
        <v>#DIV/0!</v>
      </c>
      <c r="AO27" s="156">
        <f>SUM(AO13:AO26)</f>
        <v>0</v>
      </c>
      <c r="AP27" s="156">
        <f>SUM(AP13:AP26)</f>
        <v>0</v>
      </c>
      <c r="AQ27" s="152" t="e">
        <f>SUM(AP27/AO27)</f>
        <v>#DIV/0!</v>
      </c>
      <c r="AR27" s="156">
        <f>SUM(AR13:AR26)</f>
        <v>0</v>
      </c>
      <c r="AS27" s="156">
        <f>SUM(AS13:AS26)</f>
        <v>0</v>
      </c>
      <c r="AT27" s="152" t="e">
        <f>SUM(AS27/AR27)</f>
        <v>#DIV/0!</v>
      </c>
      <c r="AU27" s="156">
        <f>SUM(AU13:AU26)</f>
        <v>0</v>
      </c>
      <c r="AV27" s="156">
        <f>SUM(AV13:AV26)</f>
        <v>0</v>
      </c>
      <c r="AW27" s="152" t="e">
        <f>SUM(AV27/AU27)</f>
        <v>#DIV/0!</v>
      </c>
      <c r="AX27" s="156">
        <f>SUM(AX13:AX26)</f>
        <v>0</v>
      </c>
      <c r="AY27" s="156">
        <f>SUM(AY13:AY26)</f>
        <v>0</v>
      </c>
      <c r="AZ27" s="152" t="e">
        <f>SUM(AY27/AX27)</f>
        <v>#DIV/0!</v>
      </c>
      <c r="BA27" s="156">
        <f>SUM(BA13:BA26)</f>
        <v>0</v>
      </c>
      <c r="BB27" s="156">
        <f>SUM(BB13:BB26)</f>
        <v>0</v>
      </c>
      <c r="BC27" s="152" t="e">
        <f>SUM(BB27/BA27)</f>
        <v>#DIV/0!</v>
      </c>
      <c r="BD27" s="156">
        <f>SUM(BD13:BD26)</f>
        <v>0</v>
      </c>
      <c r="BE27" s="156">
        <f>SUM(BE13:BE26)</f>
        <v>0</v>
      </c>
      <c r="BF27" s="152" t="e">
        <f>SUM(BE27/BD27)</f>
        <v>#DIV/0!</v>
      </c>
      <c r="BG27" s="156">
        <f>SUM(BG13:BG26)</f>
        <v>0</v>
      </c>
      <c r="BH27" s="156">
        <f>SUM(BH13:BH26)</f>
        <v>0</v>
      </c>
      <c r="BI27" s="152" t="e">
        <f>SUM(BH27/BG27)</f>
        <v>#DIV/0!</v>
      </c>
      <c r="BJ27" s="156">
        <f>SUM(BJ13:BJ26)</f>
        <v>0</v>
      </c>
      <c r="BK27" s="156">
        <f>SUM(BK13:BK26)</f>
        <v>0</v>
      </c>
      <c r="BL27" s="152" t="e">
        <f>SUM(BK27/BJ27)</f>
        <v>#DIV/0!</v>
      </c>
      <c r="BM27" s="156">
        <f>SUM(BM13:BM26)</f>
        <v>0</v>
      </c>
      <c r="BN27" s="156">
        <f>SUM(BN13:BN26)</f>
        <v>0</v>
      </c>
      <c r="BO27" s="152" t="e">
        <f>SUM(BN27/BM27)</f>
        <v>#DIV/0!</v>
      </c>
      <c r="BP27" s="156">
        <f>SUM(BP13:BP26)</f>
        <v>0</v>
      </c>
      <c r="BQ27" s="156">
        <f>SUM(BQ13:BQ26)</f>
        <v>0</v>
      </c>
      <c r="BR27" s="152" t="e">
        <f>SUM(BQ27/BP27)</f>
        <v>#DIV/0!</v>
      </c>
      <c r="BS27" s="156">
        <f>SUM(BS13:BS26)</f>
        <v>0</v>
      </c>
      <c r="BT27" s="156">
        <f>SUM(BT13:BT26)</f>
        <v>0</v>
      </c>
      <c r="BU27" s="152" t="e">
        <f>SUM(BT27/BS27)</f>
        <v>#DIV/0!</v>
      </c>
      <c r="BV27" s="156">
        <f>SUM(BV13:BV26)</f>
        <v>0</v>
      </c>
      <c r="BW27" s="156">
        <f>SUM(BW13:BW26)</f>
        <v>0</v>
      </c>
      <c r="BX27" s="152" t="e">
        <f>SUM(BW27/BV27)</f>
        <v>#DIV/0!</v>
      </c>
      <c r="BY27" s="156">
        <f>SUM(BY13:BY26)</f>
        <v>0</v>
      </c>
      <c r="BZ27" s="156">
        <f>SUM(BZ13:BZ26)</f>
        <v>0</v>
      </c>
      <c r="CA27" s="152" t="e">
        <f>SUM(BZ27/BY27)</f>
        <v>#DIV/0!</v>
      </c>
      <c r="CB27" s="151">
        <f t="shared" si="34"/>
        <v>0</v>
      </c>
      <c r="CC27" s="151">
        <f t="shared" si="31"/>
        <v>0</v>
      </c>
      <c r="CD27" s="157" t="e">
        <f>SUM(CC27/CB27)</f>
        <v>#DIV/0!</v>
      </c>
      <c r="CE27" s="63"/>
      <c r="CF27" s="52"/>
      <c r="CG27" s="52"/>
      <c r="CH27" s="56"/>
      <c r="CI27" s="53"/>
    </row>
    <row r="28" spans="1:87" ht="16.5" customHeight="1" x14ac:dyDescent="0.3">
      <c r="A28" s="153" t="s">
        <v>44</v>
      </c>
      <c r="B28" s="154">
        <f>B12-B27</f>
        <v>0</v>
      </c>
      <c r="C28" s="154">
        <f t="shared" ref="C28:BN28" si="35">C12-C27</f>
        <v>0</v>
      </c>
      <c r="D28" s="154"/>
      <c r="E28" s="154">
        <f t="shared" si="35"/>
        <v>0</v>
      </c>
      <c r="F28" s="154">
        <f t="shared" si="35"/>
        <v>0</v>
      </c>
      <c r="G28" s="154"/>
      <c r="H28" s="154">
        <f t="shared" si="35"/>
        <v>0</v>
      </c>
      <c r="I28" s="154">
        <f t="shared" si="35"/>
        <v>0</v>
      </c>
      <c r="J28" s="154"/>
      <c r="K28" s="154">
        <f t="shared" si="35"/>
        <v>0</v>
      </c>
      <c r="L28" s="154">
        <f t="shared" si="35"/>
        <v>0</v>
      </c>
      <c r="M28" s="154"/>
      <c r="N28" s="154">
        <f t="shared" si="35"/>
        <v>0</v>
      </c>
      <c r="O28" s="154">
        <f t="shared" si="35"/>
        <v>0</v>
      </c>
      <c r="P28" s="154"/>
      <c r="Q28" s="154">
        <f t="shared" si="35"/>
        <v>0</v>
      </c>
      <c r="R28" s="154">
        <f t="shared" si="35"/>
        <v>0</v>
      </c>
      <c r="S28" s="154"/>
      <c r="T28" s="154">
        <f t="shared" si="35"/>
        <v>0</v>
      </c>
      <c r="U28" s="154">
        <f t="shared" si="35"/>
        <v>0</v>
      </c>
      <c r="V28" s="154"/>
      <c r="W28" s="154">
        <f t="shared" si="35"/>
        <v>0</v>
      </c>
      <c r="X28" s="154">
        <f t="shared" si="35"/>
        <v>0</v>
      </c>
      <c r="Y28" s="154"/>
      <c r="Z28" s="154">
        <f t="shared" si="35"/>
        <v>0</v>
      </c>
      <c r="AA28" s="154">
        <f t="shared" si="35"/>
        <v>0</v>
      </c>
      <c r="AB28" s="154"/>
      <c r="AC28" s="154">
        <f t="shared" si="35"/>
        <v>0</v>
      </c>
      <c r="AD28" s="154">
        <f t="shared" si="35"/>
        <v>0</v>
      </c>
      <c r="AE28" s="154"/>
      <c r="AF28" s="154">
        <f t="shared" si="35"/>
        <v>0</v>
      </c>
      <c r="AG28" s="154">
        <f t="shared" si="35"/>
        <v>0</v>
      </c>
      <c r="AH28" s="154"/>
      <c r="AI28" s="154">
        <f t="shared" si="35"/>
        <v>0</v>
      </c>
      <c r="AJ28" s="154">
        <f t="shared" si="35"/>
        <v>0</v>
      </c>
      <c r="AK28" s="154"/>
      <c r="AL28" s="154">
        <f t="shared" si="35"/>
        <v>0</v>
      </c>
      <c r="AM28" s="154">
        <f t="shared" si="35"/>
        <v>0</v>
      </c>
      <c r="AN28" s="154"/>
      <c r="AO28" s="154">
        <f t="shared" si="35"/>
        <v>0</v>
      </c>
      <c r="AP28" s="154">
        <f t="shared" si="35"/>
        <v>0</v>
      </c>
      <c r="AQ28" s="154"/>
      <c r="AR28" s="154">
        <f t="shared" si="35"/>
        <v>0</v>
      </c>
      <c r="AS28" s="154">
        <f t="shared" si="35"/>
        <v>0</v>
      </c>
      <c r="AT28" s="154"/>
      <c r="AU28" s="154">
        <f t="shared" si="35"/>
        <v>0</v>
      </c>
      <c r="AV28" s="154">
        <f t="shared" si="35"/>
        <v>0</v>
      </c>
      <c r="AW28" s="154"/>
      <c r="AX28" s="154">
        <f t="shared" si="35"/>
        <v>0</v>
      </c>
      <c r="AY28" s="154">
        <f t="shared" si="35"/>
        <v>0</v>
      </c>
      <c r="AZ28" s="154"/>
      <c r="BA28" s="154">
        <f t="shared" si="35"/>
        <v>0</v>
      </c>
      <c r="BB28" s="154">
        <f t="shared" si="35"/>
        <v>0</v>
      </c>
      <c r="BC28" s="154"/>
      <c r="BD28" s="154">
        <f t="shared" si="35"/>
        <v>0</v>
      </c>
      <c r="BE28" s="154">
        <f t="shared" si="35"/>
        <v>0</v>
      </c>
      <c r="BF28" s="154"/>
      <c r="BG28" s="154">
        <f t="shared" si="35"/>
        <v>0</v>
      </c>
      <c r="BH28" s="154">
        <f t="shared" si="35"/>
        <v>0</v>
      </c>
      <c r="BI28" s="154"/>
      <c r="BJ28" s="154">
        <f t="shared" si="35"/>
        <v>0</v>
      </c>
      <c r="BK28" s="154">
        <f t="shared" si="35"/>
        <v>0</v>
      </c>
      <c r="BL28" s="154"/>
      <c r="BM28" s="154">
        <f t="shared" si="35"/>
        <v>0</v>
      </c>
      <c r="BN28" s="154">
        <f t="shared" si="35"/>
        <v>0</v>
      </c>
      <c r="BO28" s="154"/>
      <c r="BP28" s="154">
        <f t="shared" ref="BP28:BZ28" si="36">BP12-BP27</f>
        <v>0</v>
      </c>
      <c r="BQ28" s="154">
        <f t="shared" si="36"/>
        <v>0</v>
      </c>
      <c r="BR28" s="154"/>
      <c r="BS28" s="154">
        <f t="shared" si="36"/>
        <v>0</v>
      </c>
      <c r="BT28" s="154">
        <f t="shared" si="36"/>
        <v>0</v>
      </c>
      <c r="BU28" s="154"/>
      <c r="BV28" s="154">
        <f t="shared" si="36"/>
        <v>0</v>
      </c>
      <c r="BW28" s="154">
        <f>BW12-BW27</f>
        <v>0</v>
      </c>
      <c r="BX28" s="154"/>
      <c r="BY28" s="154">
        <f t="shared" si="36"/>
        <v>0</v>
      </c>
      <c r="BZ28" s="154">
        <f t="shared" si="36"/>
        <v>0</v>
      </c>
      <c r="CA28" s="154"/>
      <c r="CB28" s="68">
        <f>BY28+BV28+BS28+BP28+BM28+BJ28+BG28+BD28+BA28+AX28+AU28+AR28+AO28+AL28+AI28+AF28+Z28+W28+T28+Q28+N28+K28+H28+E28+B28+AC28</f>
        <v>0</v>
      </c>
      <c r="CC28" s="154">
        <f>CC12-CC27</f>
        <v>0</v>
      </c>
      <c r="CD28" s="154"/>
      <c r="CE28" s="59"/>
      <c r="CF28" s="51"/>
      <c r="CG28" s="51"/>
      <c r="CH28" s="51"/>
      <c r="CI28" s="51"/>
    </row>
    <row r="29" spans="1:87" ht="19.5" hidden="1" customHeight="1" x14ac:dyDescent="0.3">
      <c r="A29" s="47" t="s">
        <v>45</v>
      </c>
      <c r="B29" s="45" t="e">
        <f>B28/(B6+B11)*100</f>
        <v>#DIV/0!</v>
      </c>
      <c r="C29" s="45" t="e">
        <f>C28/(C6+C11)*100</f>
        <v>#DIV/0!</v>
      </c>
      <c r="D29" s="71"/>
      <c r="E29" s="45" t="e">
        <f>E28/(E6+E11)*100</f>
        <v>#DIV/0!</v>
      </c>
      <c r="F29" s="45" t="e">
        <f>F28/(F6+F11)*100</f>
        <v>#DIV/0!</v>
      </c>
      <c r="G29" s="71"/>
      <c r="H29" s="45" t="e">
        <f>H28/(H6+H11)*100</f>
        <v>#DIV/0!</v>
      </c>
      <c r="I29" s="45" t="e">
        <f>I28/(I6+I11)*100</f>
        <v>#DIV/0!</v>
      </c>
      <c r="J29" s="71" t="s">
        <v>0</v>
      </c>
      <c r="K29" s="45" t="e">
        <f>K28/(K6+K11)*100</f>
        <v>#DIV/0!</v>
      </c>
      <c r="L29" s="45" t="e">
        <f>L28/(L6+L11)*100</f>
        <v>#DIV/0!</v>
      </c>
      <c r="M29" s="71"/>
      <c r="N29" s="45" t="e">
        <f>N28/(N6+N11)*100</f>
        <v>#DIV/0!</v>
      </c>
      <c r="O29" s="45" t="e">
        <f>O28/(O6+O11)*100</f>
        <v>#DIV/0!</v>
      </c>
      <c r="P29" s="71"/>
      <c r="Q29" s="45" t="e">
        <f>Q28/(Q6+Q11)*100</f>
        <v>#DIV/0!</v>
      </c>
      <c r="R29" s="45" t="e">
        <f>R28/(R6+R11)*100</f>
        <v>#DIV/0!</v>
      </c>
      <c r="S29" s="71"/>
      <c r="T29" s="45" t="e">
        <f>T28/(T6+T11)*100</f>
        <v>#DIV/0!</v>
      </c>
      <c r="U29" s="45" t="e">
        <f>U28/(U6+U11)*100</f>
        <v>#DIV/0!</v>
      </c>
      <c r="V29" s="71"/>
      <c r="W29" s="45" t="e">
        <f>W28/(W6+W11)*100</f>
        <v>#DIV/0!</v>
      </c>
      <c r="X29" s="45" t="e">
        <f>X28/(X6+X11)*100</f>
        <v>#DIV/0!</v>
      </c>
      <c r="Y29" s="71"/>
      <c r="Z29" s="45" t="e">
        <f>Z28/(Z6+Z11)*100</f>
        <v>#DIV/0!</v>
      </c>
      <c r="AA29" s="45" t="e">
        <f>AA28/(AA6+AA11)*100</f>
        <v>#DIV/0!</v>
      </c>
      <c r="AB29" s="71"/>
      <c r="AC29" s="73"/>
      <c r="AD29" s="73"/>
      <c r="AE29" s="71"/>
      <c r="AF29" s="45" t="e">
        <f>AF28/(AF6+AF11)*100</f>
        <v>#DIV/0!</v>
      </c>
      <c r="AG29" s="45" t="e">
        <f>AG28/(AG6+AG11)*100</f>
        <v>#DIV/0!</v>
      </c>
      <c r="AH29" s="71"/>
      <c r="AI29" s="45" t="e">
        <f>AI28/(AI6+AI11)*100</f>
        <v>#DIV/0!</v>
      </c>
      <c r="AJ29" s="45" t="e">
        <f>AJ28/(AJ6+AJ11)*100</f>
        <v>#DIV/0!</v>
      </c>
      <c r="AK29" s="70"/>
      <c r="AL29" s="45" t="e">
        <f>AL28/(AL6+AL11)*100</f>
        <v>#DIV/0!</v>
      </c>
      <c r="AM29" s="45" t="e">
        <f>AM28/(AM6+AM11)*100</f>
        <v>#DIV/0!</v>
      </c>
      <c r="AN29" s="71"/>
      <c r="AO29" s="45" t="e">
        <f>AO28/(AO6+AO11)*100</f>
        <v>#DIV/0!</v>
      </c>
      <c r="AP29" s="45" t="e">
        <f>AP28/(AP6+AP11)*100</f>
        <v>#DIV/0!</v>
      </c>
      <c r="AQ29" s="71"/>
      <c r="AR29" s="45" t="e">
        <f>AR28/(AR6+AR11)*100</f>
        <v>#DIV/0!</v>
      </c>
      <c r="AS29" s="45" t="e">
        <f>AS28/(AS6+AS11)*100</f>
        <v>#DIV/0!</v>
      </c>
      <c r="AT29" s="71"/>
      <c r="AU29" s="45" t="e">
        <f>AU28/(AU6+AU11)*100</f>
        <v>#DIV/0!</v>
      </c>
      <c r="AV29" s="45" t="e">
        <f>AV28/(AV6+AV11)*100</f>
        <v>#DIV/0!</v>
      </c>
      <c r="AW29" s="71"/>
      <c r="AX29" s="45" t="e">
        <f>AX28/(AX6+AX11)*100</f>
        <v>#DIV/0!</v>
      </c>
      <c r="AY29" s="45" t="e">
        <f>AY28/(AY6+AY11)*100</f>
        <v>#DIV/0!</v>
      </c>
      <c r="AZ29" s="71"/>
      <c r="BA29" s="45" t="e">
        <f>BA28/(BA6+BA11)*100</f>
        <v>#DIV/0!</v>
      </c>
      <c r="BB29" s="45" t="e">
        <f>BB28/(BB6+BB11)*100</f>
        <v>#DIV/0!</v>
      </c>
      <c r="BC29" s="71"/>
      <c r="BD29" s="45" t="e">
        <f>BD28/(BD6+BD11)*100</f>
        <v>#DIV/0!</v>
      </c>
      <c r="BE29" s="45" t="e">
        <f>BE28/(BE6+BE11)*100</f>
        <v>#DIV/0!</v>
      </c>
      <c r="BF29" s="71"/>
      <c r="BG29" s="45" t="e">
        <f>BG28/(BG6+BG11)*100</f>
        <v>#DIV/0!</v>
      </c>
      <c r="BH29" s="45" t="e">
        <f>BH28/(BH6+BH11)*100</f>
        <v>#DIV/0!</v>
      </c>
      <c r="BI29" s="71"/>
      <c r="BJ29" s="45" t="e">
        <f>BJ28/(BJ6+BJ11)*100</f>
        <v>#DIV/0!</v>
      </c>
      <c r="BK29" s="45" t="e">
        <f>BK28/(BK6+BK11)*100</f>
        <v>#DIV/0!</v>
      </c>
      <c r="BL29" s="71"/>
      <c r="BM29" s="45" t="e">
        <f>BM28/(BM6+BM11)*100</f>
        <v>#DIV/0!</v>
      </c>
      <c r="BN29" s="45" t="e">
        <f>BN28/(BN6+BN11)*100</f>
        <v>#DIV/0!</v>
      </c>
      <c r="BO29" s="71"/>
      <c r="BP29" s="45" t="e">
        <f>BP28/(BP6+BP11)*100</f>
        <v>#DIV/0!</v>
      </c>
      <c r="BQ29" s="45" t="e">
        <f>BQ28/(BQ6+BQ11)*100</f>
        <v>#DIV/0!</v>
      </c>
      <c r="BR29" s="71"/>
      <c r="BS29" s="45" t="e">
        <f>BS28/(BS6+BS11)*100</f>
        <v>#DIV/0!</v>
      </c>
      <c r="BT29" s="45" t="e">
        <f>BT28/(BT6+BT11)*100</f>
        <v>#DIV/0!</v>
      </c>
      <c r="BU29" s="71"/>
      <c r="BV29" s="45" t="e">
        <f>BV28/(BV6+BV11)*100</f>
        <v>#DIV/0!</v>
      </c>
      <c r="BW29" s="45" t="e">
        <f>BW28/(BW6+BW11)*100</f>
        <v>#DIV/0!</v>
      </c>
      <c r="BX29" s="71"/>
      <c r="BY29" s="45" t="e">
        <f>BY28/(BY6+BY11)*100</f>
        <v>#DIV/0!</v>
      </c>
      <c r="BZ29" s="45" t="e">
        <f>BZ28/(BZ6+BZ11)*100</f>
        <v>#DIV/0!</v>
      </c>
      <c r="CA29" s="71"/>
      <c r="CB29" s="68" t="e">
        <f>BY29+BV29+BS29+BP29+BM29+BJ29+BG29+BD29+BA29+AX29+AU29+AR29+AO29+AL29+AI29+AF29+Z29+W29+T29+Q29+N29+K29+H29+E29+B29+AC29</f>
        <v>#DIV/0!</v>
      </c>
      <c r="CC29" s="72" t="e">
        <f>BZ29+BW29+BT29+BQ29+BN29+BK29+BH29+BE29+BB29+AY29+AV29+AS29+AP29+AM29+AJ29+AG29+AD28+AA29+X29+U29+R29+O29+L29+I29+F29+C29</f>
        <v>#DIV/0!</v>
      </c>
      <c r="CD29" s="70"/>
      <c r="CF29" s="51"/>
      <c r="CG29" s="51"/>
      <c r="CH29" s="51"/>
      <c r="CI29" s="51"/>
    </row>
    <row r="30" spans="1:87" ht="16.5" hidden="1" customHeight="1" x14ac:dyDescent="0.3">
      <c r="A30" s="47" t="s">
        <v>46</v>
      </c>
      <c r="B30" s="73"/>
      <c r="C30" s="73"/>
      <c r="D30" s="71"/>
      <c r="E30" s="73"/>
      <c r="F30" s="73"/>
      <c r="G30" s="71"/>
      <c r="H30" s="73"/>
      <c r="I30" s="73"/>
      <c r="J30" s="71"/>
      <c r="K30" s="73"/>
      <c r="L30" s="73"/>
      <c r="M30" s="71"/>
      <c r="N30" s="73"/>
      <c r="O30" s="73"/>
      <c r="P30" s="71"/>
      <c r="Q30" s="73"/>
      <c r="R30" s="73"/>
      <c r="S30" s="71"/>
      <c r="T30" s="73"/>
      <c r="U30" s="73"/>
      <c r="V30" s="71"/>
      <c r="W30" s="73"/>
      <c r="X30" s="73"/>
      <c r="Y30" s="71"/>
      <c r="Z30" s="73"/>
      <c r="AA30" s="73"/>
      <c r="AB30" s="71"/>
      <c r="AC30" s="77"/>
      <c r="AD30" s="77"/>
      <c r="AE30" s="71"/>
      <c r="AF30" s="73"/>
      <c r="AG30" s="73"/>
      <c r="AH30" s="71"/>
      <c r="AI30" s="73"/>
      <c r="AJ30" s="73"/>
      <c r="AK30" s="70"/>
      <c r="AL30" s="73"/>
      <c r="AM30" s="73"/>
      <c r="AN30" s="71"/>
      <c r="AO30" s="73"/>
      <c r="AP30" s="73"/>
      <c r="AQ30" s="71"/>
      <c r="AR30" s="73"/>
      <c r="AS30" s="73"/>
      <c r="AT30" s="71"/>
      <c r="AU30" s="73"/>
      <c r="AV30" s="73"/>
      <c r="AW30" s="71"/>
      <c r="AX30" s="73"/>
      <c r="AY30" s="73"/>
      <c r="AZ30" s="71"/>
      <c r="BA30" s="73"/>
      <c r="BB30" s="73"/>
      <c r="BC30" s="71"/>
      <c r="BD30" s="73"/>
      <c r="BE30" s="73"/>
      <c r="BF30" s="71"/>
      <c r="BG30" s="73"/>
      <c r="BH30" s="73"/>
      <c r="BI30" s="71"/>
      <c r="BJ30" s="73"/>
      <c r="BK30" s="73"/>
      <c r="BL30" s="71"/>
      <c r="BM30" s="73"/>
      <c r="BN30" s="73"/>
      <c r="BO30" s="71"/>
      <c r="BP30" s="73"/>
      <c r="BQ30" s="73"/>
      <c r="BR30" s="71"/>
      <c r="BS30" s="73"/>
      <c r="BT30" s="73"/>
      <c r="BU30" s="71"/>
      <c r="BV30" s="73"/>
      <c r="BW30" s="73"/>
      <c r="BX30" s="71"/>
      <c r="BY30" s="73"/>
      <c r="BZ30" s="73"/>
      <c r="CA30" s="71"/>
      <c r="CB30" s="72"/>
      <c r="CC30" s="72"/>
      <c r="CD30" s="70"/>
      <c r="CF30" s="51"/>
      <c r="CG30" s="51"/>
      <c r="CH30" s="51"/>
      <c r="CI30" s="51"/>
    </row>
    <row r="31" spans="1:87" ht="30" hidden="1" customHeight="1" x14ac:dyDescent="0.3">
      <c r="A31" s="47" t="s">
        <v>47</v>
      </c>
      <c r="B31" s="78"/>
      <c r="C31" s="78"/>
      <c r="D31" s="71" t="e">
        <f>SUM(C31/B31)</f>
        <v>#DIV/0!</v>
      </c>
      <c r="E31" s="78"/>
      <c r="F31" s="78"/>
      <c r="G31" s="71" t="e">
        <f>SUM(F31/E31)</f>
        <v>#DIV/0!</v>
      </c>
      <c r="H31" s="78"/>
      <c r="I31" s="78"/>
      <c r="J31" s="71" t="e">
        <f>SUM(I31/H31)</f>
        <v>#DIV/0!</v>
      </c>
      <c r="K31" s="78"/>
      <c r="L31" s="78"/>
      <c r="M31" s="71" t="e">
        <f>SUM(L31/K31)</f>
        <v>#DIV/0!</v>
      </c>
      <c r="N31" s="78"/>
      <c r="O31" s="78"/>
      <c r="P31" s="71" t="e">
        <f>SUM(O31/N31)</f>
        <v>#DIV/0!</v>
      </c>
      <c r="Q31" s="78"/>
      <c r="R31" s="78"/>
      <c r="S31" s="71" t="e">
        <f>SUM(R31/Q31)</f>
        <v>#DIV/0!</v>
      </c>
      <c r="T31" s="78"/>
      <c r="U31" s="78"/>
      <c r="V31" s="71" t="e">
        <f>SUM(U31/T31)</f>
        <v>#DIV/0!</v>
      </c>
      <c r="W31" s="78"/>
      <c r="X31" s="78"/>
      <c r="Y31" s="71" t="e">
        <f>SUM(X31/W31)</f>
        <v>#DIV/0!</v>
      </c>
      <c r="Z31" s="78"/>
      <c r="AA31" s="78"/>
      <c r="AB31" s="71" t="e">
        <f>SUM(AA31/Z31)</f>
        <v>#DIV/0!</v>
      </c>
      <c r="AC31" s="78"/>
      <c r="AD31" s="78"/>
      <c r="AE31" s="71" t="e">
        <f>SUM(AD31/AC31)</f>
        <v>#DIV/0!</v>
      </c>
      <c r="AF31" s="78"/>
      <c r="AG31" s="78"/>
      <c r="AH31" s="71" t="e">
        <f>SUM(AG31/AF31)</f>
        <v>#DIV/0!</v>
      </c>
      <c r="AI31" s="78"/>
      <c r="AJ31" s="78"/>
      <c r="AK31" s="71" t="e">
        <f>SUM(AJ31/AI31)</f>
        <v>#DIV/0!</v>
      </c>
      <c r="AL31" s="78"/>
      <c r="AM31" s="78"/>
      <c r="AN31" s="71" t="e">
        <f>SUM(AM31/AL31)</f>
        <v>#DIV/0!</v>
      </c>
      <c r="AO31" s="78"/>
      <c r="AP31" s="78"/>
      <c r="AQ31" s="71" t="e">
        <f>SUM(AP31/AO31)</f>
        <v>#DIV/0!</v>
      </c>
      <c r="AR31" s="78"/>
      <c r="AS31" s="78"/>
      <c r="AT31" s="71" t="e">
        <f>SUM(AS31/AR31)</f>
        <v>#DIV/0!</v>
      </c>
      <c r="AU31" s="78"/>
      <c r="AV31" s="78"/>
      <c r="AW31" s="71" t="e">
        <f>SUM(AV31/AU31)</f>
        <v>#DIV/0!</v>
      </c>
      <c r="AX31" s="78"/>
      <c r="AY31" s="78"/>
      <c r="AZ31" s="71" t="e">
        <f>SUM(AY31/AX31)</f>
        <v>#DIV/0!</v>
      </c>
      <c r="BA31" s="78"/>
      <c r="BB31" s="78"/>
      <c r="BC31" s="71" t="e">
        <f>SUM(BB31/BA31)</f>
        <v>#DIV/0!</v>
      </c>
      <c r="BD31" s="78"/>
      <c r="BE31" s="78"/>
      <c r="BF31" s="71" t="e">
        <f>SUM(BE31/BD31)</f>
        <v>#DIV/0!</v>
      </c>
      <c r="BG31" s="78"/>
      <c r="BH31" s="78"/>
      <c r="BI31" s="71" t="e">
        <f>SUM(BH31/BG31)</f>
        <v>#DIV/0!</v>
      </c>
      <c r="BJ31" s="78"/>
      <c r="BK31" s="78"/>
      <c r="BL31" s="71" t="e">
        <f>SUM(BK31/BJ31)</f>
        <v>#DIV/0!</v>
      </c>
      <c r="BM31" s="78"/>
      <c r="BN31" s="78"/>
      <c r="BO31" s="71" t="e">
        <f>SUM(BN31/BM31)</f>
        <v>#DIV/0!</v>
      </c>
      <c r="BP31" s="78"/>
      <c r="BQ31" s="78"/>
      <c r="BR31" s="71" t="e">
        <f>SUM(BQ31/BP31)</f>
        <v>#DIV/0!</v>
      </c>
      <c r="BS31" s="78"/>
      <c r="BT31" s="78"/>
      <c r="BU31" s="71" t="e">
        <f>SUM(BT31/BS31)</f>
        <v>#DIV/0!</v>
      </c>
      <c r="BV31" s="78"/>
      <c r="BW31" s="78"/>
      <c r="BX31" s="71" t="e">
        <f>SUM(BW31/BV31)</f>
        <v>#DIV/0!</v>
      </c>
      <c r="BY31" s="78"/>
      <c r="BZ31" s="78"/>
      <c r="CA31" s="71" t="e">
        <f>SUM(BZ31/BY31)</f>
        <v>#DIV/0!</v>
      </c>
      <c r="CB31" s="67">
        <f>BY31+BV31+BS31+BP31+BM31+BJ31+BG31+BD31+BA31+AX31+AU31+AR31+AO31+AL31+AI31+AF31+AC31+Z31+W31+T31+Q31+N31+K31+H31+E31+B31</f>
        <v>0</v>
      </c>
      <c r="CC31" s="67">
        <f>BZ31+BW31+BT31+BQ31+BN31+BK31+BH31+BE31+BB31+AY31+AV31+AS31+AP31+AM31+AJ31+AG31+AD31+AA31+X31+U31+R31+O31+L31+I31+F31+C31</f>
        <v>0</v>
      </c>
      <c r="CD31" s="69" t="e">
        <f>SUM(CC31/CB31)</f>
        <v>#DIV/0!</v>
      </c>
      <c r="CF31" s="52"/>
      <c r="CG31" s="52"/>
      <c r="CH31" s="51"/>
      <c r="CI31" s="51"/>
    </row>
    <row r="32" spans="1:87" ht="30.75" hidden="1" customHeight="1" x14ac:dyDescent="0.3">
      <c r="A32" s="47" t="s">
        <v>48</v>
      </c>
      <c r="B32" s="77"/>
      <c r="C32" s="77"/>
      <c r="D32" s="71" t="e">
        <f>SUM(C32/B32)</f>
        <v>#DIV/0!</v>
      </c>
      <c r="E32" s="77"/>
      <c r="F32" s="77"/>
      <c r="G32" s="71" t="e">
        <f>SUM(F32/E32)</f>
        <v>#DIV/0!</v>
      </c>
      <c r="H32" s="77"/>
      <c r="I32" s="77"/>
      <c r="J32" s="71" t="e">
        <f>SUM(I32/H32)</f>
        <v>#DIV/0!</v>
      </c>
      <c r="K32" s="77"/>
      <c r="L32" s="77"/>
      <c r="M32" s="71" t="e">
        <f>SUM(L32/K32)</f>
        <v>#DIV/0!</v>
      </c>
      <c r="N32" s="77"/>
      <c r="O32" s="77"/>
      <c r="P32" s="71" t="e">
        <f>SUM(O32/N32)</f>
        <v>#DIV/0!</v>
      </c>
      <c r="Q32" s="77"/>
      <c r="R32" s="77"/>
      <c r="S32" s="71" t="e">
        <f>SUM(R32/Q32)</f>
        <v>#DIV/0!</v>
      </c>
      <c r="T32" s="77"/>
      <c r="U32" s="77"/>
      <c r="V32" s="71" t="e">
        <f>SUM(U32/T32)</f>
        <v>#DIV/0!</v>
      </c>
      <c r="W32" s="77"/>
      <c r="X32" s="77"/>
      <c r="Y32" s="71" t="e">
        <f>SUM(X32/W32)</f>
        <v>#DIV/0!</v>
      </c>
      <c r="Z32" s="77"/>
      <c r="AA32" s="77"/>
      <c r="AB32" s="71" t="e">
        <f>SUM(AA32/Z32)</f>
        <v>#DIV/0!</v>
      </c>
      <c r="AC32" s="77"/>
      <c r="AD32" s="77"/>
      <c r="AE32" s="71" t="e">
        <f>SUM(AD32/AC32)</f>
        <v>#DIV/0!</v>
      </c>
      <c r="AF32" s="77"/>
      <c r="AG32" s="77"/>
      <c r="AH32" s="71" t="e">
        <f>SUM(AG32/AF32)</f>
        <v>#DIV/0!</v>
      </c>
      <c r="AI32" s="77"/>
      <c r="AJ32" s="77"/>
      <c r="AK32" s="71" t="e">
        <f>SUM(AJ32/AI32)</f>
        <v>#DIV/0!</v>
      </c>
      <c r="AL32" s="77"/>
      <c r="AM32" s="77"/>
      <c r="AN32" s="71" t="e">
        <f>SUM(AM32/AL32)</f>
        <v>#DIV/0!</v>
      </c>
      <c r="AO32" s="77"/>
      <c r="AP32" s="77"/>
      <c r="AQ32" s="71" t="e">
        <f>SUM(AP32/AO32)</f>
        <v>#DIV/0!</v>
      </c>
      <c r="AR32" s="77"/>
      <c r="AS32" s="77"/>
      <c r="AT32" s="71" t="e">
        <f>SUM(AS32/AR32)</f>
        <v>#DIV/0!</v>
      </c>
      <c r="AU32" s="77"/>
      <c r="AV32" s="77"/>
      <c r="AW32" s="71" t="e">
        <f>SUM(AV32/AU32)</f>
        <v>#DIV/0!</v>
      </c>
      <c r="AX32" s="77"/>
      <c r="AY32" s="77"/>
      <c r="AZ32" s="71" t="e">
        <f>SUM(AY32/AX32)</f>
        <v>#DIV/0!</v>
      </c>
      <c r="BA32" s="77"/>
      <c r="BB32" s="77"/>
      <c r="BC32" s="71" t="e">
        <f>SUM(BB32/BA32)</f>
        <v>#DIV/0!</v>
      </c>
      <c r="BD32" s="77"/>
      <c r="BE32" s="77"/>
      <c r="BF32" s="71" t="e">
        <f>SUM(BE32/BD32)</f>
        <v>#DIV/0!</v>
      </c>
      <c r="BG32" s="77"/>
      <c r="BH32" s="77"/>
      <c r="BI32" s="71" t="e">
        <f>SUM(BH32/BG32)</f>
        <v>#DIV/0!</v>
      </c>
      <c r="BJ32" s="77"/>
      <c r="BK32" s="77"/>
      <c r="BL32" s="71" t="e">
        <f>SUM(BK32/BJ32)</f>
        <v>#DIV/0!</v>
      </c>
      <c r="BM32" s="77"/>
      <c r="BN32" s="77"/>
      <c r="BO32" s="71" t="e">
        <f>SUM(BN32/BM32)</f>
        <v>#DIV/0!</v>
      </c>
      <c r="BP32" s="77"/>
      <c r="BQ32" s="77"/>
      <c r="BR32" s="71" t="e">
        <f>SUM(BQ32/BP32)</f>
        <v>#DIV/0!</v>
      </c>
      <c r="BS32" s="77"/>
      <c r="BT32" s="77"/>
      <c r="BU32" s="71" t="e">
        <f>SUM(BT32/BS32)</f>
        <v>#DIV/0!</v>
      </c>
      <c r="BV32" s="77"/>
      <c r="BW32" s="77"/>
      <c r="BX32" s="71" t="e">
        <f>SUM(BW32/BV32)</f>
        <v>#DIV/0!</v>
      </c>
      <c r="BY32" s="77"/>
      <c r="BZ32" s="77"/>
      <c r="CA32" s="71" t="e">
        <f>SUM(BZ32/BY32)</f>
        <v>#DIV/0!</v>
      </c>
      <c r="CB32" s="67">
        <f>BY32+BV32+BS32+BP32+BM32+BJ32+BG32+BD32+BA32+AX32+AU32+AR32+AO32+AL32+AI32+AF32+AC32+Z32+W32+T32+Q32+N32+K32+H32+E32+B32</f>
        <v>0</v>
      </c>
      <c r="CC32" s="67">
        <f>BZ32+BW32+BT32+BQ32+BN32+BK32+BH32+BE32+BB32+AY32+AV32+AS32+AP32+AM32+AJ32+AG32+AD32+AA32+X32+U32+R32+O32+L32+I32+F32+C32</f>
        <v>0</v>
      </c>
      <c r="CD32" s="69" t="e">
        <f>SUM(CC32/CB32)</f>
        <v>#DIV/0!</v>
      </c>
      <c r="CF32" s="52"/>
      <c r="CG32" s="52"/>
      <c r="CH32" s="51"/>
      <c r="CI32" s="51"/>
    </row>
    <row r="33" spans="1:87" ht="30" hidden="1" customHeight="1" x14ac:dyDescent="0.3">
      <c r="A33" s="47" t="s">
        <v>49</v>
      </c>
      <c r="B33" s="73" t="e">
        <f>(B32+B31)/B27*100</f>
        <v>#DIV/0!</v>
      </c>
      <c r="C33" s="73" t="e">
        <f>(C32+C31)/C27*100</f>
        <v>#DIV/0!</v>
      </c>
      <c r="D33" s="71"/>
      <c r="E33" s="73" t="e">
        <f>(E32+E31)/E27*100</f>
        <v>#DIV/0!</v>
      </c>
      <c r="F33" s="73" t="e">
        <f>(F32+F31)/F27*100</f>
        <v>#DIV/0!</v>
      </c>
      <c r="G33" s="71"/>
      <c r="H33" s="73" t="e">
        <f>(H32+H31)/H27*100</f>
        <v>#DIV/0!</v>
      </c>
      <c r="I33" s="73" t="e">
        <f>(I32+I31)/I27*100</f>
        <v>#DIV/0!</v>
      </c>
      <c r="J33" s="71"/>
      <c r="K33" s="73" t="e">
        <f>(K32+K31)/K27*100</f>
        <v>#DIV/0!</v>
      </c>
      <c r="L33" s="73" t="e">
        <f>(L32+L31)/L27*100</f>
        <v>#DIV/0!</v>
      </c>
      <c r="M33" s="71"/>
      <c r="N33" s="73" t="e">
        <f>(N32+N31)/N27*100</f>
        <v>#DIV/0!</v>
      </c>
      <c r="O33" s="73" t="e">
        <f>(O32+O31)/O27*100</f>
        <v>#DIV/0!</v>
      </c>
      <c r="P33" s="71"/>
      <c r="Q33" s="79" t="e">
        <f>(Q32+Q31)/Q27*100</f>
        <v>#DIV/0!</v>
      </c>
      <c r="R33" s="73" t="e">
        <f>(R32+R31)/R27*100</f>
        <v>#DIV/0!</v>
      </c>
      <c r="S33" s="71"/>
      <c r="T33" s="73" t="e">
        <f>(T32+T31)/T27*100</f>
        <v>#DIV/0!</v>
      </c>
      <c r="U33" s="80" t="e">
        <f>(U32+U31)/U27*100</f>
        <v>#DIV/0!</v>
      </c>
      <c r="V33" s="71"/>
      <c r="W33" s="73" t="e">
        <f>(W32+W31)/W27*100</f>
        <v>#DIV/0!</v>
      </c>
      <c r="X33" s="73" t="e">
        <f>(X32+X31)/X27*100</f>
        <v>#DIV/0!</v>
      </c>
      <c r="Y33" s="73"/>
      <c r="Z33" s="73" t="e">
        <f>(Z32+Z31)/Z27*100</f>
        <v>#DIV/0!</v>
      </c>
      <c r="AA33" s="73" t="e">
        <f>(AA32+AA31)/AA27*100</f>
        <v>#DIV/0!</v>
      </c>
      <c r="AB33" s="71"/>
      <c r="AC33" s="81"/>
      <c r="AD33" s="82"/>
      <c r="AE33" s="71"/>
      <c r="AF33" s="73" t="e">
        <f>(AF32+AF31)/AF27*100</f>
        <v>#DIV/0!</v>
      </c>
      <c r="AG33" s="73" t="e">
        <f>(AG32+AG31)/AG27*100</f>
        <v>#DIV/0!</v>
      </c>
      <c r="AH33" s="71"/>
      <c r="AI33" s="73" t="e">
        <f>(AI32+AI31)/AI27*100</f>
        <v>#DIV/0!</v>
      </c>
      <c r="AJ33" s="73" t="e">
        <f>(AJ32+AJ31)/AJ27*100</f>
        <v>#DIV/0!</v>
      </c>
      <c r="AK33" s="70"/>
      <c r="AL33" s="73" t="e">
        <f>(AL32+AL31)/AL27*100</f>
        <v>#DIV/0!</v>
      </c>
      <c r="AM33" s="73" t="e">
        <f>(AM32+AM31)/AM27*100</f>
        <v>#DIV/0!</v>
      </c>
      <c r="AN33" s="71"/>
      <c r="AO33" s="73" t="e">
        <f>(AO32+AO31)/AO27*100</f>
        <v>#DIV/0!</v>
      </c>
      <c r="AP33" s="73" t="e">
        <f>(AP32+AP31)/AP27*100</f>
        <v>#DIV/0!</v>
      </c>
      <c r="AQ33" s="71"/>
      <c r="AR33" s="73" t="e">
        <f>(AR32+AR31)/AR27*100</f>
        <v>#DIV/0!</v>
      </c>
      <c r="AS33" s="73" t="e">
        <f>(AS32+AS31)/AS27*100</f>
        <v>#DIV/0!</v>
      </c>
      <c r="AT33" s="71"/>
      <c r="AU33" s="73" t="e">
        <f>(AU32+AU31)/AU27*100</f>
        <v>#DIV/0!</v>
      </c>
      <c r="AV33" s="73" t="e">
        <f>(AV32+AV31)/AV27*100</f>
        <v>#DIV/0!</v>
      </c>
      <c r="AW33" s="71"/>
      <c r="AX33" s="73" t="e">
        <f>(AX32+AX31)/AX27*100</f>
        <v>#DIV/0!</v>
      </c>
      <c r="AY33" s="73" t="e">
        <f>(AY32+AY31)/AY27*100</f>
        <v>#DIV/0!</v>
      </c>
      <c r="AZ33" s="71"/>
      <c r="BA33" s="73" t="e">
        <f>(BA32+BA31)/BA27*100</f>
        <v>#DIV/0!</v>
      </c>
      <c r="BB33" s="73" t="e">
        <f>(BB32+BB31)/BB27*100</f>
        <v>#DIV/0!</v>
      </c>
      <c r="BC33" s="71"/>
      <c r="BD33" s="73" t="e">
        <f>(BD32+BD31)/BD27*100</f>
        <v>#DIV/0!</v>
      </c>
      <c r="BE33" s="73" t="e">
        <f>(BE32+BE31)/BE27*100</f>
        <v>#DIV/0!</v>
      </c>
      <c r="BF33" s="71" t="e">
        <f>SUM(BE33/BD33)</f>
        <v>#DIV/0!</v>
      </c>
      <c r="BG33" s="73" t="e">
        <f>(BG32+BG31)/BG27*100</f>
        <v>#DIV/0!</v>
      </c>
      <c r="BH33" s="73" t="e">
        <f>(BH32+BH31)/BH27*100</f>
        <v>#DIV/0!</v>
      </c>
      <c r="BI33" s="71"/>
      <c r="BJ33" s="73" t="e">
        <f>(BJ32+BJ31)/BJ27*100</f>
        <v>#DIV/0!</v>
      </c>
      <c r="BK33" s="73" t="e">
        <f>(BK32+BK31)/BK27*100</f>
        <v>#DIV/0!</v>
      </c>
      <c r="BL33" s="71"/>
      <c r="BM33" s="73" t="e">
        <f>(BM32+BM31)/BM27*100</f>
        <v>#DIV/0!</v>
      </c>
      <c r="BN33" s="73" t="e">
        <f>(BN32+BN31)/BN27*100</f>
        <v>#DIV/0!</v>
      </c>
      <c r="BO33" s="71"/>
      <c r="BP33" s="73" t="e">
        <f>(BP32+BP31)/BP27*100</f>
        <v>#DIV/0!</v>
      </c>
      <c r="BQ33" s="73" t="e">
        <f>(BQ32+BQ31)/BQ27*100</f>
        <v>#DIV/0!</v>
      </c>
      <c r="BR33" s="71"/>
      <c r="BS33" s="73" t="e">
        <f>(BS32+BS31)/BS27*100</f>
        <v>#DIV/0!</v>
      </c>
      <c r="BT33" s="73" t="e">
        <f>(BT32+BT31)/BT27*100</f>
        <v>#DIV/0!</v>
      </c>
      <c r="BU33" s="71"/>
      <c r="BV33" s="73" t="e">
        <f>(BV32+BV31)/BV27*100</f>
        <v>#DIV/0!</v>
      </c>
      <c r="BW33" s="73" t="e">
        <f>(BW32+BW31)/BW27*100</f>
        <v>#DIV/0!</v>
      </c>
      <c r="BX33" s="71"/>
      <c r="BY33" s="73" t="e">
        <f>(BY32+BY31)/BY27*100</f>
        <v>#DIV/0!</v>
      </c>
      <c r="BZ33" s="73" t="e">
        <f>(BZ32+BZ31)/BZ27*100</f>
        <v>#DIV/0!</v>
      </c>
      <c r="CA33" s="71"/>
      <c r="CB33" s="73" t="e">
        <f>(CB32+CB31)/CB27*100</f>
        <v>#DIV/0!</v>
      </c>
      <c r="CC33" s="73" t="e">
        <f>(CC32+CC31)/CC27*100</f>
        <v>#DIV/0!</v>
      </c>
      <c r="CD33" s="70"/>
      <c r="CF33" s="51"/>
      <c r="CG33" s="51"/>
      <c r="CH33" s="51"/>
      <c r="CI33" s="51"/>
    </row>
    <row r="34" spans="1:87" x14ac:dyDescent="0.25">
      <c r="R34" s="62"/>
      <c r="S34" s="65"/>
      <c r="T34" s="62"/>
      <c r="AC34" s="59"/>
      <c r="AD34" s="59"/>
      <c r="AY34" s="62"/>
      <c r="AZ34" s="66"/>
      <c r="BE34" s="62"/>
      <c r="BF34" s="66"/>
      <c r="BG34" s="62"/>
      <c r="CF34" s="51"/>
      <c r="CG34" s="51"/>
      <c r="CH34" s="51"/>
      <c r="CI34" s="51"/>
    </row>
    <row r="35" spans="1:87" x14ac:dyDescent="0.25">
      <c r="B35" s="59"/>
      <c r="C35" s="59"/>
      <c r="E35" s="59"/>
      <c r="F35" s="59"/>
      <c r="H35" s="59"/>
      <c r="I35" s="59"/>
      <c r="K35" s="59"/>
      <c r="L35" s="59"/>
      <c r="N35" s="59"/>
      <c r="O35" s="59"/>
      <c r="Q35" s="59"/>
      <c r="R35" s="59"/>
      <c r="T35" s="59"/>
      <c r="U35" s="59"/>
      <c r="W35" s="59"/>
      <c r="X35" s="59"/>
      <c r="Z35" s="59"/>
      <c r="AA35" s="59"/>
      <c r="AF35" s="59"/>
      <c r="AG35" s="59"/>
      <c r="AI35" s="59"/>
      <c r="AJ35" s="59"/>
      <c r="AL35" s="59"/>
      <c r="AM35" s="59"/>
      <c r="AO35" s="59"/>
      <c r="AP35" s="59"/>
      <c r="AR35" s="59"/>
      <c r="AS35" s="59"/>
      <c r="AU35" s="59"/>
      <c r="AV35" s="59"/>
      <c r="AX35" s="59"/>
      <c r="AY35" s="59"/>
      <c r="AZ35" s="62"/>
      <c r="BA35" s="59"/>
      <c r="BB35" s="59"/>
      <c r="BD35" s="59"/>
      <c r="BE35" s="52"/>
      <c r="BF35" s="66"/>
      <c r="BG35" s="52"/>
      <c r="BH35" s="59"/>
      <c r="BJ35" s="59"/>
      <c r="BK35" s="59"/>
      <c r="BM35" s="59"/>
      <c r="BN35" s="59"/>
      <c r="BP35" s="59"/>
      <c r="BQ35" s="59"/>
      <c r="BS35" s="59"/>
      <c r="BT35" s="59"/>
      <c r="BV35" s="59"/>
      <c r="BW35" s="59"/>
      <c r="BY35" s="59"/>
      <c r="BZ35" s="59"/>
      <c r="CB35" s="59"/>
      <c r="CC35" s="59"/>
      <c r="CF35" s="51"/>
      <c r="CG35" s="51"/>
      <c r="CH35" s="51"/>
      <c r="CI35" s="51"/>
    </row>
    <row r="36" spans="1:87" x14ac:dyDescent="0.25">
      <c r="BE36" s="62"/>
      <c r="BF36" s="66"/>
      <c r="BG36" s="62"/>
      <c r="CF36" s="51"/>
      <c r="CG36" s="51"/>
      <c r="CH36" s="51"/>
      <c r="CI36" s="51"/>
    </row>
    <row r="37" spans="1:87" x14ac:dyDescent="0.25">
      <c r="BD37" s="59"/>
      <c r="BE37" s="52"/>
      <c r="BF37" s="66"/>
      <c r="BG37" s="62"/>
    </row>
    <row r="38" spans="1:87" x14ac:dyDescent="0.25">
      <c r="BE38" s="62"/>
      <c r="BF38" s="62"/>
      <c r="BG38" s="62"/>
    </row>
    <row r="39" spans="1:87" x14ac:dyDescent="0.25">
      <c r="BE39" s="62"/>
      <c r="BF39" s="62"/>
      <c r="BG39" s="62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BY3:CA3"/>
    <mergeCell ref="CB3:CD3"/>
    <mergeCell ref="C4:C5"/>
    <mergeCell ref="D4:D5"/>
    <mergeCell ref="E4:E5"/>
    <mergeCell ref="F4:F5"/>
    <mergeCell ref="G4:G5"/>
    <mergeCell ref="H4:H5"/>
    <mergeCell ref="I4:I5"/>
    <mergeCell ref="J4:J5"/>
    <mergeCell ref="BG3:BI3"/>
    <mergeCell ref="BJ3:BL3"/>
    <mergeCell ref="BM3:BO3"/>
    <mergeCell ref="BP3:BR3"/>
    <mergeCell ref="BS3:BU3"/>
    <mergeCell ref="BV3:BX3"/>
    <mergeCell ref="AO3:AQ3"/>
    <mergeCell ref="AR3:AT3"/>
    <mergeCell ref="AU3:AW3"/>
    <mergeCell ref="AX3:AZ3"/>
    <mergeCell ref="BA3:BC3"/>
    <mergeCell ref="BD3:BF3"/>
    <mergeCell ref="W3:Y3"/>
    <mergeCell ref="Z3:AB3"/>
    <mergeCell ref="AC3:AE3"/>
    <mergeCell ref="AF3:AH3"/>
    <mergeCell ref="AI3:AK3"/>
    <mergeCell ref="AL3:AN3"/>
    <mergeCell ref="B2:V2"/>
    <mergeCell ref="A3:A5"/>
    <mergeCell ref="B3:D3"/>
    <mergeCell ref="E3:G3"/>
    <mergeCell ref="H3:J3"/>
    <mergeCell ref="K3:M3"/>
    <mergeCell ref="N3:P3"/>
    <mergeCell ref="Q3:S3"/>
    <mergeCell ref="T3:V3"/>
    <mergeCell ref="B4:B5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 enableFormatConditionsCalculation="0">
    <tabColor indexed="14"/>
  </sheetPr>
  <dimension ref="A1:CD33"/>
  <sheetViews>
    <sheetView workbookViewId="0">
      <pane xSplit="1" ySplit="2" topLeftCell="B18" activePane="bottomRight" state="frozen"/>
      <selection pane="topRight" activeCell="B1" sqref="B1"/>
      <selection pane="bottomLeft" activeCell="A3" sqref="A3"/>
      <selection pane="bottomRight" activeCell="BY5" sqref="BY5:BZ24"/>
    </sheetView>
  </sheetViews>
  <sheetFormatPr defaultColWidth="9.109375" defaultRowHeight="13.2" x14ac:dyDescent="0.25"/>
  <cols>
    <col min="1" max="1" width="28.6640625" style="158" customWidth="1"/>
    <col min="2" max="2" width="13.5546875" style="158" customWidth="1"/>
    <col min="3" max="3" width="14.109375" style="158" customWidth="1"/>
    <col min="4" max="4" width="9.109375" style="158"/>
    <col min="5" max="5" width="14" style="158" customWidth="1"/>
    <col min="6" max="6" width="13.44140625" style="158" customWidth="1"/>
    <col min="7" max="7" width="9.109375" style="158"/>
    <col min="8" max="8" width="15.44140625" style="158" customWidth="1"/>
    <col min="9" max="9" width="15" style="158" customWidth="1"/>
    <col min="10" max="10" width="9.109375" style="158"/>
    <col min="11" max="11" width="15.88671875" style="158" customWidth="1"/>
    <col min="12" max="12" width="14.33203125" style="158" customWidth="1"/>
    <col min="13" max="13" width="9.109375" style="158"/>
    <col min="14" max="14" width="13.6640625" style="158" customWidth="1"/>
    <col min="15" max="15" width="13.44140625" style="158" customWidth="1"/>
    <col min="16" max="16" width="9.109375" style="158"/>
    <col min="17" max="17" width="13.88671875" style="158" customWidth="1"/>
    <col min="18" max="18" width="13.6640625" style="158" customWidth="1"/>
    <col min="19" max="19" width="9.109375" style="158"/>
    <col min="20" max="20" width="15" style="158" customWidth="1"/>
    <col min="21" max="21" width="13.5546875" style="158" customWidth="1"/>
    <col min="22" max="22" width="9.109375" style="158"/>
    <col min="23" max="23" width="14.33203125" style="158" customWidth="1"/>
    <col min="24" max="24" width="14" style="158" customWidth="1"/>
    <col min="25" max="25" width="9.109375" style="158"/>
    <col min="26" max="26" width="14" style="158" customWidth="1"/>
    <col min="27" max="27" width="14.109375" style="158" customWidth="1"/>
    <col min="28" max="28" width="9.109375" style="158"/>
    <col min="29" max="29" width="15.6640625" style="158" customWidth="1"/>
    <col min="30" max="30" width="14.109375" style="158" customWidth="1"/>
    <col min="31" max="31" width="9.109375" style="158"/>
    <col min="32" max="32" width="14.109375" style="158" customWidth="1"/>
    <col min="33" max="33" width="13.5546875" style="158" customWidth="1"/>
    <col min="34" max="34" width="9.109375" style="158"/>
    <col min="35" max="36" width="13.44140625" style="158" customWidth="1"/>
    <col min="37" max="37" width="9.109375" style="158"/>
    <col min="38" max="38" width="15.109375" style="158" customWidth="1"/>
    <col min="39" max="39" width="13.88671875" style="158" customWidth="1"/>
    <col min="40" max="40" width="9.109375" style="158"/>
    <col min="41" max="41" width="13.44140625" style="158" customWidth="1"/>
    <col min="42" max="42" width="13.88671875" style="158" customWidth="1"/>
    <col min="43" max="43" width="9.109375" style="158"/>
    <col min="44" max="44" width="13.5546875" style="158" customWidth="1"/>
    <col min="45" max="45" width="14.109375" style="158" customWidth="1"/>
    <col min="46" max="46" width="9.109375" style="158"/>
    <col min="47" max="47" width="14.109375" style="158" customWidth="1"/>
    <col min="48" max="48" width="13.88671875" style="158" customWidth="1"/>
    <col min="49" max="49" width="9.109375" style="158"/>
    <col min="50" max="50" width="13.44140625" style="158" customWidth="1"/>
    <col min="51" max="51" width="14" style="158" customWidth="1"/>
    <col min="52" max="52" width="9.109375" style="158"/>
    <col min="53" max="53" width="13.5546875" style="158" customWidth="1"/>
    <col min="54" max="54" width="13.88671875" style="158" customWidth="1"/>
    <col min="55" max="55" width="9.109375" style="158"/>
    <col min="56" max="56" width="13.88671875" style="158" customWidth="1"/>
    <col min="57" max="57" width="13.44140625" style="158" customWidth="1"/>
    <col min="58" max="58" width="9.109375" style="158"/>
    <col min="59" max="60" width="14" style="158" customWidth="1"/>
    <col min="61" max="61" width="9.109375" style="158"/>
    <col min="62" max="62" width="14.109375" style="158" customWidth="1"/>
    <col min="63" max="63" width="14" style="158" customWidth="1"/>
    <col min="64" max="64" width="8.109375" style="158" customWidth="1"/>
    <col min="65" max="65" width="13.6640625" style="158" customWidth="1"/>
    <col min="66" max="66" width="13.5546875" style="158" customWidth="1"/>
    <col min="67" max="67" width="9.109375" style="158"/>
    <col min="68" max="68" width="14.33203125" style="158" customWidth="1"/>
    <col min="69" max="69" width="13.44140625" style="158" customWidth="1"/>
    <col min="70" max="70" width="9.109375" style="158"/>
    <col min="71" max="71" width="13.44140625" style="158" customWidth="1"/>
    <col min="72" max="72" width="13.88671875" style="158" customWidth="1"/>
    <col min="73" max="73" width="9.109375" style="158"/>
    <col min="74" max="74" width="15.44140625" style="158" customWidth="1"/>
    <col min="75" max="75" width="15.33203125" style="158" customWidth="1"/>
    <col min="76" max="76" width="9.109375" style="158"/>
    <col min="77" max="77" width="15.88671875" style="158" customWidth="1"/>
    <col min="78" max="78" width="15" style="158" customWidth="1"/>
    <col min="79" max="79" width="9.109375" style="158"/>
    <col min="80" max="80" width="15.88671875" style="158" customWidth="1"/>
    <col min="81" max="81" width="15.6640625" style="158" customWidth="1"/>
    <col min="82" max="16384" width="9.109375" style="158"/>
  </cols>
  <sheetData>
    <row r="1" spans="1:82" x14ac:dyDescent="0.25">
      <c r="A1" s="89"/>
      <c r="B1" s="434" t="s">
        <v>81</v>
      </c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 t="s">
        <v>0</v>
      </c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</row>
    <row r="2" spans="1:82" x14ac:dyDescent="0.25">
      <c r="A2" s="435"/>
      <c r="B2" s="432" t="s">
        <v>1</v>
      </c>
      <c r="C2" s="433"/>
      <c r="D2" s="433"/>
      <c r="E2" s="432" t="s">
        <v>2</v>
      </c>
      <c r="F2" s="433"/>
      <c r="G2" s="433"/>
      <c r="H2" s="432" t="s">
        <v>3</v>
      </c>
      <c r="I2" s="433"/>
      <c r="J2" s="433"/>
      <c r="K2" s="432" t="s">
        <v>4</v>
      </c>
      <c r="L2" s="433"/>
      <c r="M2" s="433"/>
      <c r="N2" s="432" t="s">
        <v>5</v>
      </c>
      <c r="O2" s="433"/>
      <c r="P2" s="433"/>
      <c r="Q2" s="432" t="s">
        <v>6</v>
      </c>
      <c r="R2" s="433"/>
      <c r="S2" s="433"/>
      <c r="T2" s="432" t="s">
        <v>7</v>
      </c>
      <c r="U2" s="433"/>
      <c r="V2" s="433"/>
      <c r="W2" s="432" t="s">
        <v>8</v>
      </c>
      <c r="X2" s="433"/>
      <c r="Y2" s="433"/>
      <c r="Z2" s="432" t="s">
        <v>50</v>
      </c>
      <c r="AA2" s="433"/>
      <c r="AB2" s="433"/>
      <c r="AC2" s="432" t="s">
        <v>9</v>
      </c>
      <c r="AD2" s="433"/>
      <c r="AE2" s="433"/>
      <c r="AF2" s="432" t="s">
        <v>10</v>
      </c>
      <c r="AG2" s="433"/>
      <c r="AH2" s="433"/>
      <c r="AI2" s="432" t="s">
        <v>52</v>
      </c>
      <c r="AJ2" s="433"/>
      <c r="AK2" s="433"/>
      <c r="AL2" s="432" t="s">
        <v>11</v>
      </c>
      <c r="AM2" s="433"/>
      <c r="AN2" s="433"/>
      <c r="AO2" s="432" t="s">
        <v>12</v>
      </c>
      <c r="AP2" s="433"/>
      <c r="AQ2" s="433"/>
      <c r="AR2" s="432" t="s">
        <v>13</v>
      </c>
      <c r="AS2" s="433"/>
      <c r="AT2" s="433"/>
      <c r="AU2" s="432" t="s">
        <v>14</v>
      </c>
      <c r="AV2" s="433"/>
      <c r="AW2" s="433"/>
      <c r="AX2" s="432" t="s">
        <v>15</v>
      </c>
      <c r="AY2" s="433"/>
      <c r="AZ2" s="433"/>
      <c r="BA2" s="432" t="s">
        <v>16</v>
      </c>
      <c r="BB2" s="433"/>
      <c r="BC2" s="433"/>
      <c r="BD2" s="432" t="s">
        <v>17</v>
      </c>
      <c r="BE2" s="433"/>
      <c r="BF2" s="433"/>
      <c r="BG2" s="432" t="s">
        <v>18</v>
      </c>
      <c r="BH2" s="433"/>
      <c r="BI2" s="433"/>
      <c r="BJ2" s="432" t="s">
        <v>19</v>
      </c>
      <c r="BK2" s="433"/>
      <c r="BL2" s="433"/>
      <c r="BM2" s="432" t="s">
        <v>20</v>
      </c>
      <c r="BN2" s="433"/>
      <c r="BO2" s="433"/>
      <c r="BP2" s="432" t="s">
        <v>21</v>
      </c>
      <c r="BQ2" s="433"/>
      <c r="BR2" s="433"/>
      <c r="BS2" s="432" t="s">
        <v>22</v>
      </c>
      <c r="BT2" s="433"/>
      <c r="BU2" s="433"/>
      <c r="BV2" s="432" t="s">
        <v>23</v>
      </c>
      <c r="BW2" s="433"/>
      <c r="BX2" s="433"/>
      <c r="BY2" s="432" t="s">
        <v>24</v>
      </c>
      <c r="BZ2" s="433"/>
      <c r="CA2" s="433"/>
      <c r="CB2" s="432" t="s">
        <v>25</v>
      </c>
      <c r="CC2" s="433"/>
      <c r="CD2" s="433"/>
    </row>
    <row r="3" spans="1:82" x14ac:dyDescent="0.25">
      <c r="A3" s="433"/>
      <c r="B3" s="436" t="s">
        <v>26</v>
      </c>
      <c r="C3" s="436" t="s">
        <v>65</v>
      </c>
      <c r="D3" s="438" t="s">
        <v>27</v>
      </c>
      <c r="E3" s="436" t="s">
        <v>26</v>
      </c>
      <c r="F3" s="436" t="s">
        <v>65</v>
      </c>
      <c r="G3" s="438" t="s">
        <v>27</v>
      </c>
      <c r="H3" s="436" t="s">
        <v>26</v>
      </c>
      <c r="I3" s="436" t="s">
        <v>65</v>
      </c>
      <c r="J3" s="438" t="s">
        <v>27</v>
      </c>
      <c r="K3" s="436" t="s">
        <v>26</v>
      </c>
      <c r="L3" s="436" t="s">
        <v>65</v>
      </c>
      <c r="M3" s="438" t="s">
        <v>27</v>
      </c>
      <c r="N3" s="436" t="s">
        <v>26</v>
      </c>
      <c r="O3" s="436" t="s">
        <v>65</v>
      </c>
      <c r="P3" s="438" t="s">
        <v>27</v>
      </c>
      <c r="Q3" s="436" t="s">
        <v>26</v>
      </c>
      <c r="R3" s="436" t="s">
        <v>65</v>
      </c>
      <c r="S3" s="438" t="s">
        <v>27</v>
      </c>
      <c r="T3" s="436" t="s">
        <v>26</v>
      </c>
      <c r="U3" s="436" t="s">
        <v>65</v>
      </c>
      <c r="V3" s="438" t="s">
        <v>27</v>
      </c>
      <c r="W3" s="436" t="s">
        <v>26</v>
      </c>
      <c r="X3" s="436" t="s">
        <v>65</v>
      </c>
      <c r="Y3" s="438" t="s">
        <v>27</v>
      </c>
      <c r="Z3" s="436" t="s">
        <v>26</v>
      </c>
      <c r="AA3" s="436" t="s">
        <v>65</v>
      </c>
      <c r="AB3" s="438" t="s">
        <v>27</v>
      </c>
      <c r="AC3" s="436" t="s">
        <v>26</v>
      </c>
      <c r="AD3" s="436" t="s">
        <v>65</v>
      </c>
      <c r="AE3" s="438" t="s">
        <v>27</v>
      </c>
      <c r="AF3" s="436" t="s">
        <v>26</v>
      </c>
      <c r="AG3" s="436" t="s">
        <v>65</v>
      </c>
      <c r="AH3" s="438" t="s">
        <v>27</v>
      </c>
      <c r="AI3" s="436" t="s">
        <v>26</v>
      </c>
      <c r="AJ3" s="436" t="s">
        <v>65</v>
      </c>
      <c r="AK3" s="438" t="s">
        <v>27</v>
      </c>
      <c r="AL3" s="436" t="s">
        <v>26</v>
      </c>
      <c r="AM3" s="436" t="s">
        <v>65</v>
      </c>
      <c r="AN3" s="438" t="s">
        <v>27</v>
      </c>
      <c r="AO3" s="436" t="s">
        <v>26</v>
      </c>
      <c r="AP3" s="436" t="s">
        <v>65</v>
      </c>
      <c r="AQ3" s="438" t="s">
        <v>27</v>
      </c>
      <c r="AR3" s="436" t="s">
        <v>26</v>
      </c>
      <c r="AS3" s="436" t="s">
        <v>65</v>
      </c>
      <c r="AT3" s="438" t="s">
        <v>27</v>
      </c>
      <c r="AU3" s="436" t="s">
        <v>26</v>
      </c>
      <c r="AV3" s="436" t="s">
        <v>65</v>
      </c>
      <c r="AW3" s="438" t="s">
        <v>27</v>
      </c>
      <c r="AX3" s="436" t="s">
        <v>26</v>
      </c>
      <c r="AY3" s="436" t="s">
        <v>65</v>
      </c>
      <c r="AZ3" s="438" t="s">
        <v>27</v>
      </c>
      <c r="BA3" s="436" t="s">
        <v>26</v>
      </c>
      <c r="BB3" s="436" t="s">
        <v>65</v>
      </c>
      <c r="BC3" s="438" t="s">
        <v>27</v>
      </c>
      <c r="BD3" s="436" t="s">
        <v>26</v>
      </c>
      <c r="BE3" s="436" t="s">
        <v>65</v>
      </c>
      <c r="BF3" s="438" t="s">
        <v>27</v>
      </c>
      <c r="BG3" s="436" t="s">
        <v>26</v>
      </c>
      <c r="BH3" s="436" t="s">
        <v>65</v>
      </c>
      <c r="BI3" s="438" t="s">
        <v>27</v>
      </c>
      <c r="BJ3" s="436" t="s">
        <v>26</v>
      </c>
      <c r="BK3" s="436" t="s">
        <v>65</v>
      </c>
      <c r="BL3" s="438" t="s">
        <v>27</v>
      </c>
      <c r="BM3" s="436" t="s">
        <v>26</v>
      </c>
      <c r="BN3" s="436" t="s">
        <v>65</v>
      </c>
      <c r="BO3" s="438" t="s">
        <v>27</v>
      </c>
      <c r="BP3" s="436" t="s">
        <v>26</v>
      </c>
      <c r="BQ3" s="436" t="s">
        <v>65</v>
      </c>
      <c r="BR3" s="438" t="s">
        <v>27</v>
      </c>
      <c r="BS3" s="436" t="s">
        <v>26</v>
      </c>
      <c r="BT3" s="436" t="s">
        <v>65</v>
      </c>
      <c r="BU3" s="438" t="s">
        <v>27</v>
      </c>
      <c r="BV3" s="436" t="s">
        <v>26</v>
      </c>
      <c r="BW3" s="436" t="s">
        <v>65</v>
      </c>
      <c r="BX3" s="438" t="s">
        <v>27</v>
      </c>
      <c r="BY3" s="436" t="s">
        <v>26</v>
      </c>
      <c r="BZ3" s="436" t="s">
        <v>65</v>
      </c>
      <c r="CA3" s="438" t="s">
        <v>27</v>
      </c>
      <c r="CB3" s="436" t="s">
        <v>26</v>
      </c>
      <c r="CC3" s="436" t="s">
        <v>65</v>
      </c>
      <c r="CD3" s="438" t="s">
        <v>27</v>
      </c>
    </row>
    <row r="4" spans="1:82" ht="13.8" thickBot="1" x14ac:dyDescent="0.3">
      <c r="A4" s="433"/>
      <c r="B4" s="437"/>
      <c r="C4" s="437"/>
      <c r="D4" s="437"/>
      <c r="E4" s="437"/>
      <c r="F4" s="437"/>
      <c r="G4" s="433"/>
      <c r="H4" s="433"/>
      <c r="I4" s="437"/>
      <c r="J4" s="433"/>
      <c r="K4" s="433"/>
      <c r="L4" s="437"/>
      <c r="M4" s="433"/>
      <c r="N4" s="433"/>
      <c r="O4" s="437"/>
      <c r="P4" s="433"/>
      <c r="Q4" s="433"/>
      <c r="R4" s="437"/>
      <c r="S4" s="433"/>
      <c r="T4" s="433"/>
      <c r="U4" s="437"/>
      <c r="V4" s="433"/>
      <c r="W4" s="433"/>
      <c r="X4" s="437"/>
      <c r="Y4" s="433"/>
      <c r="Z4" s="433"/>
      <c r="AA4" s="437"/>
      <c r="AB4" s="433"/>
      <c r="AC4" s="433"/>
      <c r="AD4" s="437"/>
      <c r="AE4" s="433"/>
      <c r="AF4" s="433"/>
      <c r="AG4" s="437"/>
      <c r="AH4" s="433"/>
      <c r="AI4" s="433"/>
      <c r="AJ4" s="437"/>
      <c r="AK4" s="433"/>
      <c r="AL4" s="433"/>
      <c r="AM4" s="437"/>
      <c r="AN4" s="433"/>
      <c r="AO4" s="433"/>
      <c r="AP4" s="437"/>
      <c r="AQ4" s="433"/>
      <c r="AR4" s="433"/>
      <c r="AS4" s="437"/>
      <c r="AT4" s="433"/>
      <c r="AU4" s="433"/>
      <c r="AV4" s="437"/>
      <c r="AW4" s="433"/>
      <c r="AX4" s="433"/>
      <c r="AY4" s="437"/>
      <c r="AZ4" s="433"/>
      <c r="BA4" s="433"/>
      <c r="BB4" s="437"/>
      <c r="BC4" s="433"/>
      <c r="BD4" s="433"/>
      <c r="BE4" s="437"/>
      <c r="BF4" s="433"/>
      <c r="BG4" s="433"/>
      <c r="BH4" s="437"/>
      <c r="BI4" s="433"/>
      <c r="BJ4" s="433"/>
      <c r="BK4" s="437"/>
      <c r="BL4" s="433"/>
      <c r="BM4" s="433"/>
      <c r="BN4" s="437"/>
      <c r="BO4" s="433"/>
      <c r="BP4" s="433"/>
      <c r="BQ4" s="437"/>
      <c r="BR4" s="433"/>
      <c r="BS4" s="433"/>
      <c r="BT4" s="437"/>
      <c r="BU4" s="433"/>
      <c r="BV4" s="433"/>
      <c r="BW4" s="437"/>
      <c r="BX4" s="433"/>
      <c r="BY4" s="433"/>
      <c r="BZ4" s="437"/>
      <c r="CA4" s="439"/>
      <c r="CB4" s="439"/>
      <c r="CC4" s="437"/>
      <c r="CD4" s="439"/>
    </row>
    <row r="5" spans="1:82" ht="26.4" x14ac:dyDescent="0.25">
      <c r="A5" s="85" t="s">
        <v>28</v>
      </c>
      <c r="B5" s="159"/>
      <c r="C5" s="160"/>
      <c r="D5" s="161" t="e">
        <f>SUM(C5/B5)</f>
        <v>#DIV/0!</v>
      </c>
      <c r="E5" s="160"/>
      <c r="F5" s="160"/>
      <c r="G5" s="161" t="e">
        <f>SUM(F5/E5)</f>
        <v>#DIV/0!</v>
      </c>
      <c r="H5" s="160"/>
      <c r="I5" s="160"/>
      <c r="J5" s="161" t="e">
        <f>SUM(I5/H5)</f>
        <v>#DIV/0!</v>
      </c>
      <c r="K5" s="198"/>
      <c r="L5" s="198"/>
      <c r="M5" s="161" t="e">
        <f t="shared" ref="M5:M11" si="0">SUM(L5/K5)</f>
        <v>#DIV/0!</v>
      </c>
      <c r="N5" s="160"/>
      <c r="O5" s="160"/>
      <c r="P5" s="161" t="e">
        <f>SUM(O5/N5)</f>
        <v>#DIV/0!</v>
      </c>
      <c r="Q5" s="160"/>
      <c r="R5" s="160"/>
      <c r="S5" s="161" t="e">
        <f t="shared" ref="S5:S10" si="1">SUM(R5/Q5)</f>
        <v>#DIV/0!</v>
      </c>
      <c r="T5" s="160"/>
      <c r="U5" s="160"/>
      <c r="V5" s="161" t="e">
        <f t="shared" ref="V5:V24" si="2">SUM(U5/T5)</f>
        <v>#DIV/0!</v>
      </c>
      <c r="W5" s="160"/>
      <c r="X5" s="160"/>
      <c r="Y5" s="161" t="e">
        <f t="shared" ref="Y5:Y16" si="3">SUM(X5/W5)</f>
        <v>#DIV/0!</v>
      </c>
      <c r="Z5" s="160"/>
      <c r="AA5" s="160"/>
      <c r="AB5" s="161" t="e">
        <f>SUM(AA5/Z5)</f>
        <v>#DIV/0!</v>
      </c>
      <c r="AC5" s="160"/>
      <c r="AD5" s="160"/>
      <c r="AE5" s="161" t="e">
        <f t="shared" ref="AE5:AE10" si="4">SUM(AD5/AC5)</f>
        <v>#DIV/0!</v>
      </c>
      <c r="AF5" s="160"/>
      <c r="AG5" s="160"/>
      <c r="AH5" s="161" t="e">
        <f t="shared" ref="AH5:AH10" si="5">SUM(AG5/AF5)</f>
        <v>#DIV/0!</v>
      </c>
      <c r="AI5" s="160"/>
      <c r="AJ5" s="160"/>
      <c r="AK5" s="2" t="e">
        <f t="shared" ref="AK5:AK24" si="6">SUM(AJ5/AI5)</f>
        <v>#DIV/0!</v>
      </c>
      <c r="AL5" s="160"/>
      <c r="AM5" s="160"/>
      <c r="AN5" s="3" t="e">
        <f t="shared" ref="AN5:AN24" si="7">SUM(AM5/AL5)</f>
        <v>#DIV/0!</v>
      </c>
      <c r="AO5" s="160"/>
      <c r="AP5" s="160"/>
      <c r="AQ5" s="3" t="e">
        <f t="shared" ref="AQ5:AQ10" si="8">SUM(AP5/AO5)</f>
        <v>#DIV/0!</v>
      </c>
      <c r="AR5" s="160"/>
      <c r="AS5" s="160"/>
      <c r="AT5" s="3" t="e">
        <f t="shared" ref="AT5:AT24" si="9">SUM(AS5/AR5)</f>
        <v>#DIV/0!</v>
      </c>
      <c r="AU5" s="160"/>
      <c r="AV5" s="163"/>
      <c r="AW5" s="3" t="e">
        <f>SUM(AV5/AU5)</f>
        <v>#DIV/0!</v>
      </c>
      <c r="AX5" s="160"/>
      <c r="AY5" s="160"/>
      <c r="AZ5" s="3" t="e">
        <f t="shared" ref="AZ5:AZ24" si="10">SUM(AY5/AX5)</f>
        <v>#DIV/0!</v>
      </c>
      <c r="BA5" s="160"/>
      <c r="BB5" s="160"/>
      <c r="BC5" s="3" t="e">
        <f>SUM(BB5/BA5)</f>
        <v>#DIV/0!</v>
      </c>
      <c r="BD5" s="160"/>
      <c r="BE5" s="160"/>
      <c r="BF5" s="3" t="e">
        <f t="shared" ref="BF5:BF24" si="11">SUM(BE5/BD5)</f>
        <v>#DIV/0!</v>
      </c>
      <c r="BG5" s="160"/>
      <c r="BH5" s="160"/>
      <c r="BI5" s="3" t="e">
        <f t="shared" ref="BI5:BI24" si="12">SUM(BH5/BG5)</f>
        <v>#DIV/0!</v>
      </c>
      <c r="BJ5" s="160"/>
      <c r="BK5" s="160"/>
      <c r="BL5" s="3" t="e">
        <f t="shared" ref="BL5:BL23" si="13">SUM(BK5/BJ5)</f>
        <v>#DIV/0!</v>
      </c>
      <c r="BM5" s="160"/>
      <c r="BN5" s="160"/>
      <c r="BO5" s="3" t="e">
        <f t="shared" ref="BO5:BO10" si="14">SUM(BN5/BM5)</f>
        <v>#DIV/0!</v>
      </c>
      <c r="BP5" s="160"/>
      <c r="BQ5" s="160"/>
      <c r="BR5" s="3" t="e">
        <f t="shared" ref="BR5:BR24" si="15">SUM(BQ5/BP5)</f>
        <v>#DIV/0!</v>
      </c>
      <c r="BS5" s="160"/>
      <c r="BT5" s="160"/>
      <c r="BU5" s="3" t="e">
        <f t="shared" ref="BU5:BU24" si="16">SUM(BT5/BS5)</f>
        <v>#DIV/0!</v>
      </c>
      <c r="BV5" s="160"/>
      <c r="BW5" s="160"/>
      <c r="BX5" s="161" t="e">
        <f>SUM(BW5/BV5)</f>
        <v>#DIV/0!</v>
      </c>
      <c r="BY5" s="160"/>
      <c r="BZ5" s="160"/>
      <c r="CA5" s="16" t="e">
        <f>SUM(BZ5/BY5)</f>
        <v>#DIV/0!</v>
      </c>
      <c r="CB5" s="33">
        <f t="shared" ref="CB5:CB10" si="17">B5+E5+H5+K5+N5+Q5+T5+W5+Z5+AC5+AF5+AI5+AL5+AO5+AR5+AU5+AX5+BA5+BD5+BG5+BJ5+BM5+BP5+BS5+BV5+BY5</f>
        <v>0</v>
      </c>
      <c r="CC5" s="33">
        <f t="shared" ref="CC5:CC10" si="18">BZ5+BW5+BT5+BQ5+BN5+BK5+BH5+BE5+BB5+AY5+AV5+AS5+AP5+AM5+AJ5+AG5+AD5+AA5+X5+U5+R5+O5+L5+I5+F5+C5</f>
        <v>0</v>
      </c>
      <c r="CD5" s="15" t="e">
        <f t="shared" ref="CD5:CD10" si="19">SUM(CC5/CB5)</f>
        <v>#DIV/0!</v>
      </c>
    </row>
    <row r="6" spans="1:82" ht="48.75" customHeight="1" x14ac:dyDescent="0.25">
      <c r="A6" s="85" t="s">
        <v>29</v>
      </c>
      <c r="B6" s="162"/>
      <c r="C6" s="163"/>
      <c r="D6" s="161" t="e">
        <f>SUM(C6/B6)</f>
        <v>#DIV/0!</v>
      </c>
      <c r="E6" s="163"/>
      <c r="F6" s="163"/>
      <c r="G6" s="161" t="e">
        <f>SUM(F6/E6)</f>
        <v>#DIV/0!</v>
      </c>
      <c r="H6" s="163"/>
      <c r="I6" s="163"/>
      <c r="J6" s="161"/>
      <c r="K6" s="199"/>
      <c r="L6" s="199"/>
      <c r="M6" s="161" t="e">
        <f t="shared" si="0"/>
        <v>#DIV/0!</v>
      </c>
      <c r="N6" s="163"/>
      <c r="O6" s="163"/>
      <c r="P6" s="161" t="e">
        <f>SUM(O6/N6)</f>
        <v>#DIV/0!</v>
      </c>
      <c r="Q6" s="163"/>
      <c r="R6" s="163"/>
      <c r="S6" s="161" t="e">
        <f t="shared" si="1"/>
        <v>#DIV/0!</v>
      </c>
      <c r="T6" s="163"/>
      <c r="U6" s="163"/>
      <c r="V6" s="161" t="e">
        <f t="shared" si="2"/>
        <v>#DIV/0!</v>
      </c>
      <c r="W6" s="163"/>
      <c r="X6" s="163"/>
      <c r="Y6" s="161" t="e">
        <f t="shared" si="3"/>
        <v>#DIV/0!</v>
      </c>
      <c r="Z6" s="163"/>
      <c r="AA6" s="163"/>
      <c r="AB6" s="161" t="e">
        <f>SUM(AA6/Z6)</f>
        <v>#DIV/0!</v>
      </c>
      <c r="AC6" s="163"/>
      <c r="AD6" s="163"/>
      <c r="AE6" s="161" t="e">
        <f t="shared" si="4"/>
        <v>#DIV/0!</v>
      </c>
      <c r="AF6" s="163"/>
      <c r="AG6" s="163"/>
      <c r="AH6" s="161" t="e">
        <f t="shared" si="5"/>
        <v>#DIV/0!</v>
      </c>
      <c r="AI6" s="163"/>
      <c r="AJ6" s="163"/>
      <c r="AK6" s="2" t="e">
        <f t="shared" si="6"/>
        <v>#DIV/0!</v>
      </c>
      <c r="AL6" s="163"/>
      <c r="AM6" s="163"/>
      <c r="AN6" s="3"/>
      <c r="AO6" s="163"/>
      <c r="AP6" s="163"/>
      <c r="AQ6" s="3" t="e">
        <f t="shared" si="8"/>
        <v>#DIV/0!</v>
      </c>
      <c r="AR6" s="163"/>
      <c r="AS6" s="163"/>
      <c r="AT6" s="3" t="e">
        <f t="shared" si="9"/>
        <v>#DIV/0!</v>
      </c>
      <c r="AU6" s="163"/>
      <c r="AV6" s="163"/>
      <c r="AW6" s="3" t="e">
        <f t="shared" ref="AW6:AW24" si="20">SUM(AV6/AU6)</f>
        <v>#DIV/0!</v>
      </c>
      <c r="AX6" s="163"/>
      <c r="AY6" s="163"/>
      <c r="AZ6" s="3" t="e">
        <f t="shared" si="10"/>
        <v>#DIV/0!</v>
      </c>
      <c r="BA6" s="163"/>
      <c r="BB6" s="163"/>
      <c r="BC6" s="3" t="e">
        <f>SUM(BB6/BA6)</f>
        <v>#DIV/0!</v>
      </c>
      <c r="BD6" s="163"/>
      <c r="BE6" s="163"/>
      <c r="BF6" s="3" t="e">
        <f t="shared" si="11"/>
        <v>#DIV/0!</v>
      </c>
      <c r="BG6" s="163"/>
      <c r="BH6" s="163"/>
      <c r="BI6" s="161" t="e">
        <f t="shared" si="12"/>
        <v>#DIV/0!</v>
      </c>
      <c r="BJ6" s="163"/>
      <c r="BK6" s="163"/>
      <c r="BL6" s="3" t="e">
        <f t="shared" si="13"/>
        <v>#DIV/0!</v>
      </c>
      <c r="BM6" s="163"/>
      <c r="BN6" s="163"/>
      <c r="BO6" s="161" t="e">
        <f t="shared" si="14"/>
        <v>#DIV/0!</v>
      </c>
      <c r="BP6" s="163"/>
      <c r="BQ6" s="163"/>
      <c r="BR6" s="3" t="e">
        <f t="shared" si="15"/>
        <v>#DIV/0!</v>
      </c>
      <c r="BS6" s="163"/>
      <c r="BT6" s="163"/>
      <c r="BU6" s="3" t="e">
        <f t="shared" si="16"/>
        <v>#DIV/0!</v>
      </c>
      <c r="BV6" s="163"/>
      <c r="BW6" s="163"/>
      <c r="BX6" s="161"/>
      <c r="BY6" s="163"/>
      <c r="BZ6" s="163"/>
      <c r="CA6" s="3"/>
      <c r="CB6" s="34">
        <f t="shared" si="17"/>
        <v>0</v>
      </c>
      <c r="CC6" s="34">
        <f t="shared" si="18"/>
        <v>0</v>
      </c>
      <c r="CD6" s="2" t="e">
        <f t="shared" si="19"/>
        <v>#DIV/0!</v>
      </c>
    </row>
    <row r="7" spans="1:82" ht="42" customHeight="1" x14ac:dyDescent="0.25">
      <c r="A7" s="85" t="s">
        <v>30</v>
      </c>
      <c r="B7" s="162"/>
      <c r="C7" s="163"/>
      <c r="D7" s="161" t="e">
        <f>SUM(C7/B7)</f>
        <v>#DIV/0!</v>
      </c>
      <c r="E7" s="163"/>
      <c r="F7" s="163"/>
      <c r="G7" s="161" t="e">
        <f>SUM(F7/E7)</f>
        <v>#DIV/0!</v>
      </c>
      <c r="H7" s="163"/>
      <c r="I7" s="163"/>
      <c r="J7" s="161" t="e">
        <f>SUM(I7/H7)</f>
        <v>#DIV/0!</v>
      </c>
      <c r="K7" s="199"/>
      <c r="L7" s="199"/>
      <c r="M7" s="161" t="e">
        <f t="shared" si="0"/>
        <v>#DIV/0!</v>
      </c>
      <c r="N7" s="163"/>
      <c r="O7" s="163"/>
      <c r="P7" s="161" t="e">
        <f>SUM(O7/N7)</f>
        <v>#DIV/0!</v>
      </c>
      <c r="Q7" s="163"/>
      <c r="R7" s="163"/>
      <c r="S7" s="161" t="e">
        <f t="shared" si="1"/>
        <v>#DIV/0!</v>
      </c>
      <c r="T7" s="163"/>
      <c r="U7" s="163"/>
      <c r="V7" s="161" t="e">
        <f t="shared" si="2"/>
        <v>#DIV/0!</v>
      </c>
      <c r="W7" s="163"/>
      <c r="X7" s="163"/>
      <c r="Y7" s="161" t="e">
        <f t="shared" si="3"/>
        <v>#DIV/0!</v>
      </c>
      <c r="Z7" s="163"/>
      <c r="AA7" s="163"/>
      <c r="AB7" s="161" t="e">
        <f>SUM(AA7/Z7)</f>
        <v>#DIV/0!</v>
      </c>
      <c r="AC7" s="163"/>
      <c r="AD7" s="163"/>
      <c r="AE7" s="161" t="e">
        <f t="shared" si="4"/>
        <v>#DIV/0!</v>
      </c>
      <c r="AF7" s="163"/>
      <c r="AG7" s="163"/>
      <c r="AH7" s="161" t="e">
        <f t="shared" si="5"/>
        <v>#DIV/0!</v>
      </c>
      <c r="AI7" s="163"/>
      <c r="AJ7" s="163"/>
      <c r="AK7" s="2" t="e">
        <f t="shared" si="6"/>
        <v>#DIV/0!</v>
      </c>
      <c r="AL7" s="163"/>
      <c r="AM7" s="163"/>
      <c r="AN7" s="3" t="e">
        <f t="shared" si="7"/>
        <v>#DIV/0!</v>
      </c>
      <c r="AO7" s="163"/>
      <c r="AP7" s="163"/>
      <c r="AQ7" s="3" t="e">
        <f t="shared" si="8"/>
        <v>#DIV/0!</v>
      </c>
      <c r="AR7" s="163"/>
      <c r="AS7" s="163"/>
      <c r="AT7" s="3" t="e">
        <f t="shared" si="9"/>
        <v>#DIV/0!</v>
      </c>
      <c r="AU7" s="163"/>
      <c r="AV7" s="163"/>
      <c r="AW7" s="3" t="e">
        <f t="shared" si="20"/>
        <v>#DIV/0!</v>
      </c>
      <c r="AX7" s="163"/>
      <c r="AY7" s="163"/>
      <c r="AZ7" s="3" t="e">
        <f t="shared" si="10"/>
        <v>#DIV/0!</v>
      </c>
      <c r="BA7" s="163"/>
      <c r="BB7" s="163"/>
      <c r="BC7" s="3" t="e">
        <f>SUM(BB7/BA7)</f>
        <v>#DIV/0!</v>
      </c>
      <c r="BD7" s="163"/>
      <c r="BE7" s="163"/>
      <c r="BF7" s="3" t="e">
        <f t="shared" si="11"/>
        <v>#DIV/0!</v>
      </c>
      <c r="BG7" s="163"/>
      <c r="BH7" s="163"/>
      <c r="BI7" s="3" t="e">
        <f t="shared" si="12"/>
        <v>#DIV/0!</v>
      </c>
      <c r="BJ7" s="163"/>
      <c r="BK7" s="163"/>
      <c r="BL7" s="3" t="e">
        <f t="shared" si="13"/>
        <v>#DIV/0!</v>
      </c>
      <c r="BM7" s="163"/>
      <c r="BN7" s="163"/>
      <c r="BO7" s="3" t="e">
        <f t="shared" si="14"/>
        <v>#DIV/0!</v>
      </c>
      <c r="BP7" s="163"/>
      <c r="BQ7" s="163"/>
      <c r="BR7" s="3" t="e">
        <f t="shared" si="15"/>
        <v>#DIV/0!</v>
      </c>
      <c r="BS7" s="163"/>
      <c r="BT7" s="163"/>
      <c r="BU7" s="3" t="e">
        <f t="shared" si="16"/>
        <v>#DIV/0!</v>
      </c>
      <c r="BV7" s="163"/>
      <c r="BW7" s="163"/>
      <c r="BX7" s="161" t="e">
        <f t="shared" ref="BX7:BX12" si="21">SUM(BW7/BV7)</f>
        <v>#DIV/0!</v>
      </c>
      <c r="BY7" s="163"/>
      <c r="BZ7" s="163"/>
      <c r="CA7" s="3" t="e">
        <f t="shared" ref="CA7:CA12" si="22">SUM(BZ7/BY7)</f>
        <v>#DIV/0!</v>
      </c>
      <c r="CB7" s="34">
        <f t="shared" si="17"/>
        <v>0</v>
      </c>
      <c r="CC7" s="34">
        <f t="shared" si="18"/>
        <v>0</v>
      </c>
      <c r="CD7" s="2" t="e">
        <f t="shared" si="19"/>
        <v>#DIV/0!</v>
      </c>
    </row>
    <row r="8" spans="1:82" ht="48" customHeight="1" x14ac:dyDescent="0.25">
      <c r="A8" s="85" t="s">
        <v>31</v>
      </c>
      <c r="B8" s="162"/>
      <c r="C8" s="163"/>
      <c r="D8" s="161" t="e">
        <f>SUM(C8/B8)</f>
        <v>#DIV/0!</v>
      </c>
      <c r="E8" s="163"/>
      <c r="F8" s="163"/>
      <c r="G8" s="161" t="e">
        <f>SUM(F8/E8)</f>
        <v>#DIV/0!</v>
      </c>
      <c r="H8" s="163"/>
      <c r="I8" s="163"/>
      <c r="J8" s="161" t="e">
        <f>SUM(I8/H8)</f>
        <v>#DIV/0!</v>
      </c>
      <c r="K8" s="199"/>
      <c r="L8" s="199"/>
      <c r="M8" s="161" t="e">
        <f t="shared" si="0"/>
        <v>#DIV/0!</v>
      </c>
      <c r="N8" s="163"/>
      <c r="O8" s="163"/>
      <c r="P8" s="161" t="e">
        <f>SUM(O8/N8)</f>
        <v>#DIV/0!</v>
      </c>
      <c r="Q8" s="163"/>
      <c r="R8" s="163"/>
      <c r="S8" s="161" t="e">
        <f t="shared" si="1"/>
        <v>#DIV/0!</v>
      </c>
      <c r="T8" s="163"/>
      <c r="U8" s="163"/>
      <c r="V8" s="161" t="e">
        <f t="shared" si="2"/>
        <v>#DIV/0!</v>
      </c>
      <c r="W8" s="163"/>
      <c r="X8" s="163"/>
      <c r="Y8" s="161" t="e">
        <f t="shared" si="3"/>
        <v>#DIV/0!</v>
      </c>
      <c r="Z8" s="163"/>
      <c r="AA8" s="163"/>
      <c r="AB8" s="161" t="e">
        <f>SUM(AA8/Z8)</f>
        <v>#DIV/0!</v>
      </c>
      <c r="AC8" s="163"/>
      <c r="AD8" s="163"/>
      <c r="AE8" s="161" t="e">
        <f t="shared" si="4"/>
        <v>#DIV/0!</v>
      </c>
      <c r="AF8" s="163"/>
      <c r="AG8" s="163"/>
      <c r="AH8" s="161" t="e">
        <f t="shared" si="5"/>
        <v>#DIV/0!</v>
      </c>
      <c r="AI8" s="163"/>
      <c r="AJ8" s="163"/>
      <c r="AK8" s="2" t="e">
        <f t="shared" si="6"/>
        <v>#DIV/0!</v>
      </c>
      <c r="AL8" s="163"/>
      <c r="AM8" s="163"/>
      <c r="AN8" s="3" t="e">
        <f t="shared" si="7"/>
        <v>#DIV/0!</v>
      </c>
      <c r="AO8" s="163"/>
      <c r="AP8" s="163"/>
      <c r="AQ8" s="3" t="e">
        <f t="shared" si="8"/>
        <v>#DIV/0!</v>
      </c>
      <c r="AR8" s="163"/>
      <c r="AS8" s="163"/>
      <c r="AT8" s="3" t="e">
        <f t="shared" si="9"/>
        <v>#DIV/0!</v>
      </c>
      <c r="AU8" s="163"/>
      <c r="AV8" s="163"/>
      <c r="AW8" s="3" t="e">
        <f t="shared" si="20"/>
        <v>#DIV/0!</v>
      </c>
      <c r="AX8" s="163"/>
      <c r="AY8" s="163"/>
      <c r="AZ8" s="3" t="e">
        <f t="shared" si="10"/>
        <v>#DIV/0!</v>
      </c>
      <c r="BA8" s="163"/>
      <c r="BB8" s="163"/>
      <c r="BC8" s="3" t="e">
        <f>SUM(BB8/BA8)</f>
        <v>#DIV/0!</v>
      </c>
      <c r="BD8" s="163"/>
      <c r="BE8" s="163"/>
      <c r="BF8" s="3" t="e">
        <f t="shared" si="11"/>
        <v>#DIV/0!</v>
      </c>
      <c r="BG8" s="163"/>
      <c r="BH8" s="163"/>
      <c r="BI8" s="3" t="e">
        <f t="shared" si="12"/>
        <v>#DIV/0!</v>
      </c>
      <c r="BJ8" s="163"/>
      <c r="BK8" s="163"/>
      <c r="BL8" s="3" t="e">
        <f t="shared" si="13"/>
        <v>#DIV/0!</v>
      </c>
      <c r="BM8" s="163"/>
      <c r="BN8" s="163"/>
      <c r="BO8" s="3" t="e">
        <f t="shared" si="14"/>
        <v>#DIV/0!</v>
      </c>
      <c r="BP8" s="163"/>
      <c r="BQ8" s="163"/>
      <c r="BR8" s="3" t="e">
        <f t="shared" si="15"/>
        <v>#DIV/0!</v>
      </c>
      <c r="BS8" s="163"/>
      <c r="BT8" s="163"/>
      <c r="BU8" s="3" t="e">
        <f t="shared" si="16"/>
        <v>#DIV/0!</v>
      </c>
      <c r="BV8" s="163"/>
      <c r="BW8" s="163"/>
      <c r="BX8" s="161" t="e">
        <f t="shared" si="21"/>
        <v>#DIV/0!</v>
      </c>
      <c r="BY8" s="163"/>
      <c r="BZ8" s="163"/>
      <c r="CA8" s="3" t="e">
        <f t="shared" si="22"/>
        <v>#DIV/0!</v>
      </c>
      <c r="CB8" s="34">
        <f t="shared" si="17"/>
        <v>0</v>
      </c>
      <c r="CC8" s="34">
        <f t="shared" si="18"/>
        <v>0</v>
      </c>
      <c r="CD8" s="2" t="e">
        <f t="shared" si="19"/>
        <v>#DIV/0!</v>
      </c>
    </row>
    <row r="9" spans="1:82" ht="30" customHeight="1" x14ac:dyDescent="0.25">
      <c r="A9" s="85" t="s">
        <v>51</v>
      </c>
      <c r="B9" s="162"/>
      <c r="C9" s="163"/>
      <c r="D9" s="161" t="e">
        <f>SUM(C9/B9)</f>
        <v>#DIV/0!</v>
      </c>
      <c r="E9" s="163"/>
      <c r="F9" s="163"/>
      <c r="G9" s="161" t="e">
        <f>SUM(F9/E9)</f>
        <v>#DIV/0!</v>
      </c>
      <c r="H9" s="163"/>
      <c r="I9" s="163"/>
      <c r="J9" s="161" t="e">
        <f>SUM(I9/H9)</f>
        <v>#DIV/0!</v>
      </c>
      <c r="K9" s="199"/>
      <c r="L9" s="199"/>
      <c r="M9" s="161" t="e">
        <f t="shared" si="0"/>
        <v>#DIV/0!</v>
      </c>
      <c r="N9" s="163"/>
      <c r="O9" s="163"/>
      <c r="P9" s="161" t="e">
        <f>SUM(O9/N9)</f>
        <v>#DIV/0!</v>
      </c>
      <c r="Q9" s="163"/>
      <c r="R9" s="163"/>
      <c r="S9" s="161" t="e">
        <f t="shared" si="1"/>
        <v>#DIV/0!</v>
      </c>
      <c r="T9" s="163"/>
      <c r="U9" s="163"/>
      <c r="V9" s="161" t="e">
        <f t="shared" si="2"/>
        <v>#DIV/0!</v>
      </c>
      <c r="W9" s="163"/>
      <c r="X9" s="163"/>
      <c r="Y9" s="161" t="e">
        <f t="shared" si="3"/>
        <v>#DIV/0!</v>
      </c>
      <c r="Z9" s="163"/>
      <c r="AA9" s="163"/>
      <c r="AB9" s="161" t="e">
        <f>SUM(AA9/Z9)</f>
        <v>#DIV/0!</v>
      </c>
      <c r="AC9" s="163"/>
      <c r="AD9" s="163"/>
      <c r="AE9" s="161" t="e">
        <f t="shared" si="4"/>
        <v>#DIV/0!</v>
      </c>
      <c r="AF9" s="163"/>
      <c r="AG9" s="163"/>
      <c r="AH9" s="161" t="e">
        <f t="shared" si="5"/>
        <v>#DIV/0!</v>
      </c>
      <c r="AI9" s="163"/>
      <c r="AJ9" s="163"/>
      <c r="AK9" s="161" t="e">
        <f t="shared" si="6"/>
        <v>#DIV/0!</v>
      </c>
      <c r="AL9" s="163"/>
      <c r="AM9" s="163"/>
      <c r="AN9" s="161" t="e">
        <f t="shared" si="7"/>
        <v>#DIV/0!</v>
      </c>
      <c r="AO9" s="163"/>
      <c r="AP9" s="163"/>
      <c r="AQ9" s="161" t="e">
        <f t="shared" si="8"/>
        <v>#DIV/0!</v>
      </c>
      <c r="AR9" s="163"/>
      <c r="AS9" s="163"/>
      <c r="AT9" s="161" t="e">
        <f t="shared" si="9"/>
        <v>#DIV/0!</v>
      </c>
      <c r="AU9" s="163"/>
      <c r="AV9" s="163"/>
      <c r="AW9" s="161" t="e">
        <f t="shared" si="20"/>
        <v>#DIV/0!</v>
      </c>
      <c r="AX9" s="163"/>
      <c r="AY9" s="163"/>
      <c r="AZ9" s="161" t="e">
        <f t="shared" si="10"/>
        <v>#DIV/0!</v>
      </c>
      <c r="BA9" s="163"/>
      <c r="BB9" s="163"/>
      <c r="BC9" s="161" t="e">
        <f>SUM(BB9/BA9)</f>
        <v>#DIV/0!</v>
      </c>
      <c r="BD9" s="163"/>
      <c r="BE9" s="163"/>
      <c r="BF9" s="161" t="e">
        <f t="shared" si="11"/>
        <v>#DIV/0!</v>
      </c>
      <c r="BG9" s="163"/>
      <c r="BH9" s="163"/>
      <c r="BI9" s="161" t="e">
        <f t="shared" si="12"/>
        <v>#DIV/0!</v>
      </c>
      <c r="BJ9" s="163"/>
      <c r="BK9" s="163"/>
      <c r="BL9" s="161" t="e">
        <f t="shared" si="13"/>
        <v>#DIV/0!</v>
      </c>
      <c r="BM9" s="163"/>
      <c r="BN9" s="163"/>
      <c r="BO9" s="161" t="e">
        <f>SUM(BN9/BM9)</f>
        <v>#DIV/0!</v>
      </c>
      <c r="BP9" s="163"/>
      <c r="BQ9" s="163"/>
      <c r="BR9" s="161" t="e">
        <f t="shared" si="15"/>
        <v>#DIV/0!</v>
      </c>
      <c r="BS9" s="163"/>
      <c r="BT9" s="163"/>
      <c r="BU9" s="3" t="e">
        <f t="shared" si="16"/>
        <v>#DIV/0!</v>
      </c>
      <c r="BV9" s="163"/>
      <c r="BW9" s="163"/>
      <c r="BX9" s="161" t="e">
        <f t="shared" si="21"/>
        <v>#DIV/0!</v>
      </c>
      <c r="BY9" s="163"/>
      <c r="BZ9" s="163"/>
      <c r="CA9" s="3" t="e">
        <f t="shared" si="22"/>
        <v>#DIV/0!</v>
      </c>
      <c r="CB9" s="34">
        <f t="shared" si="17"/>
        <v>0</v>
      </c>
      <c r="CC9" s="34">
        <f t="shared" si="18"/>
        <v>0</v>
      </c>
      <c r="CD9" s="2" t="e">
        <f t="shared" si="19"/>
        <v>#DIV/0!</v>
      </c>
    </row>
    <row r="10" spans="1:82" ht="40.200000000000003" thickBot="1" x14ac:dyDescent="0.3">
      <c r="A10" s="182" t="s">
        <v>32</v>
      </c>
      <c r="B10" s="171"/>
      <c r="C10" s="172"/>
      <c r="D10" s="173"/>
      <c r="E10" s="172"/>
      <c r="F10" s="172"/>
      <c r="G10" s="173"/>
      <c r="H10" s="172"/>
      <c r="I10" s="172"/>
      <c r="J10" s="173" t="e">
        <f>SUM(I10/H10)</f>
        <v>#DIV/0!</v>
      </c>
      <c r="K10" s="202"/>
      <c r="L10" s="202"/>
      <c r="M10" s="161"/>
      <c r="N10" s="172"/>
      <c r="O10" s="172"/>
      <c r="P10" s="173"/>
      <c r="Q10" s="172"/>
      <c r="R10" s="172"/>
      <c r="S10" s="173" t="e">
        <f t="shared" si="1"/>
        <v>#DIV/0!</v>
      </c>
      <c r="T10" s="172"/>
      <c r="U10" s="172"/>
      <c r="V10" s="173" t="e">
        <f>SUM(U10/T10)</f>
        <v>#DIV/0!</v>
      </c>
      <c r="W10" s="172"/>
      <c r="X10" s="172"/>
      <c r="Y10" s="173" t="e">
        <f t="shared" si="3"/>
        <v>#DIV/0!</v>
      </c>
      <c r="Z10" s="172"/>
      <c r="AA10" s="172"/>
      <c r="AB10" s="173"/>
      <c r="AC10" s="172"/>
      <c r="AD10" s="172"/>
      <c r="AE10" s="173" t="e">
        <f t="shared" si="4"/>
        <v>#DIV/0!</v>
      </c>
      <c r="AF10" s="172"/>
      <c r="AG10" s="172"/>
      <c r="AH10" s="173" t="e">
        <f t="shared" si="5"/>
        <v>#DIV/0!</v>
      </c>
      <c r="AI10" s="172"/>
      <c r="AJ10" s="172"/>
      <c r="AK10" s="174" t="e">
        <f t="shared" si="6"/>
        <v>#DIV/0!</v>
      </c>
      <c r="AL10" s="172"/>
      <c r="AM10" s="172"/>
      <c r="AN10" s="175" t="e">
        <f t="shared" si="7"/>
        <v>#DIV/0!</v>
      </c>
      <c r="AO10" s="172"/>
      <c r="AP10" s="172"/>
      <c r="AQ10" s="173" t="e">
        <f t="shared" si="8"/>
        <v>#DIV/0!</v>
      </c>
      <c r="AR10" s="172"/>
      <c r="AS10" s="172"/>
      <c r="AT10" s="173" t="e">
        <f t="shared" si="9"/>
        <v>#DIV/0!</v>
      </c>
      <c r="AU10" s="172"/>
      <c r="AV10" s="163"/>
      <c r="AW10" s="175" t="e">
        <f t="shared" si="20"/>
        <v>#DIV/0!</v>
      </c>
      <c r="AX10" s="172"/>
      <c r="AY10" s="172"/>
      <c r="AZ10" s="175" t="e">
        <f t="shared" si="10"/>
        <v>#DIV/0!</v>
      </c>
      <c r="BA10" s="172"/>
      <c r="BB10" s="172"/>
      <c r="BC10" s="173"/>
      <c r="BD10" s="172"/>
      <c r="BE10" s="172"/>
      <c r="BF10" s="175" t="e">
        <f t="shared" si="11"/>
        <v>#DIV/0!</v>
      </c>
      <c r="BG10" s="172"/>
      <c r="BH10" s="172"/>
      <c r="BI10" s="175" t="e">
        <f t="shared" si="12"/>
        <v>#DIV/0!</v>
      </c>
      <c r="BJ10" s="172"/>
      <c r="BK10" s="172"/>
      <c r="BL10" s="173" t="e">
        <f t="shared" si="13"/>
        <v>#DIV/0!</v>
      </c>
      <c r="BM10" s="172"/>
      <c r="BN10" s="172"/>
      <c r="BO10" s="173" t="e">
        <f t="shared" si="14"/>
        <v>#DIV/0!</v>
      </c>
      <c r="BP10" s="172"/>
      <c r="BQ10" s="172"/>
      <c r="BR10" s="173"/>
      <c r="BS10" s="172"/>
      <c r="BT10" s="172"/>
      <c r="BU10" s="175" t="e">
        <f t="shared" si="16"/>
        <v>#DIV/0!</v>
      </c>
      <c r="BV10" s="172"/>
      <c r="BW10" s="172"/>
      <c r="BX10" s="173"/>
      <c r="BY10" s="172"/>
      <c r="BZ10" s="172"/>
      <c r="CA10" s="175" t="e">
        <f t="shared" si="22"/>
        <v>#DIV/0!</v>
      </c>
      <c r="CB10" s="176">
        <f t="shared" si="17"/>
        <v>0</v>
      </c>
      <c r="CC10" s="176">
        <f t="shared" si="18"/>
        <v>0</v>
      </c>
      <c r="CD10" s="174" t="e">
        <f t="shared" si="19"/>
        <v>#DIV/0!</v>
      </c>
    </row>
    <row r="11" spans="1:82" ht="13.8" thickBot="1" x14ac:dyDescent="0.3">
      <c r="A11" s="183" t="s">
        <v>33</v>
      </c>
      <c r="B11" s="179"/>
      <c r="C11" s="179"/>
      <c r="D11" s="180" t="e">
        <f t="shared" ref="D11:D16" si="23">SUM(C11/B11)</f>
        <v>#DIV/0!</v>
      </c>
      <c r="E11" s="181"/>
      <c r="F11" s="181"/>
      <c r="G11" s="180" t="e">
        <f t="shared" ref="G11:G16" si="24">SUM(F11/E11)</f>
        <v>#DIV/0!</v>
      </c>
      <c r="H11" s="181"/>
      <c r="I11" s="181"/>
      <c r="J11" s="200" t="e">
        <f>SUM(I11/H11)</f>
        <v>#DIV/0!</v>
      </c>
      <c r="K11" s="193"/>
      <c r="L11" s="203"/>
      <c r="M11" s="201" t="e">
        <f t="shared" si="0"/>
        <v>#DIV/0!</v>
      </c>
      <c r="N11" s="189"/>
      <c r="O11" s="189"/>
      <c r="P11" s="180" t="e">
        <f>SUM(O11/N11)</f>
        <v>#DIV/0!</v>
      </c>
      <c r="Q11" s="189"/>
      <c r="R11" s="189"/>
      <c r="S11" s="190" t="e">
        <f t="shared" ref="S11:S24" si="25">SUM(R11/Q11)</f>
        <v>#DIV/0!</v>
      </c>
      <c r="T11" s="189"/>
      <c r="U11" s="189"/>
      <c r="V11" s="190" t="e">
        <f t="shared" si="2"/>
        <v>#DIV/0!</v>
      </c>
      <c r="W11" s="189"/>
      <c r="X11" s="189"/>
      <c r="Y11" s="190" t="e">
        <f t="shared" si="3"/>
        <v>#DIV/0!</v>
      </c>
      <c r="Z11" s="189"/>
      <c r="AA11" s="189"/>
      <c r="AB11" s="190" t="e">
        <f t="shared" ref="AB11:AB24" si="26">SUM(AA11/Z11)</f>
        <v>#DIV/0!</v>
      </c>
      <c r="AC11" s="189"/>
      <c r="AD11" s="189"/>
      <c r="AE11" s="190" t="e">
        <f t="shared" ref="AE11:AE24" si="27">SUM(AD11/AC11)</f>
        <v>#DIV/0!</v>
      </c>
      <c r="AF11" s="189"/>
      <c r="AG11" s="189"/>
      <c r="AH11" s="190" t="e">
        <f t="shared" ref="AH11:AH24" si="28">SUM(AG11/AF11)</f>
        <v>#DIV/0!</v>
      </c>
      <c r="AI11" s="189"/>
      <c r="AJ11" s="189"/>
      <c r="AK11" s="190" t="e">
        <f t="shared" si="6"/>
        <v>#DIV/0!</v>
      </c>
      <c r="AL11" s="189"/>
      <c r="AM11" s="189"/>
      <c r="AN11" s="190" t="e">
        <f t="shared" si="7"/>
        <v>#DIV/0!</v>
      </c>
      <c r="AO11" s="189"/>
      <c r="AP11" s="189"/>
      <c r="AQ11" s="190" t="e">
        <f t="shared" ref="AQ11:AQ24" si="29">SUM(AP11/AO11)</f>
        <v>#DIV/0!</v>
      </c>
      <c r="AR11" s="189"/>
      <c r="AS11" s="189"/>
      <c r="AT11" s="190" t="e">
        <f t="shared" si="9"/>
        <v>#DIV/0!</v>
      </c>
      <c r="AU11" s="189"/>
      <c r="AV11" s="189"/>
      <c r="AW11" s="190" t="e">
        <f t="shared" si="20"/>
        <v>#DIV/0!</v>
      </c>
      <c r="AX11" s="189"/>
      <c r="AY11" s="189"/>
      <c r="AZ11" s="190" t="e">
        <f t="shared" si="10"/>
        <v>#DIV/0!</v>
      </c>
      <c r="BA11" s="189"/>
      <c r="BB11" s="189"/>
      <c r="BC11" s="190" t="e">
        <f t="shared" ref="BC11:BC24" si="30">SUM(BB11/BA11)</f>
        <v>#DIV/0!</v>
      </c>
      <c r="BD11" s="189"/>
      <c r="BE11" s="189"/>
      <c r="BF11" s="205" t="e">
        <f t="shared" si="11"/>
        <v>#DIV/0!</v>
      </c>
      <c r="BG11" s="179"/>
      <c r="BH11" s="207"/>
      <c r="BI11" s="206" t="e">
        <f t="shared" si="12"/>
        <v>#DIV/0!</v>
      </c>
      <c r="BJ11" s="189"/>
      <c r="BK11" s="189"/>
      <c r="BL11" s="205" t="e">
        <f t="shared" si="13"/>
        <v>#DIV/0!</v>
      </c>
      <c r="BM11" s="179"/>
      <c r="BN11" s="207"/>
      <c r="BO11" s="206" t="e">
        <f t="shared" ref="BO11:BO16" si="31">SUM(BN11/BM11)</f>
        <v>#DIV/0!</v>
      </c>
      <c r="BP11" s="207"/>
      <c r="BQ11" s="207"/>
      <c r="BR11" s="205" t="e">
        <f t="shared" si="15"/>
        <v>#DIV/0!</v>
      </c>
      <c r="BS11" s="208"/>
      <c r="BT11" s="207"/>
      <c r="BU11" s="190" t="e">
        <f t="shared" si="16"/>
        <v>#DIV/0!</v>
      </c>
      <c r="BV11" s="189"/>
      <c r="BW11" s="189"/>
      <c r="BX11" s="205" t="e">
        <f t="shared" si="21"/>
        <v>#DIV/0!</v>
      </c>
      <c r="BY11" s="179"/>
      <c r="BZ11" s="207"/>
      <c r="CA11" s="206" t="e">
        <f t="shared" si="22"/>
        <v>#DIV/0!</v>
      </c>
      <c r="CB11" s="191">
        <f>BY11+BV11+BS11+BP11+BM11+BJ11+BG11+BD11+BA11+AX11+AU11+AR11+AO11+AL11+AI11+AF11+AC11+Z11+W11+T11+Q11+N11+K11+H11+E11+B11</f>
        <v>0</v>
      </c>
      <c r="CC11" s="191">
        <f>BZ11+BW11+BT11+BQ11+BN11+BK11+BH11+BE11+BB11+AY11+AV11+AS11+AP11+AM11+AJ11+AG11+AD11+AA11+X11+U11+R11+O11+L11+I11+F11+C11</f>
        <v>0</v>
      </c>
      <c r="CD11" s="192" t="e">
        <f t="shared" ref="CD11:CD24" si="32">SUM(CC11/CB11)</f>
        <v>#DIV/0!</v>
      </c>
    </row>
    <row r="12" spans="1:82" x14ac:dyDescent="0.25">
      <c r="A12" s="84" t="s">
        <v>34</v>
      </c>
      <c r="B12" s="177"/>
      <c r="C12" s="178"/>
      <c r="D12" s="167" t="e">
        <f t="shared" si="23"/>
        <v>#DIV/0!</v>
      </c>
      <c r="E12" s="163"/>
      <c r="F12" s="163"/>
      <c r="G12" s="167" t="e">
        <f t="shared" si="24"/>
        <v>#DIV/0!</v>
      </c>
      <c r="H12" s="163"/>
      <c r="I12" s="163"/>
      <c r="J12" s="167" t="e">
        <f t="shared" ref="J12:J24" si="33">SUM(I12/H12)</f>
        <v>#DIV/0!</v>
      </c>
      <c r="K12" s="163"/>
      <c r="L12" s="163"/>
      <c r="M12" s="167" t="e">
        <f t="shared" ref="M12:M24" si="34">SUM(L12/K12)</f>
        <v>#DIV/0!</v>
      </c>
      <c r="N12" s="163"/>
      <c r="O12" s="163"/>
      <c r="P12" s="167" t="e">
        <f t="shared" ref="P12:P23" si="35">SUM(O12/N12)</f>
        <v>#DIV/0!</v>
      </c>
      <c r="Q12" s="163"/>
      <c r="R12" s="163"/>
      <c r="S12" s="167" t="e">
        <f t="shared" si="25"/>
        <v>#DIV/0!</v>
      </c>
      <c r="T12" s="163"/>
      <c r="U12" s="163"/>
      <c r="V12" s="167" t="e">
        <f t="shared" si="2"/>
        <v>#DIV/0!</v>
      </c>
      <c r="W12" s="163"/>
      <c r="X12" s="163"/>
      <c r="Y12" s="167" t="e">
        <f t="shared" si="3"/>
        <v>#DIV/0!</v>
      </c>
      <c r="Z12" s="163"/>
      <c r="AA12" s="163"/>
      <c r="AB12" s="167" t="e">
        <f t="shared" si="26"/>
        <v>#DIV/0!</v>
      </c>
      <c r="AC12" s="163"/>
      <c r="AD12" s="163"/>
      <c r="AE12" s="167" t="e">
        <f t="shared" si="27"/>
        <v>#DIV/0!</v>
      </c>
      <c r="AF12" s="163"/>
      <c r="AG12" s="163"/>
      <c r="AH12" s="167" t="e">
        <f t="shared" si="28"/>
        <v>#DIV/0!</v>
      </c>
      <c r="AI12" s="163"/>
      <c r="AJ12" s="163"/>
      <c r="AK12" s="15" t="e">
        <f t="shared" si="6"/>
        <v>#DIV/0!</v>
      </c>
      <c r="AL12" s="163"/>
      <c r="AM12" s="163"/>
      <c r="AN12" s="16" t="e">
        <f t="shared" si="7"/>
        <v>#DIV/0!</v>
      </c>
      <c r="AO12" s="163"/>
      <c r="AP12" s="163"/>
      <c r="AQ12" s="16" t="e">
        <f t="shared" si="29"/>
        <v>#DIV/0!</v>
      </c>
      <c r="AR12" s="163"/>
      <c r="AS12" s="163"/>
      <c r="AT12" s="16" t="e">
        <f t="shared" si="9"/>
        <v>#DIV/0!</v>
      </c>
      <c r="AU12" s="163"/>
      <c r="AV12" s="178"/>
      <c r="AW12" s="16" t="e">
        <f t="shared" si="20"/>
        <v>#DIV/0!</v>
      </c>
      <c r="AX12" s="163"/>
      <c r="AY12" s="163"/>
      <c r="AZ12" s="16" t="e">
        <f t="shared" si="10"/>
        <v>#DIV/0!</v>
      </c>
      <c r="BA12" s="163"/>
      <c r="BB12" s="163"/>
      <c r="BC12" s="16" t="e">
        <f t="shared" si="30"/>
        <v>#DIV/0!</v>
      </c>
      <c r="BD12" s="163"/>
      <c r="BE12" s="163"/>
      <c r="BF12" s="16" t="e">
        <f t="shared" si="11"/>
        <v>#DIV/0!</v>
      </c>
      <c r="BG12" s="163"/>
      <c r="BH12" s="163"/>
      <c r="BI12" s="16" t="e">
        <f t="shared" si="12"/>
        <v>#DIV/0!</v>
      </c>
      <c r="BJ12" s="163"/>
      <c r="BK12" s="163"/>
      <c r="BL12" s="16" t="e">
        <f t="shared" si="13"/>
        <v>#DIV/0!</v>
      </c>
      <c r="BM12" s="178"/>
      <c r="BN12" s="178"/>
      <c r="BO12" s="16" t="e">
        <f t="shared" si="31"/>
        <v>#DIV/0!</v>
      </c>
      <c r="BP12" s="163"/>
      <c r="BQ12" s="163"/>
      <c r="BR12" s="16" t="e">
        <f t="shared" si="15"/>
        <v>#DIV/0!</v>
      </c>
      <c r="BS12" s="163"/>
      <c r="BT12" s="163"/>
      <c r="BU12" s="16" t="e">
        <f t="shared" si="16"/>
        <v>#DIV/0!</v>
      </c>
      <c r="BV12" s="163"/>
      <c r="BW12" s="163"/>
      <c r="BX12" s="167" t="e">
        <f t="shared" si="21"/>
        <v>#DIV/0!</v>
      </c>
      <c r="BY12" s="163"/>
      <c r="BZ12" s="163"/>
      <c r="CA12" s="16" t="e">
        <f t="shared" si="22"/>
        <v>#DIV/0!</v>
      </c>
      <c r="CB12" s="33">
        <f t="shared" ref="CB12:CB17" si="36">BY12+BV12+BS12+BP12+BM12+BJ12+BG12+BD12+BA12+AX12+AU12+AR12+AO12+AL12+AI12+AF12+AC12+Z12+W12+T12+Q12+N12+K12+H12+E12+B12</f>
        <v>0</v>
      </c>
      <c r="CC12" s="33">
        <f t="shared" ref="CC12:CC21" si="37">BZ12+BW12+BT12+BQ12+BN12+BK12+BH12+BE12+BB12+AY12+AV12+AS12+AP12+AM12+AJ12+AG12+AD12+AA12+X12+U12+R12+O12+L12+I12+F12+C12</f>
        <v>0</v>
      </c>
      <c r="CD12" s="15" t="e">
        <f t="shared" si="32"/>
        <v>#DIV/0!</v>
      </c>
    </row>
    <row r="13" spans="1:82" x14ac:dyDescent="0.25">
      <c r="A13" s="187" t="s">
        <v>35</v>
      </c>
      <c r="B13" s="163"/>
      <c r="C13" s="163"/>
      <c r="D13" s="161" t="e">
        <f t="shared" si="23"/>
        <v>#DIV/0!</v>
      </c>
      <c r="E13" s="163"/>
      <c r="F13" s="163"/>
      <c r="G13" s="161" t="e">
        <f t="shared" si="24"/>
        <v>#DIV/0!</v>
      </c>
      <c r="H13" s="163"/>
      <c r="I13" s="163"/>
      <c r="J13" s="161" t="e">
        <f t="shared" si="33"/>
        <v>#DIV/0!</v>
      </c>
      <c r="K13" s="163"/>
      <c r="L13" s="163"/>
      <c r="M13" s="161" t="e">
        <f t="shared" si="34"/>
        <v>#DIV/0!</v>
      </c>
      <c r="N13" s="163"/>
      <c r="O13" s="163"/>
      <c r="P13" s="161" t="e">
        <f t="shared" si="35"/>
        <v>#DIV/0!</v>
      </c>
      <c r="Q13" s="163"/>
      <c r="R13" s="163"/>
      <c r="S13" s="161" t="e">
        <f t="shared" si="25"/>
        <v>#DIV/0!</v>
      </c>
      <c r="T13" s="163"/>
      <c r="U13" s="163"/>
      <c r="V13" s="161" t="e">
        <f t="shared" si="2"/>
        <v>#DIV/0!</v>
      </c>
      <c r="W13" s="163"/>
      <c r="X13" s="163"/>
      <c r="Y13" s="161" t="e">
        <f t="shared" si="3"/>
        <v>#DIV/0!</v>
      </c>
      <c r="Z13" s="163"/>
      <c r="AA13" s="163"/>
      <c r="AB13" s="161" t="e">
        <f t="shared" si="26"/>
        <v>#DIV/0!</v>
      </c>
      <c r="AC13" s="163"/>
      <c r="AD13" s="163"/>
      <c r="AE13" s="161" t="e">
        <f t="shared" si="27"/>
        <v>#DIV/0!</v>
      </c>
      <c r="AF13" s="163"/>
      <c r="AG13" s="163"/>
      <c r="AH13" s="161" t="e">
        <f t="shared" si="28"/>
        <v>#DIV/0!</v>
      </c>
      <c r="AI13" s="163"/>
      <c r="AJ13" s="163"/>
      <c r="AK13" s="2" t="e">
        <f t="shared" si="6"/>
        <v>#DIV/0!</v>
      </c>
      <c r="AL13" s="163"/>
      <c r="AM13" s="163"/>
      <c r="AN13" s="3" t="e">
        <f t="shared" si="7"/>
        <v>#DIV/0!</v>
      </c>
      <c r="AO13" s="163"/>
      <c r="AP13" s="163"/>
      <c r="AQ13" s="3" t="e">
        <f t="shared" si="29"/>
        <v>#DIV/0!</v>
      </c>
      <c r="AR13" s="163"/>
      <c r="AS13" s="163"/>
      <c r="AT13" s="3" t="e">
        <f t="shared" si="9"/>
        <v>#DIV/0!</v>
      </c>
      <c r="AU13" s="163"/>
      <c r="AV13" s="163"/>
      <c r="AW13" s="3" t="e">
        <f t="shared" si="20"/>
        <v>#DIV/0!</v>
      </c>
      <c r="AX13" s="163"/>
      <c r="AY13" s="163"/>
      <c r="AZ13" s="3" t="e">
        <f t="shared" si="10"/>
        <v>#DIV/0!</v>
      </c>
      <c r="BA13" s="163"/>
      <c r="BB13" s="163"/>
      <c r="BC13" s="3" t="e">
        <f t="shared" si="30"/>
        <v>#DIV/0!</v>
      </c>
      <c r="BD13" s="163"/>
      <c r="BE13" s="163"/>
      <c r="BF13" s="3" t="e">
        <f t="shared" si="11"/>
        <v>#DIV/0!</v>
      </c>
      <c r="BG13" s="163"/>
      <c r="BH13" s="163"/>
      <c r="BI13" s="3" t="e">
        <f t="shared" si="12"/>
        <v>#DIV/0!</v>
      </c>
      <c r="BJ13" s="163"/>
      <c r="BK13" s="163"/>
      <c r="BL13" s="3" t="e">
        <f t="shared" si="13"/>
        <v>#DIV/0!</v>
      </c>
      <c r="BM13" s="163"/>
      <c r="BN13" s="163"/>
      <c r="BO13" s="3" t="e">
        <f t="shared" si="31"/>
        <v>#DIV/0!</v>
      </c>
      <c r="BP13" s="163"/>
      <c r="BQ13" s="163"/>
      <c r="BR13" s="3" t="e">
        <f t="shared" si="15"/>
        <v>#DIV/0!</v>
      </c>
      <c r="BS13" s="163"/>
      <c r="BT13" s="163"/>
      <c r="BU13" s="3" t="e">
        <f t="shared" si="16"/>
        <v>#DIV/0!</v>
      </c>
      <c r="BV13" s="163"/>
      <c r="BW13" s="163"/>
      <c r="BX13" s="161"/>
      <c r="BY13" s="163"/>
      <c r="BZ13" s="163"/>
      <c r="CA13" s="3"/>
      <c r="CB13" s="34">
        <f t="shared" si="36"/>
        <v>0</v>
      </c>
      <c r="CC13" s="34">
        <f t="shared" si="37"/>
        <v>0</v>
      </c>
      <c r="CD13" s="2" t="e">
        <f t="shared" si="32"/>
        <v>#DIV/0!</v>
      </c>
    </row>
    <row r="14" spans="1:82" ht="26.4" x14ac:dyDescent="0.25">
      <c r="A14" s="187" t="s">
        <v>36</v>
      </c>
      <c r="B14" s="163"/>
      <c r="C14" s="163"/>
      <c r="D14" s="161" t="e">
        <f t="shared" si="23"/>
        <v>#DIV/0!</v>
      </c>
      <c r="E14" s="163"/>
      <c r="F14" s="163"/>
      <c r="G14" s="161" t="e">
        <f t="shared" si="24"/>
        <v>#DIV/0!</v>
      </c>
      <c r="H14" s="163"/>
      <c r="I14" s="163"/>
      <c r="J14" s="161" t="e">
        <f t="shared" si="33"/>
        <v>#DIV/0!</v>
      </c>
      <c r="K14" s="163"/>
      <c r="L14" s="163"/>
      <c r="M14" s="161" t="e">
        <f t="shared" si="34"/>
        <v>#DIV/0!</v>
      </c>
      <c r="N14" s="163"/>
      <c r="O14" s="163"/>
      <c r="P14" s="161" t="e">
        <f t="shared" si="35"/>
        <v>#DIV/0!</v>
      </c>
      <c r="Q14" s="163"/>
      <c r="R14" s="163"/>
      <c r="S14" s="161" t="e">
        <f t="shared" si="25"/>
        <v>#DIV/0!</v>
      </c>
      <c r="T14" s="163"/>
      <c r="U14" s="163"/>
      <c r="V14" s="161" t="e">
        <f t="shared" si="2"/>
        <v>#DIV/0!</v>
      </c>
      <c r="W14" s="163"/>
      <c r="X14" s="163"/>
      <c r="Y14" s="161" t="e">
        <f t="shared" si="3"/>
        <v>#DIV/0!</v>
      </c>
      <c r="Z14" s="163"/>
      <c r="AA14" s="163"/>
      <c r="AB14" s="161" t="e">
        <f t="shared" si="26"/>
        <v>#DIV/0!</v>
      </c>
      <c r="AC14" s="163"/>
      <c r="AD14" s="163"/>
      <c r="AE14" s="161" t="e">
        <f t="shared" si="27"/>
        <v>#DIV/0!</v>
      </c>
      <c r="AF14" s="163"/>
      <c r="AG14" s="163"/>
      <c r="AH14" s="161" t="e">
        <f t="shared" si="28"/>
        <v>#DIV/0!</v>
      </c>
      <c r="AI14" s="163"/>
      <c r="AJ14" s="163"/>
      <c r="AK14" s="2" t="e">
        <f t="shared" si="6"/>
        <v>#DIV/0!</v>
      </c>
      <c r="AL14" s="163"/>
      <c r="AM14" s="163"/>
      <c r="AN14" s="3" t="e">
        <f t="shared" si="7"/>
        <v>#DIV/0!</v>
      </c>
      <c r="AO14" s="163"/>
      <c r="AP14" s="163"/>
      <c r="AQ14" s="3" t="e">
        <f t="shared" si="29"/>
        <v>#DIV/0!</v>
      </c>
      <c r="AR14" s="163"/>
      <c r="AS14" s="163"/>
      <c r="AT14" s="3" t="e">
        <f t="shared" si="9"/>
        <v>#DIV/0!</v>
      </c>
      <c r="AU14" s="163"/>
      <c r="AV14" s="163"/>
      <c r="AW14" s="3" t="e">
        <f t="shared" si="20"/>
        <v>#DIV/0!</v>
      </c>
      <c r="AX14" s="163"/>
      <c r="AY14" s="163"/>
      <c r="AZ14" s="3" t="e">
        <f t="shared" si="10"/>
        <v>#DIV/0!</v>
      </c>
      <c r="BA14" s="163"/>
      <c r="BB14" s="163"/>
      <c r="BC14" s="3" t="e">
        <f t="shared" si="30"/>
        <v>#DIV/0!</v>
      </c>
      <c r="BD14" s="163"/>
      <c r="BE14" s="163"/>
      <c r="BF14" s="3" t="e">
        <f t="shared" si="11"/>
        <v>#DIV/0!</v>
      </c>
      <c r="BG14" s="163"/>
      <c r="BH14" s="163"/>
      <c r="BI14" s="3" t="e">
        <f t="shared" si="12"/>
        <v>#DIV/0!</v>
      </c>
      <c r="BJ14" s="163"/>
      <c r="BK14" s="163"/>
      <c r="BL14" s="3" t="e">
        <f t="shared" si="13"/>
        <v>#DIV/0!</v>
      </c>
      <c r="BM14" s="163"/>
      <c r="BN14" s="163"/>
      <c r="BO14" s="3" t="e">
        <f t="shared" si="31"/>
        <v>#DIV/0!</v>
      </c>
      <c r="BP14" s="163"/>
      <c r="BQ14" s="163"/>
      <c r="BR14" s="3" t="e">
        <f t="shared" si="15"/>
        <v>#DIV/0!</v>
      </c>
      <c r="BS14" s="163"/>
      <c r="BT14" s="163"/>
      <c r="BU14" s="3" t="e">
        <f t="shared" si="16"/>
        <v>#DIV/0!</v>
      </c>
      <c r="BV14" s="163"/>
      <c r="BW14" s="163"/>
      <c r="BX14" s="161" t="e">
        <f t="shared" ref="BX14:BX24" si="38">SUM(BW14/BV14)</f>
        <v>#DIV/0!</v>
      </c>
      <c r="BY14" s="163"/>
      <c r="BZ14" s="163"/>
      <c r="CA14" s="3" t="e">
        <f t="shared" ref="CA14:CA24" si="39">SUM(BZ14/BY14)</f>
        <v>#DIV/0!</v>
      </c>
      <c r="CB14" s="34">
        <f t="shared" si="36"/>
        <v>0</v>
      </c>
      <c r="CC14" s="34">
        <f t="shared" si="37"/>
        <v>0</v>
      </c>
      <c r="CD14" s="2" t="e">
        <f t="shared" si="32"/>
        <v>#DIV/0!</v>
      </c>
    </row>
    <row r="15" spans="1:82" x14ac:dyDescent="0.25">
      <c r="A15" s="187" t="s">
        <v>37</v>
      </c>
      <c r="B15" s="163"/>
      <c r="C15" s="163"/>
      <c r="D15" s="161" t="e">
        <f t="shared" si="23"/>
        <v>#DIV/0!</v>
      </c>
      <c r="E15" s="163"/>
      <c r="F15" s="163"/>
      <c r="G15" s="161" t="e">
        <f t="shared" si="24"/>
        <v>#DIV/0!</v>
      </c>
      <c r="H15" s="163"/>
      <c r="I15" s="163"/>
      <c r="J15" s="161" t="e">
        <f t="shared" si="33"/>
        <v>#DIV/0!</v>
      </c>
      <c r="K15" s="163"/>
      <c r="L15" s="163"/>
      <c r="M15" s="161" t="e">
        <f t="shared" si="34"/>
        <v>#DIV/0!</v>
      </c>
      <c r="N15" s="163"/>
      <c r="O15" s="163"/>
      <c r="P15" s="161" t="e">
        <f t="shared" si="35"/>
        <v>#DIV/0!</v>
      </c>
      <c r="Q15" s="163"/>
      <c r="R15" s="163"/>
      <c r="S15" s="161" t="e">
        <f t="shared" si="25"/>
        <v>#DIV/0!</v>
      </c>
      <c r="T15" s="163"/>
      <c r="U15" s="163"/>
      <c r="V15" s="161" t="e">
        <f t="shared" si="2"/>
        <v>#DIV/0!</v>
      </c>
      <c r="W15" s="163"/>
      <c r="X15" s="163"/>
      <c r="Y15" s="161" t="e">
        <f t="shared" si="3"/>
        <v>#DIV/0!</v>
      </c>
      <c r="Z15" s="163"/>
      <c r="AA15" s="163"/>
      <c r="AB15" s="161" t="e">
        <f t="shared" si="26"/>
        <v>#DIV/0!</v>
      </c>
      <c r="AC15" s="163"/>
      <c r="AD15" s="163"/>
      <c r="AE15" s="161" t="e">
        <f t="shared" si="27"/>
        <v>#DIV/0!</v>
      </c>
      <c r="AF15" s="163"/>
      <c r="AG15" s="163"/>
      <c r="AH15" s="161" t="e">
        <f t="shared" si="28"/>
        <v>#DIV/0!</v>
      </c>
      <c r="AI15" s="163"/>
      <c r="AJ15" s="163"/>
      <c r="AK15" s="2" t="e">
        <f t="shared" si="6"/>
        <v>#DIV/0!</v>
      </c>
      <c r="AL15" s="163"/>
      <c r="AM15" s="163"/>
      <c r="AN15" s="3" t="e">
        <f t="shared" si="7"/>
        <v>#DIV/0!</v>
      </c>
      <c r="AO15" s="163"/>
      <c r="AP15" s="163"/>
      <c r="AQ15" s="3" t="e">
        <f t="shared" si="29"/>
        <v>#DIV/0!</v>
      </c>
      <c r="AR15" s="163"/>
      <c r="AS15" s="163"/>
      <c r="AT15" s="3" t="e">
        <f t="shared" si="9"/>
        <v>#DIV/0!</v>
      </c>
      <c r="AU15" s="163"/>
      <c r="AV15" s="163"/>
      <c r="AW15" s="3" t="e">
        <f t="shared" si="20"/>
        <v>#DIV/0!</v>
      </c>
      <c r="AX15" s="163"/>
      <c r="AY15" s="163"/>
      <c r="AZ15" s="3" t="e">
        <f t="shared" si="10"/>
        <v>#DIV/0!</v>
      </c>
      <c r="BA15" s="163"/>
      <c r="BB15" s="163"/>
      <c r="BC15" s="3" t="e">
        <f t="shared" si="30"/>
        <v>#DIV/0!</v>
      </c>
      <c r="BD15" s="163"/>
      <c r="BE15" s="163"/>
      <c r="BF15" s="3" t="e">
        <f t="shared" si="11"/>
        <v>#DIV/0!</v>
      </c>
      <c r="BG15" s="163"/>
      <c r="BH15" s="163"/>
      <c r="BI15" s="3" t="e">
        <f t="shared" si="12"/>
        <v>#DIV/0!</v>
      </c>
      <c r="BJ15" s="163"/>
      <c r="BK15" s="163"/>
      <c r="BL15" s="3" t="e">
        <f t="shared" si="13"/>
        <v>#DIV/0!</v>
      </c>
      <c r="BM15" s="163"/>
      <c r="BN15" s="163"/>
      <c r="BO15" s="3" t="e">
        <f t="shared" si="31"/>
        <v>#DIV/0!</v>
      </c>
      <c r="BP15" s="163"/>
      <c r="BQ15" s="163"/>
      <c r="BR15" s="3" t="e">
        <f t="shared" si="15"/>
        <v>#DIV/0!</v>
      </c>
      <c r="BS15" s="163"/>
      <c r="BT15" s="163"/>
      <c r="BU15" s="3" t="e">
        <f t="shared" si="16"/>
        <v>#DIV/0!</v>
      </c>
      <c r="BV15" s="163"/>
      <c r="BW15" s="163"/>
      <c r="BX15" s="161" t="e">
        <f t="shared" si="38"/>
        <v>#DIV/0!</v>
      </c>
      <c r="BY15" s="163"/>
      <c r="BZ15" s="163"/>
      <c r="CA15" s="3" t="e">
        <f t="shared" si="39"/>
        <v>#DIV/0!</v>
      </c>
      <c r="CB15" s="34">
        <f t="shared" si="36"/>
        <v>0</v>
      </c>
      <c r="CC15" s="34">
        <f t="shared" si="37"/>
        <v>0</v>
      </c>
      <c r="CD15" s="2" t="e">
        <f t="shared" si="32"/>
        <v>#DIV/0!</v>
      </c>
    </row>
    <row r="16" spans="1:82" ht="26.4" x14ac:dyDescent="0.25">
      <c r="A16" s="187" t="s">
        <v>38</v>
      </c>
      <c r="B16" s="163"/>
      <c r="C16" s="163"/>
      <c r="D16" s="161" t="e">
        <f t="shared" si="23"/>
        <v>#DIV/0!</v>
      </c>
      <c r="E16" s="163"/>
      <c r="F16" s="163"/>
      <c r="G16" s="161" t="e">
        <f t="shared" si="24"/>
        <v>#DIV/0!</v>
      </c>
      <c r="H16" s="163"/>
      <c r="I16" s="163"/>
      <c r="J16" s="161" t="e">
        <f t="shared" si="33"/>
        <v>#DIV/0!</v>
      </c>
      <c r="K16" s="178"/>
      <c r="L16" s="178"/>
      <c r="M16" s="161" t="e">
        <f t="shared" si="34"/>
        <v>#DIV/0!</v>
      </c>
      <c r="N16" s="163"/>
      <c r="O16" s="163"/>
      <c r="P16" s="161" t="e">
        <f t="shared" si="35"/>
        <v>#DIV/0!</v>
      </c>
      <c r="Q16" s="163"/>
      <c r="R16" s="163"/>
      <c r="S16" s="161" t="e">
        <f t="shared" si="25"/>
        <v>#DIV/0!</v>
      </c>
      <c r="T16" s="163"/>
      <c r="U16" s="163"/>
      <c r="V16" s="161" t="e">
        <f t="shared" si="2"/>
        <v>#DIV/0!</v>
      </c>
      <c r="W16" s="163"/>
      <c r="X16" s="163"/>
      <c r="Y16" s="161" t="e">
        <f t="shared" si="3"/>
        <v>#DIV/0!</v>
      </c>
      <c r="Z16" s="163"/>
      <c r="AA16" s="163"/>
      <c r="AB16" s="161" t="e">
        <f t="shared" si="26"/>
        <v>#DIV/0!</v>
      </c>
      <c r="AC16" s="163"/>
      <c r="AD16" s="163"/>
      <c r="AE16" s="161" t="e">
        <f t="shared" si="27"/>
        <v>#DIV/0!</v>
      </c>
      <c r="AF16" s="163"/>
      <c r="AG16" s="163"/>
      <c r="AH16" s="161" t="e">
        <f t="shared" si="28"/>
        <v>#DIV/0!</v>
      </c>
      <c r="AI16" s="163"/>
      <c r="AJ16" s="163"/>
      <c r="AK16" s="2" t="e">
        <f t="shared" si="6"/>
        <v>#DIV/0!</v>
      </c>
      <c r="AL16" s="163"/>
      <c r="AM16" s="163"/>
      <c r="AN16" s="3" t="e">
        <f t="shared" si="7"/>
        <v>#DIV/0!</v>
      </c>
      <c r="AO16" s="163"/>
      <c r="AP16" s="163"/>
      <c r="AQ16" s="3" t="e">
        <f t="shared" si="29"/>
        <v>#DIV/0!</v>
      </c>
      <c r="AR16" s="163"/>
      <c r="AS16" s="163"/>
      <c r="AT16" s="3" t="e">
        <f t="shared" si="9"/>
        <v>#DIV/0!</v>
      </c>
      <c r="AU16" s="163"/>
      <c r="AV16" s="163"/>
      <c r="AW16" s="3" t="e">
        <f t="shared" si="20"/>
        <v>#DIV/0!</v>
      </c>
      <c r="AX16" s="163"/>
      <c r="AY16" s="163"/>
      <c r="AZ16" s="3" t="e">
        <f t="shared" si="10"/>
        <v>#DIV/0!</v>
      </c>
      <c r="BA16" s="163"/>
      <c r="BB16" s="163"/>
      <c r="BC16" s="3" t="e">
        <f t="shared" si="30"/>
        <v>#DIV/0!</v>
      </c>
      <c r="BD16" s="163"/>
      <c r="BE16" s="163"/>
      <c r="BF16" s="3" t="e">
        <f t="shared" si="11"/>
        <v>#DIV/0!</v>
      </c>
      <c r="BG16" s="163"/>
      <c r="BH16" s="163"/>
      <c r="BI16" s="3" t="e">
        <f t="shared" si="12"/>
        <v>#DIV/0!</v>
      </c>
      <c r="BJ16" s="163"/>
      <c r="BK16" s="163"/>
      <c r="BL16" s="3" t="e">
        <f t="shared" si="13"/>
        <v>#DIV/0!</v>
      </c>
      <c r="BM16" s="163"/>
      <c r="BN16" s="163"/>
      <c r="BO16" s="3" t="e">
        <f t="shared" si="31"/>
        <v>#DIV/0!</v>
      </c>
      <c r="BP16" s="163"/>
      <c r="BQ16" s="163"/>
      <c r="BR16" s="3" t="e">
        <f t="shared" si="15"/>
        <v>#DIV/0!</v>
      </c>
      <c r="BS16" s="163"/>
      <c r="BT16" s="163"/>
      <c r="BU16" s="3" t="e">
        <f t="shared" si="16"/>
        <v>#DIV/0!</v>
      </c>
      <c r="BV16" s="163"/>
      <c r="BW16" s="163"/>
      <c r="BX16" s="161" t="e">
        <f t="shared" si="38"/>
        <v>#DIV/0!</v>
      </c>
      <c r="BY16" s="163"/>
      <c r="BZ16" s="163"/>
      <c r="CA16" s="3" t="e">
        <f t="shared" si="39"/>
        <v>#DIV/0!</v>
      </c>
      <c r="CB16" s="34">
        <f t="shared" si="36"/>
        <v>0</v>
      </c>
      <c r="CC16" s="34">
        <f t="shared" si="37"/>
        <v>0</v>
      </c>
      <c r="CD16" s="2" t="e">
        <f t="shared" si="32"/>
        <v>#DIV/0!</v>
      </c>
    </row>
    <row r="17" spans="1:82" x14ac:dyDescent="0.25">
      <c r="A17" s="187" t="s">
        <v>39</v>
      </c>
      <c r="B17" s="163"/>
      <c r="C17" s="163"/>
      <c r="D17" s="161"/>
      <c r="E17" s="163"/>
      <c r="F17" s="163"/>
      <c r="G17" s="161"/>
      <c r="H17" s="163"/>
      <c r="I17" s="163"/>
      <c r="J17" s="161" t="e">
        <f t="shared" si="33"/>
        <v>#DIV/0!</v>
      </c>
      <c r="K17" s="163"/>
      <c r="L17" s="163"/>
      <c r="M17" s="161" t="e">
        <f t="shared" si="34"/>
        <v>#DIV/0!</v>
      </c>
      <c r="N17" s="163"/>
      <c r="O17" s="163"/>
      <c r="P17" s="161"/>
      <c r="Q17" s="163"/>
      <c r="R17" s="163"/>
      <c r="S17" s="161"/>
      <c r="T17" s="163"/>
      <c r="U17" s="163"/>
      <c r="V17" s="161"/>
      <c r="W17" s="163"/>
      <c r="X17" s="163"/>
      <c r="Y17" s="161"/>
      <c r="Z17" s="163"/>
      <c r="AA17" s="163"/>
      <c r="AB17" s="161" t="e">
        <f t="shared" si="26"/>
        <v>#DIV/0!</v>
      </c>
      <c r="AC17" s="163"/>
      <c r="AD17" s="163"/>
      <c r="AE17" s="161" t="e">
        <f t="shared" si="27"/>
        <v>#DIV/0!</v>
      </c>
      <c r="AF17" s="163"/>
      <c r="AG17" s="163"/>
      <c r="AH17" s="161" t="e">
        <f t="shared" si="28"/>
        <v>#DIV/0!</v>
      </c>
      <c r="AI17" s="163"/>
      <c r="AJ17" s="163"/>
      <c r="AK17" s="2" t="e">
        <f t="shared" si="6"/>
        <v>#DIV/0!</v>
      </c>
      <c r="AL17" s="163"/>
      <c r="AM17" s="163"/>
      <c r="AN17" s="3" t="e">
        <f t="shared" si="7"/>
        <v>#DIV/0!</v>
      </c>
      <c r="AO17" s="163"/>
      <c r="AP17" s="163"/>
      <c r="AQ17" s="3" t="e">
        <f t="shared" si="29"/>
        <v>#DIV/0!</v>
      </c>
      <c r="AR17" s="163"/>
      <c r="AS17" s="163"/>
      <c r="AT17" s="3" t="e">
        <f t="shared" si="9"/>
        <v>#DIV/0!</v>
      </c>
      <c r="AU17" s="163"/>
      <c r="AV17" s="163"/>
      <c r="AW17" s="3"/>
      <c r="AX17" s="163"/>
      <c r="AY17" s="163"/>
      <c r="AZ17" s="3" t="e">
        <f t="shared" si="10"/>
        <v>#DIV/0!</v>
      </c>
      <c r="BA17" s="163"/>
      <c r="BB17" s="163"/>
      <c r="BC17" s="3"/>
      <c r="BD17" s="163"/>
      <c r="BE17" s="163"/>
      <c r="BF17" s="3" t="e">
        <f t="shared" si="11"/>
        <v>#DIV/0!</v>
      </c>
      <c r="BG17" s="163"/>
      <c r="BH17" s="163"/>
      <c r="BI17" s="3" t="e">
        <f t="shared" si="12"/>
        <v>#DIV/0!</v>
      </c>
      <c r="BJ17" s="163"/>
      <c r="BK17" s="163"/>
      <c r="BL17" s="3" t="e">
        <f t="shared" si="13"/>
        <v>#DIV/0!</v>
      </c>
      <c r="BM17" s="163"/>
      <c r="BN17" s="163"/>
      <c r="BO17" s="3"/>
      <c r="BP17" s="163"/>
      <c r="BQ17" s="163"/>
      <c r="BR17" s="3" t="e">
        <f t="shared" si="15"/>
        <v>#DIV/0!</v>
      </c>
      <c r="BS17" s="163"/>
      <c r="BT17" s="163"/>
      <c r="BU17" s="3" t="e">
        <f t="shared" si="16"/>
        <v>#DIV/0!</v>
      </c>
      <c r="BV17" s="163"/>
      <c r="BW17" s="163"/>
      <c r="BX17" s="161" t="e">
        <f t="shared" si="38"/>
        <v>#DIV/0!</v>
      </c>
      <c r="BY17" s="163"/>
      <c r="BZ17" s="163"/>
      <c r="CA17" s="3" t="e">
        <f t="shared" si="39"/>
        <v>#DIV/0!</v>
      </c>
      <c r="CB17" s="34">
        <f t="shared" si="36"/>
        <v>0</v>
      </c>
      <c r="CC17" s="34">
        <f t="shared" si="37"/>
        <v>0</v>
      </c>
      <c r="CD17" s="2" t="e">
        <f t="shared" si="32"/>
        <v>#DIV/0!</v>
      </c>
    </row>
    <row r="18" spans="1:82" x14ac:dyDescent="0.25">
      <c r="A18" s="187" t="s">
        <v>40</v>
      </c>
      <c r="B18" s="163"/>
      <c r="C18" s="163"/>
      <c r="D18" s="161" t="e">
        <f t="shared" ref="D18:D24" si="40">SUM(C18/B18)</f>
        <v>#DIV/0!</v>
      </c>
      <c r="E18" s="163"/>
      <c r="F18" s="163"/>
      <c r="G18" s="161" t="e">
        <f t="shared" ref="G18:G23" si="41">SUM(F18/E18)</f>
        <v>#DIV/0!</v>
      </c>
      <c r="H18" s="163"/>
      <c r="I18" s="163"/>
      <c r="J18" s="161" t="e">
        <f t="shared" si="33"/>
        <v>#DIV/0!</v>
      </c>
      <c r="K18" s="163"/>
      <c r="L18" s="163"/>
      <c r="M18" s="161" t="e">
        <f t="shared" si="34"/>
        <v>#DIV/0!</v>
      </c>
      <c r="N18" s="163"/>
      <c r="O18" s="163"/>
      <c r="P18" s="161" t="e">
        <f t="shared" si="35"/>
        <v>#DIV/0!</v>
      </c>
      <c r="Q18" s="163"/>
      <c r="R18" s="163"/>
      <c r="S18" s="161" t="e">
        <f t="shared" si="25"/>
        <v>#DIV/0!</v>
      </c>
      <c r="T18" s="163"/>
      <c r="U18" s="163"/>
      <c r="V18" s="161" t="e">
        <f t="shared" si="2"/>
        <v>#DIV/0!</v>
      </c>
      <c r="W18" s="163"/>
      <c r="X18" s="163"/>
      <c r="Y18" s="161" t="e">
        <f t="shared" ref="Y18:Y24" si="42">SUM(X18/W18)</f>
        <v>#DIV/0!</v>
      </c>
      <c r="Z18" s="163"/>
      <c r="AA18" s="163"/>
      <c r="AB18" s="161" t="e">
        <f t="shared" si="26"/>
        <v>#DIV/0!</v>
      </c>
      <c r="AC18" s="163"/>
      <c r="AD18" s="163"/>
      <c r="AE18" s="161" t="e">
        <f t="shared" si="27"/>
        <v>#DIV/0!</v>
      </c>
      <c r="AF18" s="163"/>
      <c r="AG18" s="163"/>
      <c r="AH18" s="161" t="e">
        <f t="shared" si="28"/>
        <v>#DIV/0!</v>
      </c>
      <c r="AI18" s="163"/>
      <c r="AJ18" s="163"/>
      <c r="AK18" s="2" t="e">
        <f t="shared" si="6"/>
        <v>#DIV/0!</v>
      </c>
      <c r="AL18" s="163"/>
      <c r="AM18" s="163"/>
      <c r="AN18" s="3" t="e">
        <f t="shared" si="7"/>
        <v>#DIV/0!</v>
      </c>
      <c r="AO18" s="163"/>
      <c r="AP18" s="163"/>
      <c r="AQ18" s="3" t="e">
        <f t="shared" si="29"/>
        <v>#DIV/0!</v>
      </c>
      <c r="AR18" s="163"/>
      <c r="AS18" s="163"/>
      <c r="AT18" s="3" t="e">
        <f t="shared" si="9"/>
        <v>#DIV/0!</v>
      </c>
      <c r="AU18" s="163"/>
      <c r="AV18" s="163"/>
      <c r="AW18" s="3" t="e">
        <f t="shared" si="20"/>
        <v>#DIV/0!</v>
      </c>
      <c r="AX18" s="163"/>
      <c r="AY18" s="163"/>
      <c r="AZ18" s="3" t="e">
        <f t="shared" si="10"/>
        <v>#DIV/0!</v>
      </c>
      <c r="BA18" s="163"/>
      <c r="BB18" s="163"/>
      <c r="BC18" s="3" t="e">
        <f t="shared" si="30"/>
        <v>#DIV/0!</v>
      </c>
      <c r="BD18" s="163"/>
      <c r="BE18" s="163"/>
      <c r="BF18" s="3" t="e">
        <f t="shared" si="11"/>
        <v>#DIV/0!</v>
      </c>
      <c r="BG18" s="163"/>
      <c r="BH18" s="163"/>
      <c r="BI18" s="3" t="e">
        <f t="shared" si="12"/>
        <v>#DIV/0!</v>
      </c>
      <c r="BJ18" s="163"/>
      <c r="BK18" s="163"/>
      <c r="BL18" s="3" t="e">
        <f t="shared" si="13"/>
        <v>#DIV/0!</v>
      </c>
      <c r="BM18" s="163"/>
      <c r="BN18" s="163"/>
      <c r="BO18" s="3" t="e">
        <f t="shared" ref="BO18:BO24" si="43">SUM(BN18/BM18)</f>
        <v>#DIV/0!</v>
      </c>
      <c r="BP18" s="163"/>
      <c r="BQ18" s="163"/>
      <c r="BR18" s="3" t="e">
        <f t="shared" si="15"/>
        <v>#DIV/0!</v>
      </c>
      <c r="BS18" s="163"/>
      <c r="BT18" s="163"/>
      <c r="BU18" s="3" t="e">
        <f t="shared" si="16"/>
        <v>#DIV/0!</v>
      </c>
      <c r="BV18" s="163"/>
      <c r="BW18" s="163"/>
      <c r="BX18" s="161" t="e">
        <f t="shared" si="38"/>
        <v>#DIV/0!</v>
      </c>
      <c r="BY18" s="163"/>
      <c r="BZ18" s="163"/>
      <c r="CA18" s="3" t="e">
        <f t="shared" si="39"/>
        <v>#DIV/0!</v>
      </c>
      <c r="CB18" s="34">
        <f>B18+E18+H18+K18+N18+Q18+T18+W18+Z18+AC18+AF18+AI18+AL18+AO18+AR18+AU18+AX18+BA18+BD18+BG18+BJ18+BM18+BP18+BS18+BV18+BY18</f>
        <v>0</v>
      </c>
      <c r="CC18" s="34">
        <f>BZ18+BW18+BT18+BQ18+BN18+BK18+BH18+BE18+BB18+AY18+AV18+AS18+AP18+AM18+AJ18+AG18+AD18+AA18+X18+U18+R18+O18+L18+I18+F18+C18</f>
        <v>0</v>
      </c>
      <c r="CD18" s="2" t="e">
        <f t="shared" si="32"/>
        <v>#DIV/0!</v>
      </c>
    </row>
    <row r="19" spans="1:82" x14ac:dyDescent="0.25">
      <c r="A19" s="86" t="s">
        <v>55</v>
      </c>
      <c r="B19" s="163"/>
      <c r="C19" s="163"/>
      <c r="D19" s="161" t="e">
        <f t="shared" si="40"/>
        <v>#DIV/0!</v>
      </c>
      <c r="E19" s="163"/>
      <c r="F19" s="163"/>
      <c r="G19" s="161" t="e">
        <f t="shared" si="41"/>
        <v>#DIV/0!</v>
      </c>
      <c r="H19" s="163"/>
      <c r="I19" s="163"/>
      <c r="J19" s="161" t="e">
        <f t="shared" si="33"/>
        <v>#DIV/0!</v>
      </c>
      <c r="K19" s="163"/>
      <c r="L19" s="163"/>
      <c r="M19" s="161" t="e">
        <f t="shared" si="34"/>
        <v>#DIV/0!</v>
      </c>
      <c r="N19" s="163"/>
      <c r="O19" s="163"/>
      <c r="P19" s="161" t="e">
        <f t="shared" si="35"/>
        <v>#DIV/0!</v>
      </c>
      <c r="Q19" s="163"/>
      <c r="R19" s="163"/>
      <c r="S19" s="161" t="e">
        <f t="shared" si="25"/>
        <v>#DIV/0!</v>
      </c>
      <c r="T19" s="163"/>
      <c r="U19" s="163"/>
      <c r="V19" s="161" t="e">
        <f t="shared" si="2"/>
        <v>#DIV/0!</v>
      </c>
      <c r="W19" s="163"/>
      <c r="X19" s="163"/>
      <c r="Y19" s="161" t="e">
        <f t="shared" si="42"/>
        <v>#DIV/0!</v>
      </c>
      <c r="Z19" s="163"/>
      <c r="AA19" s="163"/>
      <c r="AB19" s="161" t="e">
        <f t="shared" si="26"/>
        <v>#DIV/0!</v>
      </c>
      <c r="AC19" s="163"/>
      <c r="AD19" s="163"/>
      <c r="AE19" s="161" t="e">
        <f t="shared" si="27"/>
        <v>#DIV/0!</v>
      </c>
      <c r="AF19" s="163"/>
      <c r="AG19" s="163"/>
      <c r="AH19" s="161" t="e">
        <f t="shared" si="28"/>
        <v>#DIV/0!</v>
      </c>
      <c r="AI19" s="163"/>
      <c r="AJ19" s="163"/>
      <c r="AK19" s="2" t="e">
        <f t="shared" si="6"/>
        <v>#DIV/0!</v>
      </c>
      <c r="AL19" s="163"/>
      <c r="AM19" s="163"/>
      <c r="AN19" s="3" t="e">
        <f t="shared" si="7"/>
        <v>#DIV/0!</v>
      </c>
      <c r="AO19" s="163"/>
      <c r="AP19" s="163"/>
      <c r="AQ19" s="3" t="e">
        <f t="shared" si="29"/>
        <v>#DIV/0!</v>
      </c>
      <c r="AR19" s="163"/>
      <c r="AS19" s="163"/>
      <c r="AT19" s="3" t="e">
        <f t="shared" si="9"/>
        <v>#DIV/0!</v>
      </c>
      <c r="AU19" s="163"/>
      <c r="AV19" s="163"/>
      <c r="AW19" s="3" t="e">
        <f t="shared" si="20"/>
        <v>#DIV/0!</v>
      </c>
      <c r="AX19" s="163"/>
      <c r="AY19" s="163"/>
      <c r="AZ19" s="3" t="e">
        <f t="shared" si="10"/>
        <v>#DIV/0!</v>
      </c>
      <c r="BA19" s="163"/>
      <c r="BB19" s="163"/>
      <c r="BC19" s="3" t="e">
        <f t="shared" si="30"/>
        <v>#DIV/0!</v>
      </c>
      <c r="BD19" s="163"/>
      <c r="BE19" s="163"/>
      <c r="BF19" s="3" t="e">
        <f t="shared" si="11"/>
        <v>#DIV/0!</v>
      </c>
      <c r="BG19" s="163"/>
      <c r="BH19" s="163"/>
      <c r="BI19" s="3" t="e">
        <f t="shared" si="12"/>
        <v>#DIV/0!</v>
      </c>
      <c r="BJ19" s="163"/>
      <c r="BK19" s="163"/>
      <c r="BL19" s="3" t="e">
        <f t="shared" si="13"/>
        <v>#DIV/0!</v>
      </c>
      <c r="BM19" s="163"/>
      <c r="BN19" s="163"/>
      <c r="BO19" s="3" t="e">
        <f t="shared" si="43"/>
        <v>#DIV/0!</v>
      </c>
      <c r="BP19" s="163"/>
      <c r="BQ19" s="163"/>
      <c r="BR19" s="3" t="e">
        <f t="shared" si="15"/>
        <v>#DIV/0!</v>
      </c>
      <c r="BS19" s="163"/>
      <c r="BT19" s="163"/>
      <c r="BU19" s="3" t="e">
        <f t="shared" si="16"/>
        <v>#DIV/0!</v>
      </c>
      <c r="BV19" s="163"/>
      <c r="BW19" s="163"/>
      <c r="BX19" s="161" t="e">
        <f t="shared" si="38"/>
        <v>#DIV/0!</v>
      </c>
      <c r="BY19" s="163"/>
      <c r="BZ19" s="163"/>
      <c r="CA19" s="3" t="e">
        <f t="shared" si="39"/>
        <v>#DIV/0!</v>
      </c>
      <c r="CB19" s="34">
        <f t="shared" ref="CB19:CB25" si="44">BY19+BV19+BS19+BP19+BM19+BJ19+BG19+BD19+BA19+AX19+AU19+AR19+AO19+AL19+AI19+AF19+AC19+Z19+W19+T19+Q19+N19+K19+H19+E19+B19</f>
        <v>0</v>
      </c>
      <c r="CC19" s="34">
        <f t="shared" si="37"/>
        <v>0</v>
      </c>
      <c r="CD19" s="2" t="e">
        <f t="shared" si="32"/>
        <v>#DIV/0!</v>
      </c>
    </row>
    <row r="20" spans="1:82" x14ac:dyDescent="0.25">
      <c r="A20" s="187" t="s">
        <v>54</v>
      </c>
      <c r="B20" s="163"/>
      <c r="C20" s="163"/>
      <c r="D20" s="161"/>
      <c r="E20" s="163"/>
      <c r="F20" s="163"/>
      <c r="G20" s="161"/>
      <c r="H20" s="163"/>
      <c r="I20" s="163"/>
      <c r="J20" s="161"/>
      <c r="K20" s="163"/>
      <c r="L20" s="163"/>
      <c r="M20" s="161"/>
      <c r="N20" s="163"/>
      <c r="O20" s="163"/>
      <c r="P20" s="161"/>
      <c r="Q20" s="163"/>
      <c r="R20" s="163"/>
      <c r="S20" s="161"/>
      <c r="T20" s="163"/>
      <c r="U20" s="163"/>
      <c r="V20" s="161"/>
      <c r="W20" s="163"/>
      <c r="X20" s="163"/>
      <c r="Y20" s="161"/>
      <c r="Z20" s="163"/>
      <c r="AA20" s="163"/>
      <c r="AB20" s="161" t="e">
        <f t="shared" si="26"/>
        <v>#DIV/0!</v>
      </c>
      <c r="AC20" s="163"/>
      <c r="AD20" s="163"/>
      <c r="AE20" s="161"/>
      <c r="AF20" s="163"/>
      <c r="AG20" s="163"/>
      <c r="AH20" s="161"/>
      <c r="AI20" s="163"/>
      <c r="AJ20" s="163"/>
      <c r="AK20" s="2"/>
      <c r="AL20" s="163"/>
      <c r="AM20" s="163"/>
      <c r="AN20" s="3"/>
      <c r="AO20" s="163"/>
      <c r="AP20" s="163"/>
      <c r="AQ20" s="3"/>
      <c r="AR20" s="163"/>
      <c r="AS20" s="163"/>
      <c r="AT20" s="3"/>
      <c r="AU20" s="163"/>
      <c r="AV20" s="163"/>
      <c r="AW20" s="3"/>
      <c r="AX20" s="163"/>
      <c r="AY20" s="163"/>
      <c r="AZ20" s="3"/>
      <c r="BA20" s="163"/>
      <c r="BB20" s="163"/>
      <c r="BC20" s="3"/>
      <c r="BD20" s="163"/>
      <c r="BE20" s="163"/>
      <c r="BF20" s="3"/>
      <c r="BG20" s="163"/>
      <c r="BH20" s="163"/>
      <c r="BI20" s="3" t="e">
        <f t="shared" si="12"/>
        <v>#DIV/0!</v>
      </c>
      <c r="BJ20" s="163"/>
      <c r="BK20" s="163"/>
      <c r="BL20" s="3"/>
      <c r="BM20" s="163"/>
      <c r="BN20" s="163"/>
      <c r="BO20" s="3"/>
      <c r="BP20" s="163"/>
      <c r="BQ20" s="163"/>
      <c r="BR20" s="3"/>
      <c r="BS20" s="163"/>
      <c r="BT20" s="163"/>
      <c r="BU20" s="3"/>
      <c r="BV20" s="163"/>
      <c r="BW20" s="163"/>
      <c r="BX20" s="161" t="e">
        <f t="shared" si="38"/>
        <v>#DIV/0!</v>
      </c>
      <c r="BY20" s="163"/>
      <c r="BZ20" s="163"/>
      <c r="CA20" s="3"/>
      <c r="CB20" s="34">
        <f t="shared" si="44"/>
        <v>0</v>
      </c>
      <c r="CC20" s="34">
        <f t="shared" si="37"/>
        <v>0</v>
      </c>
      <c r="CD20" s="2" t="e">
        <f t="shared" si="32"/>
        <v>#DIV/0!</v>
      </c>
    </row>
    <row r="21" spans="1:82" x14ac:dyDescent="0.25">
      <c r="A21" s="187" t="s">
        <v>41</v>
      </c>
      <c r="B21" s="163"/>
      <c r="C21" s="163"/>
      <c r="D21" s="161" t="e">
        <f t="shared" si="40"/>
        <v>#DIV/0!</v>
      </c>
      <c r="E21" s="163"/>
      <c r="F21" s="163"/>
      <c r="G21" s="161" t="e">
        <f t="shared" si="41"/>
        <v>#DIV/0!</v>
      </c>
      <c r="H21" s="163"/>
      <c r="I21" s="163"/>
      <c r="J21" s="161" t="e">
        <f t="shared" si="33"/>
        <v>#DIV/0!</v>
      </c>
      <c r="K21" s="163"/>
      <c r="L21" s="163"/>
      <c r="M21" s="161" t="e">
        <f t="shared" si="34"/>
        <v>#DIV/0!</v>
      </c>
      <c r="N21" s="163"/>
      <c r="O21" s="163"/>
      <c r="P21" s="161" t="e">
        <f t="shared" si="35"/>
        <v>#DIV/0!</v>
      </c>
      <c r="Q21" s="163"/>
      <c r="R21" s="163"/>
      <c r="S21" s="161" t="e">
        <f t="shared" si="25"/>
        <v>#DIV/0!</v>
      </c>
      <c r="T21" s="163"/>
      <c r="U21" s="163"/>
      <c r="V21" s="161" t="e">
        <f t="shared" si="2"/>
        <v>#DIV/0!</v>
      </c>
      <c r="W21" s="163"/>
      <c r="X21" s="163"/>
      <c r="Y21" s="161" t="e">
        <f t="shared" si="42"/>
        <v>#DIV/0!</v>
      </c>
      <c r="Z21" s="163"/>
      <c r="AA21" s="163"/>
      <c r="AB21" s="161" t="e">
        <f t="shared" si="26"/>
        <v>#DIV/0!</v>
      </c>
      <c r="AC21" s="163"/>
      <c r="AD21" s="163"/>
      <c r="AE21" s="161" t="e">
        <f t="shared" si="27"/>
        <v>#DIV/0!</v>
      </c>
      <c r="AF21" s="163"/>
      <c r="AG21" s="163"/>
      <c r="AH21" s="161" t="e">
        <f t="shared" si="28"/>
        <v>#DIV/0!</v>
      </c>
      <c r="AI21" s="163"/>
      <c r="AJ21" s="163"/>
      <c r="AK21" s="2" t="e">
        <f t="shared" si="6"/>
        <v>#DIV/0!</v>
      </c>
      <c r="AL21" s="163"/>
      <c r="AM21" s="163"/>
      <c r="AN21" s="3" t="e">
        <f t="shared" si="7"/>
        <v>#DIV/0!</v>
      </c>
      <c r="AO21" s="163"/>
      <c r="AP21" s="163"/>
      <c r="AQ21" s="3" t="e">
        <f t="shared" si="29"/>
        <v>#DIV/0!</v>
      </c>
      <c r="AR21" s="163"/>
      <c r="AS21" s="163"/>
      <c r="AT21" s="3" t="e">
        <f t="shared" si="9"/>
        <v>#DIV/0!</v>
      </c>
      <c r="AU21" s="163"/>
      <c r="AV21" s="163"/>
      <c r="AW21" s="3" t="e">
        <f t="shared" si="20"/>
        <v>#DIV/0!</v>
      </c>
      <c r="AX21" s="163"/>
      <c r="AY21" s="163"/>
      <c r="AZ21" s="3" t="e">
        <f t="shared" si="10"/>
        <v>#DIV/0!</v>
      </c>
      <c r="BA21" s="163"/>
      <c r="BB21" s="163"/>
      <c r="BC21" s="3" t="e">
        <f t="shared" si="30"/>
        <v>#DIV/0!</v>
      </c>
      <c r="BD21" s="163"/>
      <c r="BE21" s="163"/>
      <c r="BF21" s="3" t="e">
        <f t="shared" si="11"/>
        <v>#DIV/0!</v>
      </c>
      <c r="BG21" s="163"/>
      <c r="BH21" s="163"/>
      <c r="BI21" s="3" t="e">
        <f t="shared" si="12"/>
        <v>#DIV/0!</v>
      </c>
      <c r="BJ21" s="163"/>
      <c r="BK21" s="163"/>
      <c r="BL21" s="3" t="e">
        <f t="shared" si="13"/>
        <v>#DIV/0!</v>
      </c>
      <c r="BM21" s="163"/>
      <c r="BN21" s="163"/>
      <c r="BO21" s="3" t="e">
        <f t="shared" si="43"/>
        <v>#DIV/0!</v>
      </c>
      <c r="BP21" s="163"/>
      <c r="BQ21" s="163"/>
      <c r="BR21" s="3" t="e">
        <f t="shared" si="15"/>
        <v>#DIV/0!</v>
      </c>
      <c r="BS21" s="163"/>
      <c r="BT21" s="163"/>
      <c r="BU21" s="3" t="e">
        <f t="shared" si="16"/>
        <v>#DIV/0!</v>
      </c>
      <c r="BV21" s="163"/>
      <c r="BW21" s="163"/>
      <c r="BX21" s="161" t="e">
        <f t="shared" si="38"/>
        <v>#DIV/0!</v>
      </c>
      <c r="BY21" s="163"/>
      <c r="BZ21" s="163"/>
      <c r="CA21" s="3" t="e">
        <f t="shared" si="39"/>
        <v>#DIV/0!</v>
      </c>
      <c r="CB21" s="34">
        <f t="shared" si="44"/>
        <v>0</v>
      </c>
      <c r="CC21" s="34">
        <f t="shared" si="37"/>
        <v>0</v>
      </c>
      <c r="CD21" s="2" t="e">
        <f t="shared" si="32"/>
        <v>#DIV/0!</v>
      </c>
    </row>
    <row r="22" spans="1:82" ht="13.8" thickBot="1" x14ac:dyDescent="0.3">
      <c r="A22" s="187" t="s">
        <v>53</v>
      </c>
      <c r="B22" s="163"/>
      <c r="C22" s="163"/>
      <c r="D22" s="161" t="e">
        <f t="shared" si="40"/>
        <v>#DIV/0!</v>
      </c>
      <c r="E22" s="163"/>
      <c r="F22" s="163"/>
      <c r="G22" s="161" t="e">
        <f t="shared" si="41"/>
        <v>#DIV/0!</v>
      </c>
      <c r="H22" s="163"/>
      <c r="I22" s="163"/>
      <c r="J22" s="161" t="e">
        <f t="shared" si="33"/>
        <v>#DIV/0!</v>
      </c>
      <c r="K22" s="204"/>
      <c r="L22" s="204"/>
      <c r="M22" s="161" t="e">
        <f t="shared" si="34"/>
        <v>#DIV/0!</v>
      </c>
      <c r="N22" s="163"/>
      <c r="O22" s="163"/>
      <c r="P22" s="161" t="e">
        <f t="shared" si="35"/>
        <v>#DIV/0!</v>
      </c>
      <c r="Q22" s="163"/>
      <c r="R22" s="163"/>
      <c r="S22" s="161" t="e">
        <f t="shared" si="25"/>
        <v>#DIV/0!</v>
      </c>
      <c r="T22" s="163"/>
      <c r="U22" s="163"/>
      <c r="V22" s="161" t="e">
        <f t="shared" si="2"/>
        <v>#DIV/0!</v>
      </c>
      <c r="W22" s="163"/>
      <c r="X22" s="163"/>
      <c r="Y22" s="161" t="e">
        <f t="shared" si="42"/>
        <v>#DIV/0!</v>
      </c>
      <c r="Z22" s="163"/>
      <c r="AA22" s="163"/>
      <c r="AB22" s="161" t="e">
        <f t="shared" si="26"/>
        <v>#DIV/0!</v>
      </c>
      <c r="AC22" s="163"/>
      <c r="AD22" s="163"/>
      <c r="AE22" s="161" t="e">
        <f t="shared" si="27"/>
        <v>#DIV/0!</v>
      </c>
      <c r="AF22" s="163"/>
      <c r="AG22" s="163"/>
      <c r="AH22" s="161" t="e">
        <f t="shared" si="28"/>
        <v>#DIV/0!</v>
      </c>
      <c r="AI22" s="163"/>
      <c r="AJ22" s="163"/>
      <c r="AK22" s="2" t="e">
        <f t="shared" si="6"/>
        <v>#DIV/0!</v>
      </c>
      <c r="AL22" s="163"/>
      <c r="AM22" s="163"/>
      <c r="AN22" s="3" t="e">
        <f t="shared" si="7"/>
        <v>#DIV/0!</v>
      </c>
      <c r="AO22" s="163"/>
      <c r="AP22" s="163"/>
      <c r="AQ22" s="3" t="e">
        <f t="shared" si="29"/>
        <v>#DIV/0!</v>
      </c>
      <c r="AR22" s="163"/>
      <c r="AS22" s="163"/>
      <c r="AT22" s="3" t="e">
        <f t="shared" si="9"/>
        <v>#DIV/0!</v>
      </c>
      <c r="AU22" s="163"/>
      <c r="AV22" s="163"/>
      <c r="AW22" s="3" t="e">
        <f t="shared" si="20"/>
        <v>#DIV/0!</v>
      </c>
      <c r="AX22" s="163"/>
      <c r="AY22" s="163"/>
      <c r="AZ22" s="3" t="e">
        <f t="shared" si="10"/>
        <v>#DIV/0!</v>
      </c>
      <c r="BA22" s="163"/>
      <c r="BB22" s="163"/>
      <c r="BC22" s="3" t="e">
        <f t="shared" si="30"/>
        <v>#DIV/0!</v>
      </c>
      <c r="BD22" s="163"/>
      <c r="BE22" s="163"/>
      <c r="BF22" s="3" t="e">
        <f t="shared" si="11"/>
        <v>#DIV/0!</v>
      </c>
      <c r="BG22" s="163"/>
      <c r="BH22" s="163"/>
      <c r="BI22" s="3" t="e">
        <f t="shared" si="12"/>
        <v>#DIV/0!</v>
      </c>
      <c r="BJ22" s="163"/>
      <c r="BK22" s="163"/>
      <c r="BL22" s="3" t="e">
        <f t="shared" si="13"/>
        <v>#DIV/0!</v>
      </c>
      <c r="BM22" s="163"/>
      <c r="BN22" s="163"/>
      <c r="BO22" s="3" t="e">
        <f t="shared" si="43"/>
        <v>#DIV/0!</v>
      </c>
      <c r="BP22" s="163"/>
      <c r="BQ22" s="163"/>
      <c r="BR22" s="3" t="e">
        <f t="shared" si="15"/>
        <v>#DIV/0!</v>
      </c>
      <c r="BS22" s="163"/>
      <c r="BT22" s="163"/>
      <c r="BU22" s="3" t="e">
        <f t="shared" si="16"/>
        <v>#DIV/0!</v>
      </c>
      <c r="BV22" s="163"/>
      <c r="BW22" s="163"/>
      <c r="BX22" s="161" t="e">
        <f t="shared" si="38"/>
        <v>#DIV/0!</v>
      </c>
      <c r="BY22" s="163"/>
      <c r="BZ22" s="163"/>
      <c r="CA22" s="3" t="e">
        <f t="shared" si="39"/>
        <v>#DIV/0!</v>
      </c>
      <c r="CB22" s="34">
        <f t="shared" si="44"/>
        <v>0</v>
      </c>
      <c r="CC22" s="34">
        <f>C22+F22+I22+L22+O22+R22+U22+X22+AA22+AD22+AG22+AJ22+AM22+AP22+AS22+AV22+AY22+BB22+BE22+BH22+BK22+BN22+BQ22+BT22+BW22+BZ22</f>
        <v>0</v>
      </c>
      <c r="CD22" s="2" t="e">
        <f t="shared" si="32"/>
        <v>#DIV/0!</v>
      </c>
    </row>
    <row r="23" spans="1:82" x14ac:dyDescent="0.25">
      <c r="A23" s="86" t="s">
        <v>56</v>
      </c>
      <c r="B23" s="163"/>
      <c r="C23" s="163"/>
      <c r="D23" s="161" t="e">
        <f t="shared" si="40"/>
        <v>#DIV/0!</v>
      </c>
      <c r="E23" s="163"/>
      <c r="F23" s="163"/>
      <c r="G23" s="161" t="e">
        <f t="shared" si="41"/>
        <v>#DIV/0!</v>
      </c>
      <c r="H23" s="163"/>
      <c r="I23" s="163"/>
      <c r="J23" s="161" t="e">
        <f t="shared" si="33"/>
        <v>#DIV/0!</v>
      </c>
      <c r="K23" s="163"/>
      <c r="L23" s="163"/>
      <c r="M23" s="161" t="e">
        <f t="shared" si="34"/>
        <v>#DIV/0!</v>
      </c>
      <c r="N23" s="163"/>
      <c r="O23" s="163"/>
      <c r="P23" s="161" t="e">
        <f t="shared" si="35"/>
        <v>#DIV/0!</v>
      </c>
      <c r="Q23" s="163"/>
      <c r="R23" s="163"/>
      <c r="S23" s="161" t="e">
        <f t="shared" si="25"/>
        <v>#DIV/0!</v>
      </c>
      <c r="T23" s="163"/>
      <c r="U23" s="163"/>
      <c r="V23" s="161" t="e">
        <f t="shared" si="2"/>
        <v>#DIV/0!</v>
      </c>
      <c r="W23" s="163"/>
      <c r="X23" s="163"/>
      <c r="Y23" s="161" t="e">
        <f t="shared" si="42"/>
        <v>#DIV/0!</v>
      </c>
      <c r="Z23" s="163"/>
      <c r="AA23" s="163"/>
      <c r="AB23" s="161" t="e">
        <f t="shared" si="26"/>
        <v>#DIV/0!</v>
      </c>
      <c r="AC23" s="163"/>
      <c r="AD23" s="163"/>
      <c r="AE23" s="161" t="e">
        <f t="shared" si="27"/>
        <v>#DIV/0!</v>
      </c>
      <c r="AF23" s="163"/>
      <c r="AG23" s="163"/>
      <c r="AH23" s="161" t="e">
        <f t="shared" si="28"/>
        <v>#DIV/0!</v>
      </c>
      <c r="AI23" s="163"/>
      <c r="AJ23" s="163"/>
      <c r="AK23" s="2" t="e">
        <f t="shared" si="6"/>
        <v>#DIV/0!</v>
      </c>
      <c r="AL23" s="163"/>
      <c r="AM23" s="163"/>
      <c r="AN23" s="3" t="e">
        <f t="shared" si="7"/>
        <v>#DIV/0!</v>
      </c>
      <c r="AO23" s="163"/>
      <c r="AP23" s="163"/>
      <c r="AQ23" s="3" t="e">
        <f t="shared" si="29"/>
        <v>#DIV/0!</v>
      </c>
      <c r="AR23" s="163"/>
      <c r="AS23" s="163"/>
      <c r="AT23" s="3" t="e">
        <f t="shared" si="9"/>
        <v>#DIV/0!</v>
      </c>
      <c r="AU23" s="163"/>
      <c r="AV23" s="163"/>
      <c r="AW23" s="3" t="e">
        <f t="shared" si="20"/>
        <v>#DIV/0!</v>
      </c>
      <c r="AX23" s="163"/>
      <c r="AY23" s="163"/>
      <c r="AZ23" s="3" t="e">
        <f t="shared" si="10"/>
        <v>#DIV/0!</v>
      </c>
      <c r="BA23" s="163"/>
      <c r="BB23" s="163"/>
      <c r="BC23" s="3" t="e">
        <f t="shared" si="30"/>
        <v>#DIV/0!</v>
      </c>
      <c r="BD23" s="163"/>
      <c r="BE23" s="163"/>
      <c r="BF23" s="3" t="e">
        <f t="shared" si="11"/>
        <v>#DIV/0!</v>
      </c>
      <c r="BG23" s="163"/>
      <c r="BH23" s="163"/>
      <c r="BI23" s="3" t="e">
        <f t="shared" si="12"/>
        <v>#DIV/0!</v>
      </c>
      <c r="BJ23" s="163"/>
      <c r="BK23" s="163"/>
      <c r="BL23" s="3" t="e">
        <f t="shared" si="13"/>
        <v>#DIV/0!</v>
      </c>
      <c r="BM23" s="178"/>
      <c r="BN23" s="178"/>
      <c r="BO23" s="3" t="e">
        <f t="shared" si="43"/>
        <v>#DIV/0!</v>
      </c>
      <c r="BP23" s="163"/>
      <c r="BQ23" s="163"/>
      <c r="BR23" s="3" t="e">
        <f t="shared" si="15"/>
        <v>#DIV/0!</v>
      </c>
      <c r="BS23" s="163"/>
      <c r="BT23" s="163"/>
      <c r="BU23" s="3" t="e">
        <f t="shared" si="16"/>
        <v>#DIV/0!</v>
      </c>
      <c r="BV23" s="163"/>
      <c r="BW23" s="163"/>
      <c r="BX23" s="161" t="e">
        <f t="shared" si="38"/>
        <v>#DIV/0!</v>
      </c>
      <c r="BY23" s="163"/>
      <c r="BZ23" s="163"/>
      <c r="CA23" s="3" t="e">
        <f t="shared" si="39"/>
        <v>#DIV/0!</v>
      </c>
      <c r="CB23" s="34">
        <f t="shared" si="44"/>
        <v>0</v>
      </c>
      <c r="CC23" s="34">
        <f>C23+F23+I23+L23+O23+R23+U23+X23+AA23+AD23+AG23+AJ23+AM23+AP23+AS23+AV23+AY23+BB23+BE23+BH23+BK23+BN23+BQ23+BT23+BW23+BZ23</f>
        <v>0</v>
      </c>
      <c r="CD23" s="2" t="e">
        <f t="shared" si="32"/>
        <v>#DIV/0!</v>
      </c>
    </row>
    <row r="24" spans="1:82" ht="26.4" x14ac:dyDescent="0.25">
      <c r="A24" s="188" t="s">
        <v>57</v>
      </c>
      <c r="B24" s="163"/>
      <c r="C24" s="163"/>
      <c r="D24" s="161" t="e">
        <f t="shared" si="40"/>
        <v>#DIV/0!</v>
      </c>
      <c r="E24" s="163"/>
      <c r="F24" s="163"/>
      <c r="G24" s="168"/>
      <c r="H24" s="163"/>
      <c r="I24" s="163"/>
      <c r="J24" s="161" t="e">
        <f t="shared" si="33"/>
        <v>#DIV/0!</v>
      </c>
      <c r="K24" s="163"/>
      <c r="L24" s="163"/>
      <c r="M24" s="161" t="e">
        <f t="shared" si="34"/>
        <v>#DIV/0!</v>
      </c>
      <c r="N24" s="163"/>
      <c r="O24" s="163"/>
      <c r="P24" s="161"/>
      <c r="Q24" s="163"/>
      <c r="R24" s="163"/>
      <c r="S24" s="161" t="e">
        <f t="shared" si="25"/>
        <v>#DIV/0!</v>
      </c>
      <c r="T24" s="163"/>
      <c r="U24" s="163"/>
      <c r="V24" s="161" t="e">
        <f t="shared" si="2"/>
        <v>#DIV/0!</v>
      </c>
      <c r="W24" s="163"/>
      <c r="X24" s="163"/>
      <c r="Y24" s="161" t="e">
        <f t="shared" si="42"/>
        <v>#DIV/0!</v>
      </c>
      <c r="Z24" s="163"/>
      <c r="AA24" s="163"/>
      <c r="AB24" s="161" t="e">
        <f t="shared" si="26"/>
        <v>#DIV/0!</v>
      </c>
      <c r="AC24" s="163"/>
      <c r="AD24" s="163"/>
      <c r="AE24" s="161" t="e">
        <f t="shared" si="27"/>
        <v>#DIV/0!</v>
      </c>
      <c r="AF24" s="163"/>
      <c r="AG24" s="163"/>
      <c r="AH24" s="161" t="e">
        <f t="shared" si="28"/>
        <v>#DIV/0!</v>
      </c>
      <c r="AI24" s="163"/>
      <c r="AJ24" s="163"/>
      <c r="AK24" s="2" t="e">
        <f t="shared" si="6"/>
        <v>#DIV/0!</v>
      </c>
      <c r="AL24" s="163"/>
      <c r="AM24" s="163"/>
      <c r="AN24" s="3" t="e">
        <f t="shared" si="7"/>
        <v>#DIV/0!</v>
      </c>
      <c r="AO24" s="163"/>
      <c r="AP24" s="163"/>
      <c r="AQ24" s="3" t="e">
        <f t="shared" si="29"/>
        <v>#DIV/0!</v>
      </c>
      <c r="AR24" s="163"/>
      <c r="AS24" s="163"/>
      <c r="AT24" s="3" t="e">
        <f t="shared" si="9"/>
        <v>#DIV/0!</v>
      </c>
      <c r="AU24" s="163"/>
      <c r="AV24" s="163"/>
      <c r="AW24" s="3" t="e">
        <f t="shared" si="20"/>
        <v>#DIV/0!</v>
      </c>
      <c r="AX24" s="163"/>
      <c r="AY24" s="163"/>
      <c r="AZ24" s="3" t="e">
        <f t="shared" si="10"/>
        <v>#DIV/0!</v>
      </c>
      <c r="BA24" s="163"/>
      <c r="BB24" s="163"/>
      <c r="BC24" s="3" t="e">
        <f t="shared" si="30"/>
        <v>#DIV/0!</v>
      </c>
      <c r="BD24" s="163"/>
      <c r="BE24" s="163"/>
      <c r="BF24" s="3" t="e">
        <f t="shared" si="11"/>
        <v>#DIV/0!</v>
      </c>
      <c r="BG24" s="163"/>
      <c r="BH24" s="163"/>
      <c r="BI24" s="3" t="e">
        <f t="shared" si="12"/>
        <v>#DIV/0!</v>
      </c>
      <c r="BJ24" s="163"/>
      <c r="BK24" s="163"/>
      <c r="BL24" s="168"/>
      <c r="BM24" s="163"/>
      <c r="BN24" s="163"/>
      <c r="BO24" s="3" t="e">
        <f t="shared" si="43"/>
        <v>#DIV/0!</v>
      </c>
      <c r="BP24" s="163"/>
      <c r="BQ24" s="163"/>
      <c r="BR24" s="3" t="e">
        <f t="shared" si="15"/>
        <v>#DIV/0!</v>
      </c>
      <c r="BS24" s="163"/>
      <c r="BT24" s="163"/>
      <c r="BU24" s="3" t="e">
        <f t="shared" si="16"/>
        <v>#DIV/0!</v>
      </c>
      <c r="BV24" s="163"/>
      <c r="BW24" s="163"/>
      <c r="BX24" s="161" t="e">
        <f t="shared" si="38"/>
        <v>#DIV/0!</v>
      </c>
      <c r="BY24" s="163"/>
      <c r="BZ24" s="163"/>
      <c r="CA24" s="3" t="e">
        <f t="shared" si="39"/>
        <v>#DIV/0!</v>
      </c>
      <c r="CB24" s="34">
        <f t="shared" si="44"/>
        <v>0</v>
      </c>
      <c r="CC24" s="34">
        <f>C24+F24+I24+L24+O24+R24+U24+X24+AA24+AD24+AG24+AJ24+AM24+AP24+AS24+AV24+AY24+BB24+BE24+BH24+BK24+BN24+BQ24+BT24+BW24+BZ24</f>
        <v>0</v>
      </c>
      <c r="CD24" s="2" t="e">
        <f t="shared" si="32"/>
        <v>#DIV/0!</v>
      </c>
    </row>
    <row r="25" spans="1:82" ht="13.8" thickBot="1" x14ac:dyDescent="0.3">
      <c r="A25" s="182" t="s">
        <v>42</v>
      </c>
      <c r="B25" s="171"/>
      <c r="C25" s="172"/>
      <c r="D25" s="173"/>
      <c r="E25" s="172"/>
      <c r="F25" s="172"/>
      <c r="G25" s="173"/>
      <c r="H25" s="172"/>
      <c r="I25" s="172"/>
      <c r="J25" s="173"/>
      <c r="K25" s="172"/>
      <c r="L25" s="172"/>
      <c r="M25" s="173"/>
      <c r="N25" s="172"/>
      <c r="O25" s="172"/>
      <c r="P25" s="173"/>
      <c r="Q25" s="172"/>
      <c r="R25" s="172"/>
      <c r="S25" s="173"/>
      <c r="T25" s="172"/>
      <c r="U25" s="172"/>
      <c r="V25" s="173"/>
      <c r="W25" s="172"/>
      <c r="X25" s="172"/>
      <c r="Y25" s="173"/>
      <c r="Z25" s="172"/>
      <c r="AA25" s="172"/>
      <c r="AB25" s="173"/>
      <c r="AC25" s="172"/>
      <c r="AD25" s="172"/>
      <c r="AE25" s="173"/>
      <c r="AF25" s="172"/>
      <c r="AG25" s="172"/>
      <c r="AH25" s="173"/>
      <c r="AI25" s="172"/>
      <c r="AJ25" s="172"/>
      <c r="AK25" s="174"/>
      <c r="AL25" s="172"/>
      <c r="AM25" s="172"/>
      <c r="AN25" s="175"/>
      <c r="AO25" s="172"/>
      <c r="AP25" s="172"/>
      <c r="AQ25" s="175"/>
      <c r="AR25" s="172"/>
      <c r="AS25" s="172"/>
      <c r="AT25" s="175"/>
      <c r="AU25" s="172"/>
      <c r="AV25" s="172"/>
      <c r="AW25" s="175"/>
      <c r="AX25" s="172"/>
      <c r="AY25" s="172"/>
      <c r="AZ25" s="175"/>
      <c r="BA25" s="172"/>
      <c r="BB25" s="172"/>
      <c r="BC25" s="175"/>
      <c r="BD25" s="172"/>
      <c r="BE25" s="172"/>
      <c r="BF25" s="175"/>
      <c r="BG25" s="172"/>
      <c r="BH25" s="172"/>
      <c r="BI25" s="175"/>
      <c r="BJ25" s="172"/>
      <c r="BK25" s="172"/>
      <c r="BL25" s="175"/>
      <c r="BM25" s="172"/>
      <c r="BN25" s="172"/>
      <c r="BO25" s="175"/>
      <c r="BP25" s="172"/>
      <c r="BQ25" s="172"/>
      <c r="BR25" s="175"/>
      <c r="BS25" s="172"/>
      <c r="BT25" s="172"/>
      <c r="BU25" s="175"/>
      <c r="BV25" s="172"/>
      <c r="BW25" s="172"/>
      <c r="BX25" s="173"/>
      <c r="BY25" s="172"/>
      <c r="BZ25" s="172"/>
      <c r="CA25" s="175"/>
      <c r="CB25" s="176">
        <f t="shared" si="44"/>
        <v>0</v>
      </c>
      <c r="CC25" s="176">
        <f>C25+F25+I25+L25+O25+R25+U25+X25+AA25+AD25+AG25+AJ25+AM25+AP25+AS25+AV25+AY25+BB25+BE25+BH25+BK25+BN25+BQ25+BT25+BW25+BZ25</f>
        <v>0</v>
      </c>
      <c r="CD25" s="174"/>
    </row>
    <row r="26" spans="1:82" s="196" customFormat="1" ht="13.8" thickBot="1" x14ac:dyDescent="0.3">
      <c r="A26" s="197" t="s">
        <v>43</v>
      </c>
      <c r="B26" s="193">
        <f>SUM(B12:B25)</f>
        <v>0</v>
      </c>
      <c r="C26" s="189">
        <f>SUM(C12:C25)</f>
        <v>0</v>
      </c>
      <c r="D26" s="190" t="e">
        <f>SUM(C26/B26)</f>
        <v>#DIV/0!</v>
      </c>
      <c r="E26" s="193">
        <f>SUM(E12:E25)</f>
        <v>0</v>
      </c>
      <c r="F26" s="189">
        <f>SUM(F12:F25)</f>
        <v>0</v>
      </c>
      <c r="G26" s="190" t="e">
        <f>SUM(F26/E26)</f>
        <v>#DIV/0!</v>
      </c>
      <c r="H26" s="193">
        <f>SUM(H12:H25)</f>
        <v>0</v>
      </c>
      <c r="I26" s="189">
        <f>SUM(I12:I25)</f>
        <v>0</v>
      </c>
      <c r="J26" s="190" t="e">
        <f>SUM(I26/H26)</f>
        <v>#DIV/0!</v>
      </c>
      <c r="K26" s="193">
        <f>SUM(K12:K25)</f>
        <v>0</v>
      </c>
      <c r="L26" s="189">
        <f>SUM(L12:L25)</f>
        <v>0</v>
      </c>
      <c r="M26" s="190" t="e">
        <f>SUM(L26/K26)</f>
        <v>#DIV/0!</v>
      </c>
      <c r="N26" s="193">
        <f>SUM(N12:N25)</f>
        <v>0</v>
      </c>
      <c r="O26" s="189">
        <f>SUM(O12:O25)</f>
        <v>0</v>
      </c>
      <c r="P26" s="190" t="e">
        <f>SUM(O26/N26)</f>
        <v>#DIV/0!</v>
      </c>
      <c r="Q26" s="193">
        <f>SUM(Q12:Q25)</f>
        <v>0</v>
      </c>
      <c r="R26" s="189">
        <f>SUM(R12:R25)</f>
        <v>0</v>
      </c>
      <c r="S26" s="190" t="e">
        <f>SUM(R26/Q26)</f>
        <v>#DIV/0!</v>
      </c>
      <c r="T26" s="193">
        <f>SUM(T12:T25)</f>
        <v>0</v>
      </c>
      <c r="U26" s="189">
        <f>SUM(U12:U25)</f>
        <v>0</v>
      </c>
      <c r="V26" s="190" t="e">
        <f>SUM(U26/T26)</f>
        <v>#DIV/0!</v>
      </c>
      <c r="W26" s="193">
        <f>SUM(W12:W25)</f>
        <v>0</v>
      </c>
      <c r="X26" s="189">
        <f>SUM(X12:X25)</f>
        <v>0</v>
      </c>
      <c r="Y26" s="190" t="e">
        <f>SUM(X26/W26)</f>
        <v>#DIV/0!</v>
      </c>
      <c r="Z26" s="193">
        <f>SUM(Z12:Z25)</f>
        <v>0</v>
      </c>
      <c r="AA26" s="189">
        <f>SUM(AA12:AA25)</f>
        <v>0</v>
      </c>
      <c r="AB26" s="190" t="e">
        <f>SUM(AA26/Z26)</f>
        <v>#DIV/0!</v>
      </c>
      <c r="AC26" s="193">
        <f>SUM(AC12:AC25)</f>
        <v>0</v>
      </c>
      <c r="AD26" s="189">
        <f>SUM(AD12:AD25)</f>
        <v>0</v>
      </c>
      <c r="AE26" s="190" t="e">
        <f>SUM(AD26/AC26)</f>
        <v>#DIV/0!</v>
      </c>
      <c r="AF26" s="193">
        <f>SUM(AF12:AF25)</f>
        <v>0</v>
      </c>
      <c r="AG26" s="189">
        <f>SUM(AG12:AG25)</f>
        <v>0</v>
      </c>
      <c r="AH26" s="190" t="e">
        <f>SUM(AG26/AF26)</f>
        <v>#DIV/0!</v>
      </c>
      <c r="AI26" s="193">
        <f>SUM(AI12:AI25)</f>
        <v>0</v>
      </c>
      <c r="AJ26" s="189">
        <f>SUM(AJ12:AJ25)</f>
        <v>0</v>
      </c>
      <c r="AK26" s="194" t="e">
        <f>SUM(AJ26/AI26)</f>
        <v>#DIV/0!</v>
      </c>
      <c r="AL26" s="193">
        <f>SUM(AL12:AL25)</f>
        <v>0</v>
      </c>
      <c r="AM26" s="189">
        <f>SUM(AM12:AM25)</f>
        <v>0</v>
      </c>
      <c r="AN26" s="190" t="e">
        <f>SUM(AM26/AL26)</f>
        <v>#DIV/0!</v>
      </c>
      <c r="AO26" s="193">
        <f>SUM(AO12:AO25)</f>
        <v>0</v>
      </c>
      <c r="AP26" s="189">
        <f>SUM(AP12:AP25)</f>
        <v>0</v>
      </c>
      <c r="AQ26" s="190" t="e">
        <f>SUM(AP26/AO26)</f>
        <v>#DIV/0!</v>
      </c>
      <c r="AR26" s="193">
        <f>SUM(AR12:AR25)</f>
        <v>0</v>
      </c>
      <c r="AS26" s="189">
        <f>SUM(AS12:AS25)</f>
        <v>0</v>
      </c>
      <c r="AT26" s="190" t="e">
        <f>SUM(AS26/AR26)</f>
        <v>#DIV/0!</v>
      </c>
      <c r="AU26" s="193">
        <f>SUM(AU12:AU25)</f>
        <v>0</v>
      </c>
      <c r="AV26" s="189">
        <f>SUM(AV12:AV25)</f>
        <v>0</v>
      </c>
      <c r="AW26" s="190" t="e">
        <f>SUM(AV26/AU26)</f>
        <v>#DIV/0!</v>
      </c>
      <c r="AX26" s="193">
        <f>SUM(AX12:AX25)</f>
        <v>0</v>
      </c>
      <c r="AY26" s="189">
        <f>SUM(AY12:AY25)</f>
        <v>0</v>
      </c>
      <c r="AZ26" s="190" t="e">
        <f>SUM(AY26/AX26)</f>
        <v>#DIV/0!</v>
      </c>
      <c r="BA26" s="193">
        <f>SUM(BA12:BA25)</f>
        <v>0</v>
      </c>
      <c r="BB26" s="189">
        <f>SUM(BB12:BB25)</f>
        <v>0</v>
      </c>
      <c r="BC26" s="190" t="e">
        <f>SUM(BB26/BA26)</f>
        <v>#DIV/0!</v>
      </c>
      <c r="BD26" s="193">
        <f>SUM(BD12:BD25)</f>
        <v>0</v>
      </c>
      <c r="BE26" s="189">
        <f>SUM(BE12:BE25)</f>
        <v>0</v>
      </c>
      <c r="BF26" s="190" t="e">
        <f>SUM(BE26/BD26)</f>
        <v>#DIV/0!</v>
      </c>
      <c r="BG26" s="193">
        <f>SUM(BG12:BG25)</f>
        <v>0</v>
      </c>
      <c r="BH26" s="189">
        <f>SUM(BH12:BH25)</f>
        <v>0</v>
      </c>
      <c r="BI26" s="190" t="e">
        <f>SUM(BH26/BG26)</f>
        <v>#DIV/0!</v>
      </c>
      <c r="BJ26" s="193">
        <f>SUM(BJ12:BJ25)</f>
        <v>0</v>
      </c>
      <c r="BK26" s="189">
        <f>SUM(BK12:BK25)</f>
        <v>0</v>
      </c>
      <c r="BL26" s="190" t="e">
        <f>SUM(BK26/BJ26)</f>
        <v>#DIV/0!</v>
      </c>
      <c r="BM26" s="193">
        <f>SUM(BM12:BM25)</f>
        <v>0</v>
      </c>
      <c r="BN26" s="189">
        <f>SUM(BN12:BN25)</f>
        <v>0</v>
      </c>
      <c r="BO26" s="190" t="e">
        <f>SUM(BN26/BM26)</f>
        <v>#DIV/0!</v>
      </c>
      <c r="BP26" s="193">
        <f>SUM(BP12:BP25)</f>
        <v>0</v>
      </c>
      <c r="BQ26" s="189">
        <f>SUM(BQ12:BQ25)</f>
        <v>0</v>
      </c>
      <c r="BR26" s="190" t="e">
        <f>SUM(BQ26/BP26)</f>
        <v>#DIV/0!</v>
      </c>
      <c r="BS26" s="193">
        <f>SUM(BS12:BS25)</f>
        <v>0</v>
      </c>
      <c r="BT26" s="189">
        <f>SUM(BT12:BT25)</f>
        <v>0</v>
      </c>
      <c r="BU26" s="190" t="e">
        <f>SUM(BT26/BS26)</f>
        <v>#DIV/0!</v>
      </c>
      <c r="BV26" s="193">
        <f>SUM(BV12:BV25)</f>
        <v>0</v>
      </c>
      <c r="BW26" s="189">
        <f>SUM(BW12:BW25)</f>
        <v>0</v>
      </c>
      <c r="BX26" s="190" t="e">
        <f>SUM(BW26/BV26)</f>
        <v>#DIV/0!</v>
      </c>
      <c r="BY26" s="193">
        <f>SUM(BY12:BY25)</f>
        <v>0</v>
      </c>
      <c r="BZ26" s="189">
        <f>SUM(BZ12:BZ25)</f>
        <v>0</v>
      </c>
      <c r="CA26" s="190" t="e">
        <f>SUM(BZ26/BY26)</f>
        <v>#DIV/0!</v>
      </c>
      <c r="CB26" s="191">
        <f>BY26+BV26+BS26+BP26+BM26+BJ26+BG26+BD26+BA26+AX26+AU26+AR26+AO26+AL26+AI26+AF26+AC26+Z26+W26+T26+Q26+N26+K26+H26+E26+B26</f>
        <v>0</v>
      </c>
      <c r="CC26" s="191">
        <f>BZ26+BW26+BT26+BQ26+BN26+BK26+BH26+BE26+BB26+AY26+AV26+AS26+AP26+AM26+AJ26+AG26+AD26+AA26+X26+U26+R26+O26+L26+I26+F26+C26</f>
        <v>0</v>
      </c>
      <c r="CD26" s="195" t="e">
        <f>SUM(CC26/CB26)</f>
        <v>#DIV/0!</v>
      </c>
    </row>
    <row r="27" spans="1:82" x14ac:dyDescent="0.25">
      <c r="A27" s="184" t="s">
        <v>44</v>
      </c>
      <c r="B27" s="185">
        <f>B11-B26</f>
        <v>0</v>
      </c>
      <c r="C27" s="185">
        <f>C11-C26</f>
        <v>0</v>
      </c>
      <c r="D27" s="16"/>
      <c r="E27" s="185">
        <f>E11-E26</f>
        <v>0</v>
      </c>
      <c r="F27" s="185">
        <f>F11-F26</f>
        <v>0</v>
      </c>
      <c r="G27" s="16"/>
      <c r="H27" s="185">
        <f>H11-H26</f>
        <v>0</v>
      </c>
      <c r="I27" s="185">
        <f>I11-I26</f>
        <v>0</v>
      </c>
      <c r="J27" s="16"/>
      <c r="K27" s="185">
        <f>K11-K26</f>
        <v>0</v>
      </c>
      <c r="L27" s="185">
        <f>L11-L26</f>
        <v>0</v>
      </c>
      <c r="M27" s="16"/>
      <c r="N27" s="185">
        <f>N11-N26</f>
        <v>0</v>
      </c>
      <c r="O27" s="185">
        <f>O11-O26</f>
        <v>0</v>
      </c>
      <c r="P27" s="16"/>
      <c r="Q27" s="185">
        <f>Q11-Q26</f>
        <v>0</v>
      </c>
      <c r="R27" s="185">
        <f>R11-R26</f>
        <v>0</v>
      </c>
      <c r="S27" s="16"/>
      <c r="T27" s="185">
        <f>T11-T26</f>
        <v>0</v>
      </c>
      <c r="U27" s="185">
        <f>U11-U26</f>
        <v>0</v>
      </c>
      <c r="V27" s="16"/>
      <c r="W27" s="185">
        <f>W11-W26</f>
        <v>0</v>
      </c>
      <c r="X27" s="185">
        <f>X11-X26</f>
        <v>0</v>
      </c>
      <c r="Y27" s="16"/>
      <c r="Z27" s="185">
        <f>Z11-Z26</f>
        <v>0</v>
      </c>
      <c r="AA27" s="185">
        <f>AA11-AA26</f>
        <v>0</v>
      </c>
      <c r="AB27" s="16"/>
      <c r="AC27" s="185">
        <f>AC11-AC26</f>
        <v>0</v>
      </c>
      <c r="AD27" s="185">
        <f>AD11-AD26</f>
        <v>0</v>
      </c>
      <c r="AE27" s="16"/>
      <c r="AF27" s="185">
        <f>AF11-AF26</f>
        <v>0</v>
      </c>
      <c r="AG27" s="185">
        <f>AG11-AG26</f>
        <v>0</v>
      </c>
      <c r="AH27" s="16"/>
      <c r="AI27" s="185">
        <f>AI11-AI26</f>
        <v>0</v>
      </c>
      <c r="AJ27" s="185">
        <f>AJ11-AJ26</f>
        <v>0</v>
      </c>
      <c r="AK27" s="15"/>
      <c r="AL27" s="185">
        <f>AL11-AL26</f>
        <v>0</v>
      </c>
      <c r="AM27" s="185">
        <f>AM11-AM26</f>
        <v>0</v>
      </c>
      <c r="AN27" s="16"/>
      <c r="AO27" s="185">
        <f>AO11-AO26</f>
        <v>0</v>
      </c>
      <c r="AP27" s="185">
        <f>AP11-AP26</f>
        <v>0</v>
      </c>
      <c r="AQ27" s="16"/>
      <c r="AR27" s="185">
        <f>AR11-AR26</f>
        <v>0</v>
      </c>
      <c r="AS27" s="185">
        <f>AS11-AS26</f>
        <v>0</v>
      </c>
      <c r="AT27" s="16"/>
      <c r="AU27" s="185">
        <f>AU11-AU26</f>
        <v>0</v>
      </c>
      <c r="AV27" s="185">
        <f>AV11-AV26</f>
        <v>0</v>
      </c>
      <c r="AW27" s="16"/>
      <c r="AX27" s="185">
        <f>AX11-AX26</f>
        <v>0</v>
      </c>
      <c r="AY27" s="185">
        <f>AY11-AY26</f>
        <v>0</v>
      </c>
      <c r="AZ27" s="16"/>
      <c r="BA27" s="185">
        <f>BA11-BA26</f>
        <v>0</v>
      </c>
      <c r="BB27" s="185">
        <f>BB11-BB26</f>
        <v>0</v>
      </c>
      <c r="BC27" s="16"/>
      <c r="BD27" s="185">
        <f>BD11-BD26</f>
        <v>0</v>
      </c>
      <c r="BE27" s="185">
        <f>BE11-BE26</f>
        <v>0</v>
      </c>
      <c r="BF27" s="16"/>
      <c r="BG27" s="185">
        <f>BG11-BG26</f>
        <v>0</v>
      </c>
      <c r="BH27" s="185">
        <f>BH11-BH26</f>
        <v>0</v>
      </c>
      <c r="BI27" s="16"/>
      <c r="BJ27" s="185">
        <f>BJ11-BJ26</f>
        <v>0</v>
      </c>
      <c r="BK27" s="185">
        <f>BK11-BK26</f>
        <v>0</v>
      </c>
      <c r="BL27" s="16"/>
      <c r="BM27" s="185">
        <f>BM11-BM26</f>
        <v>0</v>
      </c>
      <c r="BN27" s="185">
        <f>BN11-BN26</f>
        <v>0</v>
      </c>
      <c r="BO27" s="16"/>
      <c r="BP27" s="185">
        <f>BP11-BP26</f>
        <v>0</v>
      </c>
      <c r="BQ27" s="185">
        <f>BQ11-BQ26</f>
        <v>0</v>
      </c>
      <c r="BR27" s="16"/>
      <c r="BS27" s="185">
        <f>BS11-BS26</f>
        <v>0</v>
      </c>
      <c r="BT27" s="185">
        <f>BT11-BT26</f>
        <v>0</v>
      </c>
      <c r="BU27" s="16"/>
      <c r="BV27" s="185">
        <f>BV11-BV26</f>
        <v>0</v>
      </c>
      <c r="BW27" s="185">
        <f>BW11-BW26</f>
        <v>0</v>
      </c>
      <c r="BX27" s="16"/>
      <c r="BY27" s="185">
        <f>BY11-BY26</f>
        <v>0</v>
      </c>
      <c r="BZ27" s="185">
        <f>BZ11-BZ26</f>
        <v>0</v>
      </c>
      <c r="CA27" s="16"/>
      <c r="CB27" s="186">
        <f>CB11-CB26</f>
        <v>0</v>
      </c>
      <c r="CC27" s="186">
        <f>CC11-CC26</f>
        <v>0</v>
      </c>
      <c r="CD27" s="15"/>
    </row>
    <row r="28" spans="1:82" hidden="1" x14ac:dyDescent="0.25">
      <c r="A28" s="91" t="s">
        <v>46</v>
      </c>
      <c r="B28" s="7"/>
      <c r="C28" s="7"/>
      <c r="D28" s="3"/>
      <c r="E28" s="7"/>
      <c r="F28" s="7"/>
      <c r="G28" s="3"/>
      <c r="H28" s="7"/>
      <c r="I28" s="7"/>
      <c r="J28" s="3"/>
      <c r="K28" s="7"/>
      <c r="L28" s="7"/>
      <c r="M28" s="3"/>
      <c r="N28" s="7"/>
      <c r="O28" s="7"/>
      <c r="P28" s="3"/>
      <c r="Q28" s="7"/>
      <c r="R28" s="7"/>
      <c r="S28" s="3"/>
      <c r="T28" s="7"/>
      <c r="U28" s="7"/>
      <c r="V28" s="3"/>
      <c r="W28" s="7"/>
      <c r="X28" s="7"/>
      <c r="Y28" s="3"/>
      <c r="Z28" s="7"/>
      <c r="AA28" s="7"/>
      <c r="AB28" s="3"/>
      <c r="AC28" s="7"/>
      <c r="AD28" s="7"/>
      <c r="AE28" s="3"/>
      <c r="AF28" s="7"/>
      <c r="AG28" s="7"/>
      <c r="AH28" s="3"/>
      <c r="AI28" s="7"/>
      <c r="AJ28" s="7"/>
      <c r="AK28" s="2"/>
      <c r="AL28" s="7"/>
      <c r="AM28" s="7"/>
      <c r="AN28" s="3"/>
      <c r="AO28" s="7"/>
      <c r="AP28" s="7"/>
      <c r="AQ28" s="3"/>
      <c r="AR28" s="7"/>
      <c r="AS28" s="7"/>
      <c r="AT28" s="3"/>
      <c r="AU28" s="7"/>
      <c r="AV28" s="7"/>
      <c r="AW28" s="3"/>
      <c r="AX28" s="7"/>
      <c r="AY28" s="7"/>
      <c r="AZ28" s="3"/>
      <c r="BA28" s="7"/>
      <c r="BB28" s="7"/>
      <c r="BC28" s="3"/>
      <c r="BD28" s="7"/>
      <c r="BE28" s="7"/>
      <c r="BF28" s="3"/>
      <c r="BG28" s="7"/>
      <c r="BH28" s="7"/>
      <c r="BI28" s="3"/>
      <c r="BJ28" s="7"/>
      <c r="BK28" s="7"/>
      <c r="BL28" s="3"/>
      <c r="BM28" s="7"/>
      <c r="BN28" s="7"/>
      <c r="BO28" s="3"/>
      <c r="BP28" s="7"/>
      <c r="BQ28" s="7"/>
      <c r="BR28" s="3"/>
      <c r="BS28" s="7"/>
      <c r="BT28" s="7"/>
      <c r="BU28" s="3"/>
      <c r="BV28" s="7"/>
      <c r="BW28" s="7"/>
      <c r="BX28" s="3"/>
      <c r="BY28" s="7"/>
      <c r="BZ28" s="7"/>
      <c r="CA28" s="3"/>
      <c r="CB28" s="4"/>
      <c r="CC28" s="4"/>
      <c r="CD28" s="2"/>
    </row>
    <row r="29" spans="1:82" hidden="1" x14ac:dyDescent="0.25">
      <c r="A29" s="91" t="s">
        <v>47</v>
      </c>
      <c r="B29" s="164"/>
      <c r="C29" s="164"/>
      <c r="D29" s="3" t="e">
        <f>SUM(C29/B29)</f>
        <v>#DIV/0!</v>
      </c>
      <c r="E29" s="164"/>
      <c r="F29" s="164"/>
      <c r="G29" s="3" t="e">
        <f>SUM(F29/E29)</f>
        <v>#DIV/0!</v>
      </c>
      <c r="H29" s="164"/>
      <c r="I29" s="164"/>
      <c r="J29" s="3" t="e">
        <f>SUM(I29/H29)</f>
        <v>#DIV/0!</v>
      </c>
      <c r="K29" s="164"/>
      <c r="L29" s="164"/>
      <c r="M29" s="3" t="e">
        <f>SUM(L29/K29)</f>
        <v>#DIV/0!</v>
      </c>
      <c r="N29" s="164"/>
      <c r="O29" s="164"/>
      <c r="P29" s="3" t="e">
        <f>SUM(O29/N29)</f>
        <v>#DIV/0!</v>
      </c>
      <c r="Q29" s="164"/>
      <c r="R29" s="164"/>
      <c r="S29" s="3" t="e">
        <f>SUM(R29/Q29)</f>
        <v>#DIV/0!</v>
      </c>
      <c r="T29" s="164"/>
      <c r="U29" s="164"/>
      <c r="V29" s="3" t="e">
        <f>SUM(U29/T29)</f>
        <v>#DIV/0!</v>
      </c>
      <c r="W29" s="164"/>
      <c r="X29" s="164"/>
      <c r="Y29" s="3" t="e">
        <f>SUM(X29/W29)</f>
        <v>#DIV/0!</v>
      </c>
      <c r="Z29" s="164"/>
      <c r="AA29" s="164"/>
      <c r="AB29" s="3" t="e">
        <f>SUM(AA29/Z29)</f>
        <v>#DIV/0!</v>
      </c>
      <c r="AC29" s="164"/>
      <c r="AD29" s="164"/>
      <c r="AE29" s="3" t="e">
        <f>SUM(AD29/AC29)</f>
        <v>#DIV/0!</v>
      </c>
      <c r="AF29" s="164"/>
      <c r="AG29" s="164"/>
      <c r="AH29" s="3" t="e">
        <f>SUM(AG29/AF29)</f>
        <v>#DIV/0!</v>
      </c>
      <c r="AI29" s="164"/>
      <c r="AJ29" s="164"/>
      <c r="AK29" s="2" t="e">
        <f>SUM(AJ29/AI29)</f>
        <v>#DIV/0!</v>
      </c>
      <c r="AL29" s="164"/>
      <c r="AM29" s="164"/>
      <c r="AN29" s="3" t="e">
        <f>SUM(AM29/AL29)</f>
        <v>#DIV/0!</v>
      </c>
      <c r="AO29" s="164"/>
      <c r="AP29" s="164"/>
      <c r="AQ29" s="3" t="e">
        <f>SUM(AP29/AO29)</f>
        <v>#DIV/0!</v>
      </c>
      <c r="AR29" s="164"/>
      <c r="AS29" s="164"/>
      <c r="AT29" s="3" t="e">
        <f>SUM(AS29/AR29)</f>
        <v>#DIV/0!</v>
      </c>
      <c r="AU29" s="164"/>
      <c r="AV29" s="164"/>
      <c r="AW29" s="3" t="e">
        <f>SUM(AV29/AU29)</f>
        <v>#DIV/0!</v>
      </c>
      <c r="AX29" s="164"/>
      <c r="AY29" s="164"/>
      <c r="AZ29" s="3" t="e">
        <f>SUM(AY29/AX29)</f>
        <v>#DIV/0!</v>
      </c>
      <c r="BA29" s="164"/>
      <c r="BB29" s="164"/>
      <c r="BC29" s="3" t="e">
        <f>SUM(BB29/BA29)</f>
        <v>#DIV/0!</v>
      </c>
      <c r="BD29" s="164"/>
      <c r="BE29" s="164"/>
      <c r="BF29" s="3" t="e">
        <f>SUM(BE29/BD29)</f>
        <v>#DIV/0!</v>
      </c>
      <c r="BG29" s="164"/>
      <c r="BH29" s="164"/>
      <c r="BI29" s="3" t="e">
        <f>SUM(BH29/BG29)</f>
        <v>#DIV/0!</v>
      </c>
      <c r="BJ29" s="165"/>
      <c r="BK29" s="164"/>
      <c r="BL29" s="3" t="e">
        <f>SUM(BK29/BJ29)</f>
        <v>#DIV/0!</v>
      </c>
      <c r="BM29" s="164"/>
      <c r="BN29" s="164"/>
      <c r="BO29" s="3" t="e">
        <f>SUM(BN29/BM29)</f>
        <v>#DIV/0!</v>
      </c>
      <c r="BP29" s="164"/>
      <c r="BQ29" s="164"/>
      <c r="BR29" s="3" t="e">
        <f>SUM(BQ29/BP29)</f>
        <v>#DIV/0!</v>
      </c>
      <c r="BS29" s="164"/>
      <c r="BT29" s="164"/>
      <c r="BU29" s="3" t="e">
        <f>SUM(BT29/BS29)</f>
        <v>#DIV/0!</v>
      </c>
      <c r="BV29" s="164"/>
      <c r="BW29" s="164"/>
      <c r="BX29" s="3" t="e">
        <f>SUM(BW29/BV29)</f>
        <v>#DIV/0!</v>
      </c>
      <c r="BY29" s="164"/>
      <c r="BZ29" s="164"/>
      <c r="CA29" s="3" t="e">
        <f>SUM(BZ29/BY29)</f>
        <v>#DIV/0!</v>
      </c>
      <c r="CB29" s="34">
        <f>BY29+BV29+BS29+BP29+BM29+BJ29+BG29+BD29+BA29+AX29+AU29+AR29+AO29+AL29+AI29+AF29+AC29+Z29+W29+T29+Q29+N29+K29+H29+E29+B29</f>
        <v>0</v>
      </c>
      <c r="CC29" s="34">
        <f>BZ29+BW29+BT29+BQ29+BN29+BK29+BH29+BE29+BB29+AY29+AV29+AS29+AP29+AM29+AJ29+AG29+AD29+AA29+X29+U29+R29+O29+L29+I29+F29+C29</f>
        <v>0</v>
      </c>
      <c r="CD29" s="2" t="e">
        <f>SUM(CC29/CB29)</f>
        <v>#DIV/0!</v>
      </c>
    </row>
    <row r="30" spans="1:82" hidden="1" x14ac:dyDescent="0.25">
      <c r="A30" s="91" t="s">
        <v>48</v>
      </c>
      <c r="B30" s="164"/>
      <c r="C30" s="164"/>
      <c r="D30" s="3" t="e">
        <f>SUM(C30/B30)</f>
        <v>#DIV/0!</v>
      </c>
      <c r="E30" s="164"/>
      <c r="F30" s="164"/>
      <c r="G30" s="3" t="e">
        <f>SUM(F30/E30)</f>
        <v>#DIV/0!</v>
      </c>
      <c r="H30" s="164"/>
      <c r="I30" s="164"/>
      <c r="J30" s="3" t="e">
        <f>SUM(I30/H30)</f>
        <v>#DIV/0!</v>
      </c>
      <c r="K30" s="164"/>
      <c r="L30" s="164"/>
      <c r="M30" s="3" t="e">
        <f>SUM(L30/K30)</f>
        <v>#DIV/0!</v>
      </c>
      <c r="N30" s="164"/>
      <c r="O30" s="164"/>
      <c r="P30" s="3" t="e">
        <f>SUM(O30/N30)</f>
        <v>#DIV/0!</v>
      </c>
      <c r="Q30" s="164"/>
      <c r="R30" s="164"/>
      <c r="S30" s="3" t="e">
        <f>SUM(R30/Q30)</f>
        <v>#DIV/0!</v>
      </c>
      <c r="T30" s="164"/>
      <c r="U30" s="164"/>
      <c r="V30" s="3" t="e">
        <f>SUM(U30/T30)</f>
        <v>#DIV/0!</v>
      </c>
      <c r="W30" s="164"/>
      <c r="X30" s="164"/>
      <c r="Y30" s="3" t="e">
        <f>SUM(X30/W30)</f>
        <v>#DIV/0!</v>
      </c>
      <c r="Z30" s="164"/>
      <c r="AA30" s="164"/>
      <c r="AB30" s="3" t="e">
        <f>SUM(AA30/Z30)</f>
        <v>#DIV/0!</v>
      </c>
      <c r="AC30" s="164"/>
      <c r="AD30" s="164"/>
      <c r="AE30" s="3" t="e">
        <f>SUM(AD30/AC30)</f>
        <v>#DIV/0!</v>
      </c>
      <c r="AF30" s="164"/>
      <c r="AG30" s="164"/>
      <c r="AH30" s="3" t="e">
        <f>SUM(AG30/AF30)</f>
        <v>#DIV/0!</v>
      </c>
      <c r="AI30" s="164"/>
      <c r="AJ30" s="164"/>
      <c r="AK30" s="2" t="e">
        <f>SUM(AJ30/AI30)</f>
        <v>#DIV/0!</v>
      </c>
      <c r="AL30" s="164"/>
      <c r="AM30" s="164"/>
      <c r="AN30" s="3" t="e">
        <f>SUM(AM30/AL30)</f>
        <v>#DIV/0!</v>
      </c>
      <c r="AO30" s="164"/>
      <c r="AP30" s="164"/>
      <c r="AQ30" s="3" t="e">
        <f>SUM(AP30/AO30)</f>
        <v>#DIV/0!</v>
      </c>
      <c r="AR30" s="164"/>
      <c r="AS30" s="164"/>
      <c r="AT30" s="3" t="e">
        <f>SUM(AS30/AR30)</f>
        <v>#DIV/0!</v>
      </c>
      <c r="AU30" s="164"/>
      <c r="AV30" s="164"/>
      <c r="AW30" s="3" t="e">
        <f>SUM(AV30/AU30)</f>
        <v>#DIV/0!</v>
      </c>
      <c r="AX30" s="164"/>
      <c r="AY30" s="164"/>
      <c r="AZ30" s="3" t="e">
        <f>SUM(AY30/AX30)</f>
        <v>#DIV/0!</v>
      </c>
      <c r="BA30" s="164"/>
      <c r="BB30" s="164"/>
      <c r="BC30" s="3" t="e">
        <f>SUM(BB30/BA30)</f>
        <v>#DIV/0!</v>
      </c>
      <c r="BD30" s="164"/>
      <c r="BE30" s="164"/>
      <c r="BF30" s="3" t="e">
        <f>SUM(BE30/BD30)</f>
        <v>#DIV/0!</v>
      </c>
      <c r="BG30" s="164"/>
      <c r="BH30" s="164"/>
      <c r="BI30" s="3" t="e">
        <f>SUM(BH30/BG30)</f>
        <v>#DIV/0!</v>
      </c>
      <c r="BJ30" s="164"/>
      <c r="BK30" s="164"/>
      <c r="BL30" s="3" t="e">
        <f>SUM(BK30/BJ30)</f>
        <v>#DIV/0!</v>
      </c>
      <c r="BM30" s="164"/>
      <c r="BN30" s="164"/>
      <c r="BO30" s="3" t="e">
        <f>SUM(BN30/BM30)</f>
        <v>#DIV/0!</v>
      </c>
      <c r="BP30" s="164"/>
      <c r="BQ30" s="164"/>
      <c r="BR30" s="3" t="e">
        <f>SUM(BQ30/BP30)</f>
        <v>#DIV/0!</v>
      </c>
      <c r="BS30" s="164"/>
      <c r="BT30" s="164"/>
      <c r="BU30" s="3" t="e">
        <f>SUM(BT30/BS30)</f>
        <v>#DIV/0!</v>
      </c>
      <c r="BV30" s="164"/>
      <c r="BW30" s="164"/>
      <c r="BX30" s="3" t="e">
        <f>SUM(BW30/BV30)</f>
        <v>#DIV/0!</v>
      </c>
      <c r="BY30" s="164"/>
      <c r="BZ30" s="164"/>
      <c r="CA30" s="3" t="e">
        <f>SUM(BZ30/BY30)</f>
        <v>#DIV/0!</v>
      </c>
      <c r="CB30" s="34">
        <f>BY30+BV30+BS30+BP30+BM30+BJ30+BG30+BD30+BA30+AX30+AU30+AR30+AO30+AL30+AI30+AF30+AC30+Z30+W30+T30+Q30+N30+K30+H30+E30+B30</f>
        <v>0</v>
      </c>
      <c r="CC30" s="34">
        <f>BZ30+BW30+BT30+BQ30+BN30+BK30+BH30+BE30+BB30+AY30+AV30+AS30+AP30+AM30+AJ30+AG30+AD30+AA30+X30+U30+R30+O30+L30+I30+F30+C30</f>
        <v>0</v>
      </c>
      <c r="CD30" s="2" t="e">
        <f>SUM(CC30/CB30)</f>
        <v>#DIV/0!</v>
      </c>
    </row>
    <row r="31" spans="1:82" ht="39.6" hidden="1" x14ac:dyDescent="0.25">
      <c r="A31" s="92" t="s">
        <v>49</v>
      </c>
      <c r="B31" s="7" t="e">
        <f>(B30+B29)/B26*100</f>
        <v>#DIV/0!</v>
      </c>
      <c r="C31" s="7" t="e">
        <f>(C30+C29)/C26*100</f>
        <v>#DIV/0!</v>
      </c>
      <c r="D31" s="3"/>
      <c r="E31" s="7" t="e">
        <f>(E30+E29)/E26*100</f>
        <v>#DIV/0!</v>
      </c>
      <c r="F31" s="7" t="e">
        <f>(F30+F29)/F26*100</f>
        <v>#DIV/0!</v>
      </c>
      <c r="G31" s="3"/>
      <c r="H31" s="7" t="e">
        <f>(H30+H29)/H26*100</f>
        <v>#DIV/0!</v>
      </c>
      <c r="I31" s="7" t="e">
        <f>(I30+I29)/I26*100</f>
        <v>#DIV/0!</v>
      </c>
      <c r="J31" s="3"/>
      <c r="K31" s="7" t="e">
        <f>(K30+K29)/K26*100</f>
        <v>#DIV/0!</v>
      </c>
      <c r="L31" s="7" t="e">
        <f>(L30+L29)/L26*100</f>
        <v>#DIV/0!</v>
      </c>
      <c r="M31" s="3"/>
      <c r="N31" s="7" t="e">
        <f>(N30+N29)/N26*100</f>
        <v>#DIV/0!</v>
      </c>
      <c r="O31" s="7" t="e">
        <f>(O30+O29)/O26*100</f>
        <v>#DIV/0!</v>
      </c>
      <c r="P31" s="3"/>
      <c r="Q31" s="169" t="e">
        <f>(Q30+Q29)/Q26*100</f>
        <v>#DIV/0!</v>
      </c>
      <c r="R31" s="7" t="e">
        <f>(R30+R29)/R26*100</f>
        <v>#DIV/0!</v>
      </c>
      <c r="S31" s="3"/>
      <c r="T31" s="7" t="e">
        <f>(T30+T29)/T26*100</f>
        <v>#DIV/0!</v>
      </c>
      <c r="U31" s="170" t="e">
        <f>(U30+U29)/U26*100</f>
        <v>#DIV/0!</v>
      </c>
      <c r="V31" s="3"/>
      <c r="W31" s="7" t="e">
        <f>(W30+W29)/W26*100</f>
        <v>#DIV/0!</v>
      </c>
      <c r="X31" s="7" t="e">
        <f>(X30+X29)/X26*100</f>
        <v>#DIV/0!</v>
      </c>
      <c r="Y31" s="7"/>
      <c r="Z31" s="7" t="e">
        <f>(Z30+Z29)/Z26*100</f>
        <v>#DIV/0!</v>
      </c>
      <c r="AA31" s="7" t="e">
        <f>(AA30+AA29)/AA26*100</f>
        <v>#DIV/0!</v>
      </c>
      <c r="AB31" s="3"/>
      <c r="AC31" s="7" t="e">
        <f>(AC30+AC29)/AC26*100</f>
        <v>#DIV/0!</v>
      </c>
      <c r="AD31" s="7" t="e">
        <f>(AD30+AD29)/AD26*100</f>
        <v>#DIV/0!</v>
      </c>
      <c r="AE31" s="3"/>
      <c r="AF31" s="7" t="e">
        <f>(AF30+AF29)/AF26*100</f>
        <v>#DIV/0!</v>
      </c>
      <c r="AG31" s="7" t="e">
        <f>(AG30+AG29)/AG26*100</f>
        <v>#DIV/0!</v>
      </c>
      <c r="AH31" s="3"/>
      <c r="AI31" s="7" t="e">
        <f>(AI30+AI29)/AI26*100</f>
        <v>#DIV/0!</v>
      </c>
      <c r="AJ31" s="7" t="e">
        <f>(AJ30+AJ29)/AJ26*100</f>
        <v>#DIV/0!</v>
      </c>
      <c r="AK31" s="2"/>
      <c r="AL31" s="7" t="e">
        <f>(AL30+AL29)/AL26*100</f>
        <v>#DIV/0!</v>
      </c>
      <c r="AM31" s="7" t="e">
        <f>(AM30+AM29)/AM26*100</f>
        <v>#DIV/0!</v>
      </c>
      <c r="AN31" s="3"/>
      <c r="AO31" s="7" t="e">
        <f>(AO30+AO29)/AO26*100</f>
        <v>#DIV/0!</v>
      </c>
      <c r="AP31" s="7" t="e">
        <f>(AP30+AP29)/AP26*100</f>
        <v>#DIV/0!</v>
      </c>
      <c r="AQ31" s="3"/>
      <c r="AR31" s="7" t="e">
        <f>(AR30+AR29)/AR26*100</f>
        <v>#DIV/0!</v>
      </c>
      <c r="AS31" s="7" t="e">
        <f>(AS30+AS29)/AS26*100</f>
        <v>#DIV/0!</v>
      </c>
      <c r="AT31" s="3"/>
      <c r="AU31" s="7" t="e">
        <f>(AU30+AU29)/AU26*100</f>
        <v>#DIV/0!</v>
      </c>
      <c r="AV31" s="7" t="e">
        <f>(AV30+AV29)/AV26*100</f>
        <v>#DIV/0!</v>
      </c>
      <c r="AW31" s="3"/>
      <c r="AX31" s="7" t="e">
        <f>(AX30+AX29)/AX26*100</f>
        <v>#DIV/0!</v>
      </c>
      <c r="AY31" s="7" t="e">
        <f>(AY30+AY29)/AY26*100</f>
        <v>#DIV/0!</v>
      </c>
      <c r="AZ31" s="3"/>
      <c r="BA31" s="7" t="e">
        <f>(BA30+BA29)/BA26*100</f>
        <v>#DIV/0!</v>
      </c>
      <c r="BB31" s="7" t="e">
        <f>(BB30+BB29)/BB26*100</f>
        <v>#DIV/0!</v>
      </c>
      <c r="BC31" s="3"/>
      <c r="BD31" s="7" t="e">
        <f>(BD30+BD29)/BD26*100</f>
        <v>#DIV/0!</v>
      </c>
      <c r="BE31" s="7" t="e">
        <f>(BE30+BE29)/BE26*100</f>
        <v>#DIV/0!</v>
      </c>
      <c r="BF31" s="3" t="e">
        <f>SUM(BE31/BD31)</f>
        <v>#DIV/0!</v>
      </c>
      <c r="BG31" s="7" t="e">
        <f>(BG30+BG29)/BG26*100</f>
        <v>#DIV/0!</v>
      </c>
      <c r="BH31" s="7" t="e">
        <f>(BH30+BH29)/BH26*100</f>
        <v>#DIV/0!</v>
      </c>
      <c r="BI31" s="3"/>
      <c r="BJ31" s="7" t="e">
        <f>(BJ30+BJ29)/BJ26*100</f>
        <v>#DIV/0!</v>
      </c>
      <c r="BK31" s="7" t="e">
        <f>(BK30+BK29)/BK26*100</f>
        <v>#DIV/0!</v>
      </c>
      <c r="BL31" s="3"/>
      <c r="BM31" s="7" t="e">
        <f>(BM30+BM29)/BM26*100</f>
        <v>#DIV/0!</v>
      </c>
      <c r="BN31" s="7" t="e">
        <f>(BN30+BN29)/BN26*100</f>
        <v>#DIV/0!</v>
      </c>
      <c r="BO31" s="3"/>
      <c r="BP31" s="7" t="e">
        <f>(BP30+BP29)/BP26*100</f>
        <v>#DIV/0!</v>
      </c>
      <c r="BQ31" s="7" t="e">
        <f>(BQ30+BQ29)/BQ26*100</f>
        <v>#DIV/0!</v>
      </c>
      <c r="BR31" s="3"/>
      <c r="BS31" s="7" t="e">
        <f>(BS30+BS29)/BS26*100</f>
        <v>#DIV/0!</v>
      </c>
      <c r="BT31" s="7" t="e">
        <f>(BT30+BT29)/BT26*100</f>
        <v>#DIV/0!</v>
      </c>
      <c r="BU31" s="3"/>
      <c r="BV31" s="7" t="e">
        <f>(BV30+BV29)/BV26*100</f>
        <v>#DIV/0!</v>
      </c>
      <c r="BW31" s="7" t="e">
        <f>(BW30+BW29)/BW26*100</f>
        <v>#DIV/0!</v>
      </c>
      <c r="BX31" s="3"/>
      <c r="BY31" s="7" t="e">
        <f>(BY30+BY29)/BY26*100</f>
        <v>#DIV/0!</v>
      </c>
      <c r="BZ31" s="7" t="e">
        <f>(BZ30+BZ29)/BZ26*100</f>
        <v>#DIV/0!</v>
      </c>
      <c r="CA31" s="3"/>
      <c r="CB31" s="7" t="e">
        <f>(CB30+CB29)/CB26*100</f>
        <v>#DIV/0!</v>
      </c>
      <c r="CC31" s="7" t="e">
        <f>(CC30+CC29)/CC26*100</f>
        <v>#DIV/0!</v>
      </c>
      <c r="CD31" s="2"/>
    </row>
    <row r="33" spans="8:8" x14ac:dyDescent="0.25">
      <c r="H33" s="166"/>
    </row>
  </sheetData>
  <mergeCells count="110">
    <mergeCell ref="BY3:BY4"/>
    <mergeCell ref="BZ3:BZ4"/>
    <mergeCell ref="CA3:CA4"/>
    <mergeCell ref="CB3:CB4"/>
    <mergeCell ref="CC3:CC4"/>
    <mergeCell ref="CD3:CD4"/>
    <mergeCell ref="BS3:BS4"/>
    <mergeCell ref="BT3:BT4"/>
    <mergeCell ref="BU3:BU4"/>
    <mergeCell ref="BV3:BV4"/>
    <mergeCell ref="BW3:BW4"/>
    <mergeCell ref="BX3:BX4"/>
    <mergeCell ref="BM3:BM4"/>
    <mergeCell ref="BN3:BN4"/>
    <mergeCell ref="BO3:BO4"/>
    <mergeCell ref="BP3:BP4"/>
    <mergeCell ref="BQ3:BQ4"/>
    <mergeCell ref="BR3:BR4"/>
    <mergeCell ref="BG3:BG4"/>
    <mergeCell ref="BH3:BH4"/>
    <mergeCell ref="BI3:BI4"/>
    <mergeCell ref="BJ3:BJ4"/>
    <mergeCell ref="BK3:BK4"/>
    <mergeCell ref="BL3:BL4"/>
    <mergeCell ref="BA3:BA4"/>
    <mergeCell ref="BB3:BB4"/>
    <mergeCell ref="BC3:BC4"/>
    <mergeCell ref="BD3:BD4"/>
    <mergeCell ref="BE3:BE4"/>
    <mergeCell ref="BF3:BF4"/>
    <mergeCell ref="AU3:AU4"/>
    <mergeCell ref="AV3:AV4"/>
    <mergeCell ref="AW3:AW4"/>
    <mergeCell ref="AX3:AX4"/>
    <mergeCell ref="AY3:AY4"/>
    <mergeCell ref="AZ3:AZ4"/>
    <mergeCell ref="AO3:AO4"/>
    <mergeCell ref="AP3:AP4"/>
    <mergeCell ref="AQ3:AQ4"/>
    <mergeCell ref="AR3:AR4"/>
    <mergeCell ref="AS3:AS4"/>
    <mergeCell ref="AT3:AT4"/>
    <mergeCell ref="AI3:AI4"/>
    <mergeCell ref="AJ3:AJ4"/>
    <mergeCell ref="AK3:AK4"/>
    <mergeCell ref="AL3:AL4"/>
    <mergeCell ref="AM3:AM4"/>
    <mergeCell ref="AN3:AN4"/>
    <mergeCell ref="O3:O4"/>
    <mergeCell ref="P3:P4"/>
    <mergeCell ref="AC3:AC4"/>
    <mergeCell ref="AD3:AD4"/>
    <mergeCell ref="AE3:AE4"/>
    <mergeCell ref="AF3:AF4"/>
    <mergeCell ref="AG3:AG4"/>
    <mergeCell ref="AH3:AH4"/>
    <mergeCell ref="W3:W4"/>
    <mergeCell ref="X3:X4"/>
    <mergeCell ref="Y3:Y4"/>
    <mergeCell ref="Z3:Z4"/>
    <mergeCell ref="AA3:AA4"/>
    <mergeCell ref="AB3:AB4"/>
    <mergeCell ref="BY2:CA2"/>
    <mergeCell ref="CB2:CD2"/>
    <mergeCell ref="C3:C4"/>
    <mergeCell ref="D3:D4"/>
    <mergeCell ref="E3:E4"/>
    <mergeCell ref="F3:F4"/>
    <mergeCell ref="G3:G4"/>
    <mergeCell ref="H3:H4"/>
    <mergeCell ref="I3:I4"/>
    <mergeCell ref="J3:J4"/>
    <mergeCell ref="BG2:BI2"/>
    <mergeCell ref="BJ2:BL2"/>
    <mergeCell ref="BM2:BO2"/>
    <mergeCell ref="BP2:BR2"/>
    <mergeCell ref="BS2:BU2"/>
    <mergeCell ref="BV2:BX2"/>
    <mergeCell ref="AO2:AQ2"/>
    <mergeCell ref="AR2:AT2"/>
    <mergeCell ref="AU2:AW2"/>
    <mergeCell ref="AX2:AZ2"/>
    <mergeCell ref="BA2:BC2"/>
    <mergeCell ref="BD2:BF2"/>
    <mergeCell ref="W2:Y2"/>
    <mergeCell ref="Z2:AB2"/>
    <mergeCell ref="AC2:AE2"/>
    <mergeCell ref="AF2:AH2"/>
    <mergeCell ref="AI2:AK2"/>
    <mergeCell ref="AL2:AN2"/>
    <mergeCell ref="B1:V1"/>
    <mergeCell ref="A2:A4"/>
    <mergeCell ref="B2:D2"/>
    <mergeCell ref="E2:G2"/>
    <mergeCell ref="H2:J2"/>
    <mergeCell ref="K2:M2"/>
    <mergeCell ref="N2:P2"/>
    <mergeCell ref="Q2:S2"/>
    <mergeCell ref="T2:V2"/>
    <mergeCell ref="B3:B4"/>
    <mergeCell ref="Q3:Q4"/>
    <mergeCell ref="R3:R4"/>
    <mergeCell ref="S3:S4"/>
    <mergeCell ref="T3:T4"/>
    <mergeCell ref="U3:U4"/>
    <mergeCell ref="V3:V4"/>
    <mergeCell ref="K3:K4"/>
    <mergeCell ref="L3:L4"/>
    <mergeCell ref="M3:M4"/>
    <mergeCell ref="N3:N4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9</vt:i4>
      </vt:variant>
    </vt:vector>
  </HeadingPairs>
  <TitlesOfParts>
    <vt:vector size="21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апрель!Заголовки_для_печати</vt:lpstr>
      <vt:lpstr>Декабрь!Заголовки_для_печати</vt:lpstr>
      <vt:lpstr>июль!Заголовки_для_печати</vt:lpstr>
      <vt:lpstr>июнь!Заголовки_для_печати</vt:lpstr>
      <vt:lpstr>май!Заголовки_для_печати</vt:lpstr>
      <vt:lpstr>март!Заголовки_для_печати</vt:lpstr>
      <vt:lpstr>сентябрь!Заголовки_для_печати</vt:lpstr>
      <vt:lpstr>февраль!Заголовки_для_печати</vt:lpstr>
      <vt:lpstr>январь!Заголовки_для_печати</vt:lpstr>
    </vt:vector>
  </TitlesOfParts>
  <Company>Министерство финансов К.О.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Иващенко</dc:creator>
  <cp:lastModifiedBy>Smirnova</cp:lastModifiedBy>
  <cp:lastPrinted>2014-05-23T12:10:08Z</cp:lastPrinted>
  <dcterms:created xsi:type="dcterms:W3CDTF">2010-03-01T08:28:04Z</dcterms:created>
  <dcterms:modified xsi:type="dcterms:W3CDTF">2014-08-19T06:59:33Z</dcterms:modified>
</cp:coreProperties>
</file>