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0" yWindow="420" windowWidth="15165" windowHeight="8025"/>
  </bookViews>
  <sheets>
    <sheet name="Август" sheetId="43" r:id="rId1"/>
  </sheets>
  <definedNames>
    <definedName name="_xlnm.Print_Titles" localSheetId="0">Август!$A:$A</definedName>
  </definedNames>
  <calcPr calcId="145621"/>
</workbook>
</file>

<file path=xl/calcChain.xml><?xml version="1.0" encoding="utf-8"?>
<calcChain xmlns="http://schemas.openxmlformats.org/spreadsheetml/2006/main">
  <c r="CC21" i="43" l="1"/>
  <c r="CB21" i="43"/>
  <c r="CA21" i="43"/>
  <c r="BX21" i="43"/>
  <c r="BU21" i="43"/>
  <c r="BR21" i="43"/>
  <c r="BO21" i="43"/>
  <c r="BL21" i="43"/>
  <c r="BI21" i="43"/>
  <c r="BF21" i="43"/>
  <c r="BC21" i="43"/>
  <c r="AZ21" i="43"/>
  <c r="AW21" i="43"/>
  <c r="AT21" i="43"/>
  <c r="AQ21" i="43"/>
  <c r="AN21" i="43"/>
  <c r="AK21" i="43"/>
  <c r="AH21" i="43"/>
  <c r="AE21" i="43"/>
  <c r="AB21" i="43"/>
  <c r="Y21" i="43"/>
  <c r="V21" i="43"/>
  <c r="S21" i="43"/>
  <c r="P21" i="43"/>
  <c r="M21" i="43"/>
  <c r="J21" i="43"/>
  <c r="G21" i="43"/>
  <c r="D21" i="43"/>
  <c r="CA26" i="43"/>
  <c r="CA25" i="43"/>
  <c r="CA24" i="43"/>
  <c r="CA23" i="43"/>
  <c r="CA22" i="43"/>
  <c r="CA20" i="43"/>
  <c r="CA19" i="43"/>
  <c r="CA18" i="43"/>
  <c r="CA17" i="43"/>
  <c r="CA16" i="43"/>
  <c r="CA15" i="43"/>
  <c r="CA14" i="43"/>
  <c r="CA13" i="43"/>
  <c r="CA12" i="43"/>
  <c r="CA11" i="43"/>
  <c r="CA10" i="43"/>
  <c r="CA9" i="43"/>
  <c r="CA8" i="43"/>
  <c r="CA7" i="43"/>
  <c r="CA6" i="43"/>
  <c r="BX26" i="43"/>
  <c r="BX25" i="43"/>
  <c r="BX24" i="43"/>
  <c r="BX23" i="43"/>
  <c r="BX22" i="43"/>
  <c r="BX20" i="43"/>
  <c r="BX19" i="43"/>
  <c r="BX18" i="43"/>
  <c r="BX17" i="43"/>
  <c r="BX16" i="43"/>
  <c r="BX15" i="43"/>
  <c r="BX14" i="43"/>
  <c r="BX13" i="43"/>
  <c r="BX12" i="43"/>
  <c r="BX11" i="43"/>
  <c r="BX10" i="43"/>
  <c r="BX9" i="43"/>
  <c r="BX8" i="43"/>
  <c r="BX7" i="43"/>
  <c r="BX6" i="43"/>
  <c r="BU26" i="43"/>
  <c r="BU25" i="43"/>
  <c r="BU24" i="43"/>
  <c r="BU23" i="43"/>
  <c r="BU22" i="43"/>
  <c r="BU20" i="43"/>
  <c r="BU19" i="43"/>
  <c r="BU18" i="43"/>
  <c r="BU17" i="43"/>
  <c r="BU16" i="43"/>
  <c r="BU15" i="43"/>
  <c r="BU14" i="43"/>
  <c r="BU13" i="43"/>
  <c r="BU12" i="43"/>
  <c r="BU11" i="43"/>
  <c r="BU10" i="43"/>
  <c r="BU9" i="43"/>
  <c r="BU8" i="43"/>
  <c r="BU7" i="43"/>
  <c r="BU6" i="43"/>
  <c r="BR26" i="43"/>
  <c r="BR25" i="43"/>
  <c r="BR24" i="43"/>
  <c r="BR23" i="43"/>
  <c r="BR22" i="43"/>
  <c r="BR20" i="43"/>
  <c r="BR19" i="43"/>
  <c r="BR18" i="43"/>
  <c r="BR17" i="43"/>
  <c r="BR16" i="43"/>
  <c r="BR15" i="43"/>
  <c r="BR14" i="43"/>
  <c r="BR13" i="43"/>
  <c r="BR12" i="43"/>
  <c r="BR11" i="43"/>
  <c r="BR10" i="43"/>
  <c r="BR9" i="43"/>
  <c r="BR8" i="43"/>
  <c r="BR7" i="43"/>
  <c r="BR6" i="43"/>
  <c r="BO26" i="43"/>
  <c r="BO25" i="43"/>
  <c r="BO24" i="43"/>
  <c r="BO23" i="43"/>
  <c r="BO22" i="43"/>
  <c r="BO20" i="43"/>
  <c r="BO19" i="43"/>
  <c r="BO18" i="43"/>
  <c r="BO17" i="43"/>
  <c r="BO16" i="43"/>
  <c r="BO15" i="43"/>
  <c r="BO14" i="43"/>
  <c r="BO13" i="43"/>
  <c r="BO12" i="43"/>
  <c r="BO11" i="43"/>
  <c r="BO10" i="43"/>
  <c r="BO9" i="43"/>
  <c r="BO8" i="43"/>
  <c r="BO7" i="43"/>
  <c r="BO6" i="43"/>
  <c r="BL26" i="43"/>
  <c r="BL25" i="43"/>
  <c r="BL24" i="43"/>
  <c r="BL23" i="43"/>
  <c r="BL22" i="43"/>
  <c r="BL20" i="43"/>
  <c r="BL19" i="43"/>
  <c r="BL18" i="43"/>
  <c r="BL17" i="43"/>
  <c r="BL16" i="43"/>
  <c r="BL15" i="43"/>
  <c r="BL14" i="43"/>
  <c r="BL13" i="43"/>
  <c r="BL12" i="43"/>
  <c r="BL11" i="43"/>
  <c r="BL10" i="43"/>
  <c r="BL9" i="43"/>
  <c r="BL8" i="43"/>
  <c r="BL7" i="43"/>
  <c r="BL6" i="43"/>
  <c r="BI26" i="43"/>
  <c r="BI25" i="43"/>
  <c r="BI24" i="43"/>
  <c r="BI23" i="43"/>
  <c r="BI22" i="43"/>
  <c r="BI20" i="43"/>
  <c r="BI19" i="43"/>
  <c r="BI18" i="43"/>
  <c r="BI17" i="43"/>
  <c r="BI16" i="43"/>
  <c r="BI15" i="43"/>
  <c r="BI14" i="43"/>
  <c r="BI13" i="43"/>
  <c r="BI12" i="43"/>
  <c r="BI11" i="43"/>
  <c r="BI10" i="43"/>
  <c r="BI9" i="43"/>
  <c r="BI8" i="43"/>
  <c r="BI7" i="43"/>
  <c r="BI6" i="43"/>
  <c r="BF26" i="43"/>
  <c r="BF25" i="43"/>
  <c r="BF24" i="43"/>
  <c r="BF23" i="43"/>
  <c r="BF22" i="43"/>
  <c r="BF20" i="43"/>
  <c r="BF19" i="43"/>
  <c r="BF18" i="43"/>
  <c r="BF17" i="43"/>
  <c r="BF16" i="43"/>
  <c r="BF15" i="43"/>
  <c r="BF14" i="43"/>
  <c r="BF13" i="43"/>
  <c r="BF12" i="43"/>
  <c r="BF11" i="43"/>
  <c r="BF10" i="43"/>
  <c r="BF9" i="43"/>
  <c r="BF8" i="43"/>
  <c r="BF7" i="43"/>
  <c r="BF6" i="43"/>
  <c r="BC26" i="43"/>
  <c r="BC25" i="43"/>
  <c r="BC24" i="43"/>
  <c r="BC23" i="43"/>
  <c r="BC22" i="43"/>
  <c r="BC20" i="43"/>
  <c r="BC19" i="43"/>
  <c r="BC18" i="43"/>
  <c r="BC17" i="43"/>
  <c r="BC16" i="43"/>
  <c r="BC15" i="43"/>
  <c r="BC14" i="43"/>
  <c r="BC13" i="43"/>
  <c r="BC12" i="43"/>
  <c r="BC11" i="43"/>
  <c r="BC10" i="43"/>
  <c r="BC9" i="43"/>
  <c r="BC8" i="43"/>
  <c r="BC7" i="43"/>
  <c r="BC6" i="43"/>
  <c r="AZ26" i="43"/>
  <c r="AZ25" i="43"/>
  <c r="AZ24" i="43"/>
  <c r="AZ23" i="43"/>
  <c r="AZ22" i="43"/>
  <c r="AZ20" i="43"/>
  <c r="AZ19" i="43"/>
  <c r="AZ18" i="43"/>
  <c r="AZ17" i="43"/>
  <c r="AZ16" i="43"/>
  <c r="AZ15" i="43"/>
  <c r="AZ14" i="43"/>
  <c r="AZ13" i="43"/>
  <c r="AZ12" i="43"/>
  <c r="AZ11" i="43"/>
  <c r="AZ10" i="43"/>
  <c r="AZ9" i="43"/>
  <c r="AZ8" i="43"/>
  <c r="AZ7" i="43"/>
  <c r="AZ6" i="43"/>
  <c r="AW26" i="43"/>
  <c r="AW25" i="43"/>
  <c r="AW24" i="43"/>
  <c r="AW23" i="43"/>
  <c r="AW22" i="43"/>
  <c r="AW20" i="43"/>
  <c r="AW19" i="43"/>
  <c r="AW18" i="43"/>
  <c r="AW17" i="43"/>
  <c r="AW16" i="43"/>
  <c r="AW15" i="43"/>
  <c r="AW14" i="43"/>
  <c r="AW13" i="43"/>
  <c r="AW12" i="43"/>
  <c r="AW11" i="43"/>
  <c r="AW10" i="43"/>
  <c r="AW9" i="43"/>
  <c r="AW8" i="43"/>
  <c r="AW7" i="43"/>
  <c r="AW6" i="43"/>
  <c r="AT26" i="43"/>
  <c r="AT25" i="43"/>
  <c r="AT24" i="43"/>
  <c r="AT23" i="43"/>
  <c r="AT22" i="43"/>
  <c r="AT20" i="43"/>
  <c r="AT19" i="43"/>
  <c r="AT18" i="43"/>
  <c r="AT17" i="43"/>
  <c r="AT16" i="43"/>
  <c r="AT15" i="43"/>
  <c r="AT14" i="43"/>
  <c r="AT13" i="43"/>
  <c r="AT12" i="43"/>
  <c r="AT11" i="43"/>
  <c r="AT10" i="43"/>
  <c r="AT9" i="43"/>
  <c r="AT8" i="43"/>
  <c r="AT7" i="43"/>
  <c r="AT6" i="43"/>
  <c r="AQ26" i="43"/>
  <c r="AQ25" i="43"/>
  <c r="AQ24" i="43"/>
  <c r="AQ23" i="43"/>
  <c r="AQ22" i="43"/>
  <c r="AQ20" i="43"/>
  <c r="AQ19" i="43"/>
  <c r="AQ18" i="43"/>
  <c r="AQ17" i="43"/>
  <c r="AQ16" i="43"/>
  <c r="AQ15" i="43"/>
  <c r="AQ14" i="43"/>
  <c r="AQ13" i="43"/>
  <c r="AQ12" i="43"/>
  <c r="AQ11" i="43"/>
  <c r="AQ10" i="43"/>
  <c r="AQ9" i="43"/>
  <c r="AQ8" i="43"/>
  <c r="AQ7" i="43"/>
  <c r="AQ6" i="43"/>
  <c r="AN26" i="43"/>
  <c r="AN25" i="43"/>
  <c r="AN24" i="43"/>
  <c r="AN23" i="43"/>
  <c r="AN22" i="43"/>
  <c r="AN20" i="43"/>
  <c r="AN19" i="43"/>
  <c r="AN18" i="43"/>
  <c r="AN17" i="43"/>
  <c r="AN16" i="43"/>
  <c r="AN15" i="43"/>
  <c r="AN14" i="43"/>
  <c r="AN13" i="43"/>
  <c r="AN12" i="43"/>
  <c r="AN11" i="43"/>
  <c r="AN10" i="43"/>
  <c r="AN9" i="43"/>
  <c r="AN8" i="43"/>
  <c r="AN7" i="43"/>
  <c r="AN6" i="43"/>
  <c r="AK26" i="43"/>
  <c r="AK25" i="43"/>
  <c r="AK24" i="43"/>
  <c r="AK23" i="43"/>
  <c r="AK22" i="43"/>
  <c r="AK20" i="43"/>
  <c r="AK19" i="43"/>
  <c r="AK18" i="43"/>
  <c r="AK17" i="43"/>
  <c r="AK16" i="43"/>
  <c r="AK15" i="43"/>
  <c r="AK14" i="43"/>
  <c r="AK13" i="43"/>
  <c r="AK12" i="43"/>
  <c r="AK11" i="43"/>
  <c r="AK10" i="43"/>
  <c r="AK9" i="43"/>
  <c r="AK8" i="43"/>
  <c r="AK7" i="43"/>
  <c r="AK6" i="43"/>
  <c r="AH26" i="43"/>
  <c r="AH25" i="43"/>
  <c r="AH24" i="43"/>
  <c r="AH23" i="43"/>
  <c r="AH22" i="43"/>
  <c r="AH20" i="43"/>
  <c r="AH19" i="43"/>
  <c r="AH18" i="43"/>
  <c r="AH17" i="43"/>
  <c r="AH16" i="43"/>
  <c r="AH15" i="43"/>
  <c r="AH14" i="43"/>
  <c r="AH13" i="43"/>
  <c r="AH12" i="43"/>
  <c r="AH11" i="43"/>
  <c r="AH10" i="43"/>
  <c r="AH9" i="43"/>
  <c r="AH8" i="43"/>
  <c r="AH7" i="43"/>
  <c r="AH6" i="43"/>
  <c r="AE26" i="43"/>
  <c r="AE25" i="43"/>
  <c r="AE24" i="43"/>
  <c r="AE23" i="43"/>
  <c r="AE22" i="43"/>
  <c r="AE20" i="43"/>
  <c r="AE19" i="43"/>
  <c r="AE18" i="43"/>
  <c r="AE17" i="43"/>
  <c r="AE16" i="43"/>
  <c r="AE15" i="43"/>
  <c r="AE14" i="43"/>
  <c r="AE13" i="43"/>
  <c r="AE12" i="43"/>
  <c r="AE11" i="43"/>
  <c r="AE10" i="43"/>
  <c r="AE9" i="43"/>
  <c r="AE8" i="43"/>
  <c r="AE7" i="43"/>
  <c r="AE6" i="43"/>
  <c r="AB26" i="43"/>
  <c r="AB25" i="43"/>
  <c r="AB24" i="43"/>
  <c r="AB23" i="43"/>
  <c r="AB22" i="43"/>
  <c r="AB20" i="43"/>
  <c r="AB19" i="43"/>
  <c r="AB18" i="43"/>
  <c r="AB17" i="43"/>
  <c r="AB16" i="43"/>
  <c r="AB15" i="43"/>
  <c r="AB14" i="43"/>
  <c r="AB13" i="43"/>
  <c r="AB12" i="43"/>
  <c r="AB11" i="43"/>
  <c r="AB10" i="43"/>
  <c r="AB9" i="43"/>
  <c r="AB8" i="43"/>
  <c r="AB7" i="43"/>
  <c r="AB6" i="43"/>
  <c r="Y26" i="43"/>
  <c r="Y25" i="43"/>
  <c r="Y24" i="43"/>
  <c r="Y23" i="43"/>
  <c r="Y22" i="43"/>
  <c r="Y20" i="43"/>
  <c r="Y19" i="43"/>
  <c r="Y18" i="43"/>
  <c r="Y17" i="43"/>
  <c r="Y16" i="43"/>
  <c r="Y15" i="43"/>
  <c r="Y14" i="43"/>
  <c r="Y13" i="43"/>
  <c r="Y12" i="43"/>
  <c r="Y11" i="43"/>
  <c r="Y10" i="43"/>
  <c r="Y9" i="43"/>
  <c r="Y8" i="43"/>
  <c r="Y7" i="43"/>
  <c r="Y6" i="43"/>
  <c r="V26" i="43"/>
  <c r="V25" i="43"/>
  <c r="V24" i="43"/>
  <c r="V23" i="43"/>
  <c r="V22" i="43"/>
  <c r="V20" i="43"/>
  <c r="V19" i="43"/>
  <c r="V18" i="43"/>
  <c r="V17" i="43"/>
  <c r="V16" i="43"/>
  <c r="V15" i="43"/>
  <c r="V14" i="43"/>
  <c r="V13" i="43"/>
  <c r="V12" i="43"/>
  <c r="V11" i="43"/>
  <c r="V10" i="43"/>
  <c r="V9" i="43"/>
  <c r="V8" i="43"/>
  <c r="V7" i="43"/>
  <c r="V6" i="43"/>
  <c r="S26" i="43"/>
  <c r="S25" i="43"/>
  <c r="S24" i="43"/>
  <c r="S23" i="43"/>
  <c r="S22" i="43"/>
  <c r="S20" i="43"/>
  <c r="S19" i="43"/>
  <c r="S18" i="43"/>
  <c r="S17" i="43"/>
  <c r="S16" i="43"/>
  <c r="S15" i="43"/>
  <c r="S14" i="43"/>
  <c r="S13" i="43"/>
  <c r="S12" i="43"/>
  <c r="S11" i="43"/>
  <c r="S10" i="43"/>
  <c r="S9" i="43"/>
  <c r="S8" i="43"/>
  <c r="S7" i="43"/>
  <c r="S6" i="43"/>
  <c r="P26" i="43"/>
  <c r="P25" i="43"/>
  <c r="P24" i="43"/>
  <c r="P23" i="43"/>
  <c r="P22" i="43"/>
  <c r="P20" i="43"/>
  <c r="P19" i="43"/>
  <c r="P18" i="43"/>
  <c r="P17" i="43"/>
  <c r="P16" i="43"/>
  <c r="P15" i="43"/>
  <c r="P14" i="43"/>
  <c r="P13" i="43"/>
  <c r="P12" i="43"/>
  <c r="P11" i="43"/>
  <c r="P10" i="43"/>
  <c r="P9" i="43"/>
  <c r="P8" i="43"/>
  <c r="P7" i="43"/>
  <c r="P6" i="43"/>
  <c r="M26" i="43"/>
  <c r="M25" i="43"/>
  <c r="M24" i="43"/>
  <c r="M23" i="43"/>
  <c r="M22" i="43"/>
  <c r="M20" i="43"/>
  <c r="M19" i="43"/>
  <c r="M18" i="43"/>
  <c r="M17" i="43"/>
  <c r="M16" i="43"/>
  <c r="M15" i="43"/>
  <c r="M14" i="43"/>
  <c r="M13" i="43"/>
  <c r="M12" i="43"/>
  <c r="M11" i="43"/>
  <c r="M10" i="43"/>
  <c r="M9" i="43"/>
  <c r="M8" i="43"/>
  <c r="M7" i="43"/>
  <c r="M6" i="43"/>
  <c r="J26" i="43"/>
  <c r="J25" i="43"/>
  <c r="J24" i="43"/>
  <c r="J23" i="43"/>
  <c r="J22" i="43"/>
  <c r="J20" i="43"/>
  <c r="J19" i="43"/>
  <c r="J18" i="43"/>
  <c r="J17" i="43"/>
  <c r="J16" i="43"/>
  <c r="J15" i="43"/>
  <c r="J14" i="43"/>
  <c r="J13" i="43"/>
  <c r="J12" i="43"/>
  <c r="J11" i="43"/>
  <c r="J10" i="43"/>
  <c r="J9" i="43"/>
  <c r="J8" i="43"/>
  <c r="J7" i="43"/>
  <c r="J6" i="43"/>
  <c r="G26" i="43"/>
  <c r="G25" i="43"/>
  <c r="G24" i="43"/>
  <c r="G23" i="43"/>
  <c r="G22" i="43"/>
  <c r="G20" i="43"/>
  <c r="G19" i="43"/>
  <c r="G18" i="43"/>
  <c r="G17" i="43"/>
  <c r="G16" i="43"/>
  <c r="G15" i="43"/>
  <c r="G14" i="43"/>
  <c r="G13" i="43"/>
  <c r="G12" i="43"/>
  <c r="G11" i="43"/>
  <c r="G10" i="43"/>
  <c r="G9" i="43"/>
  <c r="G8" i="43"/>
  <c r="G7" i="43"/>
  <c r="G6" i="43"/>
  <c r="D26" i="43"/>
  <c r="D25" i="43"/>
  <c r="D24" i="43"/>
  <c r="D23" i="43"/>
  <c r="D22" i="43"/>
  <c r="D20" i="43"/>
  <c r="D19" i="43"/>
  <c r="D18" i="43"/>
  <c r="D17" i="43"/>
  <c r="D16" i="43"/>
  <c r="D15" i="43"/>
  <c r="D14" i="43"/>
  <c r="D13" i="43"/>
  <c r="D12" i="43"/>
  <c r="D11" i="43"/>
  <c r="D10" i="43"/>
  <c r="D9" i="43"/>
  <c r="D8" i="43"/>
  <c r="D7" i="43"/>
  <c r="D6" i="43"/>
  <c r="BZ27" i="43"/>
  <c r="BZ32" i="43" s="1"/>
  <c r="BY27" i="43"/>
  <c r="BW27" i="43"/>
  <c r="BW32" i="43" s="1"/>
  <c r="BV27" i="43"/>
  <c r="BX27" i="43" s="1"/>
  <c r="BT27" i="43"/>
  <c r="BS27" i="43"/>
  <c r="BS32" i="43" s="1"/>
  <c r="BU27" i="43"/>
  <c r="BQ27" i="43"/>
  <c r="BQ32" i="43" s="1"/>
  <c r="BP27" i="43"/>
  <c r="BR27" i="43" s="1"/>
  <c r="BN27" i="43"/>
  <c r="BN32" i="43" s="1"/>
  <c r="BM27" i="43"/>
  <c r="BM28" i="43"/>
  <c r="BK27" i="43"/>
  <c r="BK32" i="43" s="1"/>
  <c r="BJ27" i="43"/>
  <c r="BL27" i="43" s="1"/>
  <c r="BH27" i="43"/>
  <c r="BH32" i="43" s="1"/>
  <c r="BG27" i="43"/>
  <c r="BG28" i="43" s="1"/>
  <c r="BE27" i="43"/>
  <c r="BE28" i="43" s="1"/>
  <c r="BD27" i="43"/>
  <c r="BB27" i="43"/>
  <c r="BB32" i="43" s="1"/>
  <c r="BA27" i="43"/>
  <c r="AY27" i="43"/>
  <c r="AY32" i="43"/>
  <c r="AX27" i="43"/>
  <c r="AV27" i="43"/>
  <c r="AV32" i="43"/>
  <c r="AU27" i="43"/>
  <c r="AW27" i="43" s="1"/>
  <c r="AS27" i="43"/>
  <c r="AR27" i="43"/>
  <c r="AR32" i="43"/>
  <c r="AP27" i="43"/>
  <c r="AP28" i="43" s="1"/>
  <c r="AO27" i="43"/>
  <c r="AM27" i="43"/>
  <c r="AL27" i="43"/>
  <c r="AN27" i="43" s="1"/>
  <c r="AJ27" i="43"/>
  <c r="AJ28" i="43"/>
  <c r="AI27" i="43"/>
  <c r="AK27" i="43" s="1"/>
  <c r="AG27" i="43"/>
  <c r="AG32" i="43" s="1"/>
  <c r="AF27" i="43"/>
  <c r="AH27" i="43" s="1"/>
  <c r="AD27" i="43"/>
  <c r="AC27" i="43"/>
  <c r="AA27" i="43"/>
  <c r="AA32" i="43" s="1"/>
  <c r="AA28" i="43"/>
  <c r="Z27" i="43"/>
  <c r="X27" i="43"/>
  <c r="W27" i="43"/>
  <c r="Y27" i="43"/>
  <c r="U27" i="43"/>
  <c r="U28" i="43" s="1"/>
  <c r="T27" i="43"/>
  <c r="V27" i="43" s="1"/>
  <c r="T32" i="43"/>
  <c r="R27" i="43"/>
  <c r="R28" i="43" s="1"/>
  <c r="Q27" i="43"/>
  <c r="Q32" i="43" s="1"/>
  <c r="O27" i="43"/>
  <c r="O28" i="43" s="1"/>
  <c r="N27" i="43"/>
  <c r="P27" i="43" s="1"/>
  <c r="L27" i="43"/>
  <c r="L28" i="43" s="1"/>
  <c r="K27" i="43"/>
  <c r="K28" i="43" s="1"/>
  <c r="M27" i="43"/>
  <c r="I27" i="43"/>
  <c r="H27" i="43"/>
  <c r="J27" i="43" s="1"/>
  <c r="F27" i="43"/>
  <c r="F32" i="43"/>
  <c r="E27" i="43"/>
  <c r="E32" i="43" s="1"/>
  <c r="C27" i="43"/>
  <c r="B27" i="43"/>
  <c r="D27" i="43"/>
  <c r="BD32" i="43"/>
  <c r="AF32" i="43"/>
  <c r="X32" i="43"/>
  <c r="N32" i="43"/>
  <c r="B32" i="43"/>
  <c r="CC31" i="43"/>
  <c r="CB31" i="43"/>
  <c r="CA31" i="43"/>
  <c r="BX31" i="43"/>
  <c r="BU31" i="43"/>
  <c r="BR31" i="43"/>
  <c r="BO31" i="43"/>
  <c r="BL31" i="43"/>
  <c r="BI31" i="43"/>
  <c r="BF31" i="43"/>
  <c r="BC31" i="43"/>
  <c r="AZ31" i="43"/>
  <c r="AW31" i="43"/>
  <c r="AT31" i="43"/>
  <c r="AQ31" i="43"/>
  <c r="AN31" i="43"/>
  <c r="AK31" i="43"/>
  <c r="AH31" i="43"/>
  <c r="AE31" i="43"/>
  <c r="AB31" i="43"/>
  <c r="Y31" i="43"/>
  <c r="V31" i="43"/>
  <c r="S31" i="43"/>
  <c r="P31" i="43"/>
  <c r="M31" i="43"/>
  <c r="J31" i="43"/>
  <c r="G31" i="43"/>
  <c r="D31" i="43"/>
  <c r="CC30" i="43"/>
  <c r="CB30" i="43"/>
  <c r="CD30" i="43" s="1"/>
  <c r="CA30" i="43"/>
  <c r="BX30" i="43"/>
  <c r="BU30" i="43"/>
  <c r="BR30" i="43"/>
  <c r="BO30" i="43"/>
  <c r="BL30" i="43"/>
  <c r="BI30" i="43"/>
  <c r="BF30" i="43"/>
  <c r="BC30" i="43"/>
  <c r="AZ30" i="43"/>
  <c r="AW30" i="43"/>
  <c r="AT30" i="43"/>
  <c r="AQ30" i="43"/>
  <c r="AN30" i="43"/>
  <c r="AK30" i="43"/>
  <c r="AH30" i="43"/>
  <c r="AE30" i="43"/>
  <c r="AB30" i="43"/>
  <c r="Y30" i="43"/>
  <c r="V30" i="43"/>
  <c r="S30" i="43"/>
  <c r="P30" i="43"/>
  <c r="M30" i="43"/>
  <c r="J30" i="43"/>
  <c r="G30" i="43"/>
  <c r="D30" i="43"/>
  <c r="BT28" i="43"/>
  <c r="AR28" i="43"/>
  <c r="X28" i="43"/>
  <c r="T28" i="43"/>
  <c r="F28" i="43"/>
  <c r="B28" i="43"/>
  <c r="BV28" i="43"/>
  <c r="BS28" i="43"/>
  <c r="BJ28" i="43"/>
  <c r="BA32" i="43"/>
  <c r="AU32" i="43"/>
  <c r="AS32" i="43"/>
  <c r="AO32" i="43"/>
  <c r="AM32" i="43"/>
  <c r="AD32" i="43"/>
  <c r="Z28" i="43"/>
  <c r="W32" i="43"/>
  <c r="U32" i="43"/>
  <c r="I32" i="43"/>
  <c r="C32" i="43"/>
  <c r="CC26" i="43"/>
  <c r="CB26" i="43"/>
  <c r="CC25" i="43"/>
  <c r="CB25" i="43"/>
  <c r="CC24" i="43"/>
  <c r="CB24" i="43"/>
  <c r="CC23" i="43"/>
  <c r="CB23" i="43"/>
  <c r="CC22" i="43"/>
  <c r="CB22" i="43"/>
  <c r="CC20" i="43"/>
  <c r="CB20" i="43"/>
  <c r="CC19" i="43"/>
  <c r="CB19" i="43"/>
  <c r="CC18" i="43"/>
  <c r="CB18" i="43"/>
  <c r="CC17" i="43"/>
  <c r="CB17" i="43"/>
  <c r="CC16" i="43"/>
  <c r="CB16" i="43"/>
  <c r="CC15" i="43"/>
  <c r="CB15" i="43"/>
  <c r="CC14" i="43"/>
  <c r="CB14" i="43"/>
  <c r="CC13" i="43"/>
  <c r="CB13" i="43"/>
  <c r="CC12" i="43"/>
  <c r="CB12" i="43"/>
  <c r="CC11" i="43"/>
  <c r="CB11" i="43"/>
  <c r="CD11" i="43" s="1"/>
  <c r="CC10" i="43"/>
  <c r="CB10" i="43"/>
  <c r="CC9" i="43"/>
  <c r="CB9" i="43"/>
  <c r="CD9" i="43" s="1"/>
  <c r="CC8" i="43"/>
  <c r="CB8" i="43"/>
  <c r="CC7" i="43"/>
  <c r="CB7" i="43"/>
  <c r="CD7" i="43" s="1"/>
  <c r="CC6" i="43"/>
  <c r="CB6" i="43"/>
  <c r="H28" i="43"/>
  <c r="BD28" i="43"/>
  <c r="BT32" i="43"/>
  <c r="AD28" i="43"/>
  <c r="AX28" i="43"/>
  <c r="Z32" i="43"/>
  <c r="C28" i="43"/>
  <c r="I28" i="43"/>
  <c r="AM28" i="43"/>
  <c r="AS28" i="43"/>
  <c r="AY28" i="43"/>
  <c r="BQ28" i="43"/>
  <c r="BJ32" i="43"/>
  <c r="BV32" i="43"/>
  <c r="BZ28" i="43"/>
  <c r="AC28" i="43"/>
  <c r="AI28" i="43"/>
  <c r="AO28" i="43"/>
  <c r="BA28" i="43"/>
  <c r="BO27" i="43"/>
  <c r="E28" i="43"/>
  <c r="BW28" i="43"/>
  <c r="K32" i="43"/>
  <c r="BM32" i="43"/>
  <c r="W28" i="43"/>
  <c r="L32" i="43"/>
  <c r="AV28" i="43"/>
  <c r="BY32" i="43"/>
  <c r="G27" i="43"/>
  <c r="AT27" i="43"/>
  <c r="Q28" i="43"/>
  <c r="BN28" i="43"/>
  <c r="AJ32" i="43"/>
  <c r="AX32" i="43"/>
  <c r="AL32" i="43"/>
  <c r="AL28" i="43"/>
  <c r="CD31" i="43"/>
  <c r="BE32" i="43"/>
  <c r="AB27" i="43" l="1"/>
  <c r="BP28" i="43"/>
  <c r="BP32" i="43"/>
  <c r="BK28" i="43"/>
  <c r="CD26" i="43"/>
  <c r="BI27" i="43"/>
  <c r="BG32" i="43"/>
  <c r="BF27" i="43"/>
  <c r="BF32" i="43"/>
  <c r="BC27" i="43"/>
  <c r="BB28" i="43"/>
  <c r="AZ27" i="43"/>
  <c r="AU28" i="43"/>
  <c r="AP32" i="43"/>
  <c r="AQ27" i="43"/>
  <c r="AF28" i="43"/>
  <c r="R32" i="43"/>
  <c r="S27" i="43"/>
  <c r="N28" i="43"/>
  <c r="CD21" i="43"/>
  <c r="H32" i="43"/>
  <c r="CD18" i="43"/>
  <c r="CD13" i="43"/>
  <c r="CD15" i="43"/>
  <c r="CD17" i="43"/>
  <c r="CD19" i="43"/>
  <c r="CD22" i="43"/>
  <c r="CD24" i="43"/>
  <c r="CD14" i="43"/>
  <c r="CD16" i="43"/>
  <c r="CD20" i="43"/>
  <c r="CD23" i="43"/>
  <c r="CD25" i="43"/>
  <c r="CC27" i="43"/>
  <c r="CC32" i="43" s="1"/>
  <c r="CD6" i="43"/>
  <c r="CD8" i="43"/>
  <c r="CD10" i="43"/>
  <c r="CD12" i="43"/>
  <c r="AE27" i="43"/>
  <c r="AC32" i="43"/>
  <c r="AG28" i="43"/>
  <c r="O32" i="43"/>
  <c r="CB27" i="43"/>
  <c r="BH28" i="43"/>
  <c r="CA27" i="43"/>
  <c r="BY28" i="43"/>
  <c r="AI32" i="43"/>
  <c r="CB28" i="43" l="1"/>
  <c r="CC28" i="43"/>
  <c r="CD27" i="43"/>
  <c r="CB32" i="43"/>
</calcChain>
</file>

<file path=xl/sharedStrings.xml><?xml version="1.0" encoding="utf-8"?>
<sst xmlns="http://schemas.openxmlformats.org/spreadsheetml/2006/main" count="137" uniqueCount="59">
  <si>
    <t xml:space="preserve"> </t>
  </si>
  <si>
    <t>"Бабынинский район"</t>
  </si>
  <si>
    <t>"Барятинский район"</t>
  </si>
  <si>
    <t>"Боровский район"</t>
  </si>
  <si>
    <t>"Дзержинский район"</t>
  </si>
  <si>
    <t>"Думиничский район"</t>
  </si>
  <si>
    <t>"Жиздринский район"</t>
  </si>
  <si>
    <t>"Жуковский район"</t>
  </si>
  <si>
    <t>"Износковский район"</t>
  </si>
  <si>
    <t>"Козельский район"</t>
  </si>
  <si>
    <t>"Куйбышевский район"</t>
  </si>
  <si>
    <t>"Малоярославецкий район"</t>
  </si>
  <si>
    <t>"Медынский район"</t>
  </si>
  <si>
    <t>"Мещовский район"</t>
  </si>
  <si>
    <t>"Мосальский район"</t>
  </si>
  <si>
    <t>"Перемышльский район"</t>
  </si>
  <si>
    <t>"Спас-Деменский район"</t>
  </si>
  <si>
    <t>"Сухиничский район"</t>
  </si>
  <si>
    <t>"Тарусский район"</t>
  </si>
  <si>
    <t>"Ульяновский район"</t>
  </si>
  <si>
    <t>"Ферзиковский район"</t>
  </si>
  <si>
    <t>"Хвастовичский район"</t>
  </si>
  <si>
    <t>"Юхновский район"</t>
  </si>
  <si>
    <t>"Гор. Обнинск"</t>
  </si>
  <si>
    <t>"Гор. Калуга"</t>
  </si>
  <si>
    <t>ИТОГО</t>
  </si>
  <si>
    <t xml:space="preserve">уточненный план </t>
  </si>
  <si>
    <t>%</t>
  </si>
  <si>
    <t xml:space="preserve">Доходы (налоговые и неналоговые)                    </t>
  </si>
  <si>
    <t xml:space="preserve">Дотации от других бюджетов  бюджетной системы Российской Федерации  (00020201000000000151)                </t>
  </si>
  <si>
    <t xml:space="preserve">Субсидии от других бюджетов  бюджетной системы Российской Федерации (00020202000000000151)                       </t>
  </si>
  <si>
    <t xml:space="preserve">Субвенции от других бюджетов  бюджетной системы Российской Федерации (00020203000000000151)                       </t>
  </si>
  <si>
    <t xml:space="preserve">Прочие безвозмездные поступления (00020700000000000180)                            </t>
  </si>
  <si>
    <t>ВСЕГО ДОХОДОВ</t>
  </si>
  <si>
    <t xml:space="preserve">Общегосударственные вопросы  </t>
  </si>
  <si>
    <t>Национальная оборона</t>
  </si>
  <si>
    <t xml:space="preserve">Национальная  безопасность и провоохранительная деятельность </t>
  </si>
  <si>
    <t xml:space="preserve">Национальная экономика  </t>
  </si>
  <si>
    <t xml:space="preserve">Жилищно-коммунальное хозяйство </t>
  </si>
  <si>
    <t xml:space="preserve">Охрана окружающей среды </t>
  </si>
  <si>
    <t xml:space="preserve">Образование  </t>
  </si>
  <si>
    <t xml:space="preserve">Социальная политика     </t>
  </si>
  <si>
    <t>Межбюджетные трансферты</t>
  </si>
  <si>
    <t>ВСЕГО РАСХОДОВ</t>
  </si>
  <si>
    <t>Дефицит - (профицит +)</t>
  </si>
  <si>
    <t>из расходов:</t>
  </si>
  <si>
    <t>Оплата труда с начислениями</t>
  </si>
  <si>
    <t>Коммунальные услуги</t>
  </si>
  <si>
    <t>Доля оплаты труда с начислениями и коммунальных услуг в общих расходах</t>
  </si>
  <si>
    <t>"Гор. Киров и Кировский район"</t>
  </si>
  <si>
    <t>Иные межбюджетные трансферты                  (00020204000000000151)</t>
  </si>
  <si>
    <t>"Гор. Людиново и Людиновский район"</t>
  </si>
  <si>
    <t>Физическая культура и спорт</t>
  </si>
  <si>
    <t>Культура, кинематография</t>
  </si>
  <si>
    <t>Средства массовой информации</t>
  </si>
  <si>
    <t>Обслуживание государственного и муниципального долга</t>
  </si>
  <si>
    <t>Исполнено на 1 сентября</t>
  </si>
  <si>
    <t>Исполнение консолидированных бюджетов районов и городов области на 01.09.2016 года (по месячному отчету)</t>
  </si>
  <si>
    <t>Здравоохранение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</si>
</sst>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8" x14ac:knownFonts="1">
    <font>
      <sz val="10"/>
      <name val="Arial Cyr"/>
      <charset val="204"/>
    </font>
    <font>
      <sz val="10"/>
      <name val="Arial Cyr"/>
      <charset val="204"/>
    </font>
    <font>
      <b/>
      <sz val="12"/>
      <color indexed="24"/>
      <name val="Times New Roman Cyr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i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</font>
    <font>
      <sz val="10"/>
      <color indexed="9"/>
      <name val="Arial"/>
    </font>
    <font>
      <sz val="10"/>
      <color indexed="16"/>
      <name val="Arial"/>
    </font>
    <font>
      <b/>
      <sz val="10"/>
      <color indexed="53"/>
      <name val="Arial"/>
    </font>
    <font>
      <b/>
      <sz val="10"/>
      <color indexed="9"/>
      <name val="Arial"/>
    </font>
    <font>
      <i/>
      <sz val="10"/>
      <color indexed="23"/>
      <name val="Arial"/>
    </font>
    <font>
      <sz val="10"/>
      <color indexed="17"/>
      <name val="Arial"/>
    </font>
    <font>
      <b/>
      <sz val="15"/>
      <color indexed="62"/>
      <name val="Arial"/>
    </font>
    <font>
      <b/>
      <sz val="13"/>
      <color indexed="62"/>
      <name val="Arial"/>
    </font>
    <font>
      <b/>
      <sz val="10"/>
      <color indexed="62"/>
      <name val="Arial"/>
    </font>
    <font>
      <sz val="10"/>
      <color indexed="62"/>
      <name val="Arial"/>
    </font>
    <font>
      <sz val="10"/>
      <color indexed="53"/>
      <name val="Arial"/>
    </font>
    <font>
      <sz val="10"/>
      <color indexed="19"/>
      <name val="Arial"/>
    </font>
    <font>
      <b/>
      <sz val="10"/>
      <color indexed="63"/>
      <name val="Arial"/>
    </font>
    <font>
      <b/>
      <sz val="18"/>
      <color indexed="62"/>
      <name val="Cambria"/>
    </font>
    <font>
      <b/>
      <sz val="10"/>
      <name val="Arial"/>
    </font>
    <font>
      <sz val="10"/>
      <color indexed="10"/>
      <name val="Arial"/>
    </font>
    <font>
      <b/>
      <sz val="16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7">
    <xf numFmtId="0" fontId="0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26" fillId="4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1" borderId="0" applyNumberFormat="0" applyBorder="0" applyAlignment="0" applyProtection="0"/>
    <xf numFmtId="0" fontId="26" fillId="4" borderId="0" applyNumberFormat="0" applyBorder="0" applyAlignment="0" applyProtection="0"/>
    <xf numFmtId="0" fontId="26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8" borderId="0" applyNumberFormat="0" applyBorder="0" applyAlignment="0" applyProtection="0"/>
    <xf numFmtId="0" fontId="9" fillId="14" borderId="0" applyNumberFormat="0" applyBorder="0" applyAlignment="0" applyProtection="0"/>
    <xf numFmtId="0" fontId="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10" fillId="20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4" borderId="0" applyNumberFormat="0" applyBorder="0" applyAlignment="0" applyProtection="0"/>
    <xf numFmtId="0" fontId="27" fillId="27" borderId="0" applyNumberFormat="0" applyBorder="0" applyAlignment="0" applyProtection="0"/>
    <xf numFmtId="0" fontId="27" fillId="19" borderId="0" applyNumberFormat="0" applyBorder="0" applyAlignment="0" applyProtection="0"/>
    <xf numFmtId="0" fontId="28" fillId="28" borderId="0" applyNumberFormat="0" applyBorder="0" applyAlignment="0" applyProtection="0"/>
    <xf numFmtId="0" fontId="29" fillId="29" borderId="1" applyNumberFormat="0" applyAlignment="0" applyProtection="0"/>
    <xf numFmtId="0" fontId="30" fillId="26" borderId="2" applyNumberFormat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13" borderId="1" applyNumberFormat="0" applyAlignment="0" applyProtection="0"/>
    <xf numFmtId="0" fontId="37" fillId="0" borderId="6" applyNumberFormat="0" applyFill="0" applyAlignment="0" applyProtection="0"/>
    <xf numFmtId="0" fontId="38" fillId="30" borderId="0" applyNumberFormat="0" applyBorder="0" applyAlignment="0" applyProtection="0"/>
    <xf numFmtId="0" fontId="26" fillId="3" borderId="7" applyNumberFormat="0" applyFont="0" applyAlignment="0" applyProtection="0"/>
    <xf numFmtId="0" fontId="39" fillId="29" borderId="8" applyNumberFormat="0" applyAlignment="0" applyProtection="0"/>
    <xf numFmtId="0" fontId="40" fillId="0" borderId="0" applyNumberFormat="0" applyFill="0" applyBorder="0" applyAlignment="0" applyProtection="0"/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34" borderId="0" applyNumberFormat="0" applyBorder="0" applyAlignment="0" applyProtection="0"/>
    <xf numFmtId="0" fontId="11" fillId="10" borderId="1" applyNumberFormat="0" applyAlignment="0" applyProtection="0"/>
    <xf numFmtId="0" fontId="12" fillId="35" borderId="8" applyNumberFormat="0" applyAlignment="0" applyProtection="0"/>
    <xf numFmtId="0" fontId="13" fillId="35" borderId="1" applyNumberFormat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36" borderId="2" applyNumberFormat="0" applyAlignment="0" applyProtection="0"/>
    <xf numFmtId="0" fontId="19" fillId="0" borderId="0" applyNumberFormat="0" applyFill="0" applyBorder="0" applyAlignment="0" applyProtection="0"/>
    <xf numFmtId="0" fontId="20" fillId="37" borderId="0" applyNumberFormat="0" applyBorder="0" applyAlignment="0" applyProtection="0"/>
    <xf numFmtId="0" fontId="46" fillId="0" borderId="0"/>
    <xf numFmtId="0" fontId="47" fillId="0" borderId="0"/>
    <xf numFmtId="0" fontId="1" fillId="0" borderId="0"/>
    <xf numFmtId="0" fontId="21" fillId="6" borderId="0" applyNumberFormat="0" applyBorder="0" applyAlignment="0" applyProtection="0"/>
    <xf numFmtId="0" fontId="22" fillId="0" borderId="0" applyNumberFormat="0" applyFill="0" applyBorder="0" applyAlignment="0" applyProtection="0"/>
    <xf numFmtId="0" fontId="1" fillId="38" borderId="7" applyNumberFormat="0" applyFont="0" applyAlignment="0" applyProtection="0"/>
    <xf numFmtId="0" fontId="23" fillId="0" borderId="6" applyNumberFormat="0" applyFill="0" applyAlignment="0" applyProtection="0"/>
    <xf numFmtId="1" fontId="2" fillId="0" borderId="0"/>
    <xf numFmtId="0" fontId="24" fillId="0" borderId="0" applyNumberFormat="0" applyFill="0" applyBorder="0" applyAlignment="0" applyProtection="0"/>
    <xf numFmtId="0" fontId="25" fillId="7" borderId="0" applyNumberFormat="0" applyBorder="0" applyAlignment="0" applyProtection="0"/>
  </cellStyleXfs>
  <cellXfs count="49">
    <xf numFmtId="0" fontId="0" fillId="0" borderId="0" xfId="0"/>
    <xf numFmtId="164" fontId="4" fillId="0" borderId="14" xfId="0" applyNumberFormat="1" applyFont="1" applyFill="1" applyBorder="1" applyAlignment="1">
      <alignment horizontal="right" wrapText="1"/>
    </xf>
    <xf numFmtId="164" fontId="3" fillId="0" borderId="14" xfId="0" applyNumberFormat="1" applyFont="1" applyFill="1" applyBorder="1" applyAlignment="1">
      <alignment horizontal="right" wrapText="1"/>
    </xf>
    <xf numFmtId="4" fontId="4" fillId="0" borderId="14" xfId="0" applyNumberFormat="1" applyFont="1" applyFill="1" applyBorder="1" applyAlignment="1">
      <alignment horizontal="right" wrapText="1"/>
    </xf>
    <xf numFmtId="164" fontId="5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right" wrapText="1"/>
    </xf>
    <xf numFmtId="164" fontId="8" fillId="0" borderId="14" xfId="0" applyNumberFormat="1" applyFont="1" applyFill="1" applyBorder="1" applyAlignment="1">
      <alignment horizontal="left" wrapText="1"/>
    </xf>
    <xf numFmtId="164" fontId="6" fillId="0" borderId="14" xfId="0" applyNumberFormat="1" applyFont="1" applyFill="1" applyBorder="1" applyAlignment="1">
      <alignment horizontal="left" wrapText="1"/>
    </xf>
    <xf numFmtId="164" fontId="3" fillId="0" borderId="15" xfId="0" applyNumberFormat="1" applyFont="1" applyFill="1" applyBorder="1" applyAlignment="1">
      <alignment horizontal="right" wrapText="1"/>
    </xf>
    <xf numFmtId="164" fontId="3" fillId="0" borderId="16" xfId="0" applyNumberFormat="1" applyFont="1" applyFill="1" applyBorder="1" applyAlignment="1">
      <alignment horizontal="right" wrapText="1"/>
    </xf>
    <xf numFmtId="10" fontId="3" fillId="0" borderId="14" xfId="0" applyNumberFormat="1" applyFont="1" applyFill="1" applyBorder="1" applyAlignment="1">
      <alignment horizontal="right" wrapText="1"/>
    </xf>
    <xf numFmtId="10" fontId="3" fillId="0" borderId="14" xfId="79" applyNumberFormat="1" applyFont="1" applyFill="1" applyBorder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14" xfId="0" applyNumberFormat="1" applyFont="1" applyBorder="1" applyAlignment="1">
      <alignment horizontal="left" vertical="center" wrapText="1"/>
    </xf>
    <xf numFmtId="10" fontId="3" fillId="0" borderId="0" xfId="79" applyNumberFormat="1" applyFont="1" applyFill="1" applyBorder="1" applyAlignment="1">
      <alignment horizontal="right" wrapText="1"/>
    </xf>
    <xf numFmtId="10" fontId="4" fillId="0" borderId="14" xfId="79" applyNumberFormat="1" applyFont="1" applyFill="1" applyBorder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0" fontId="4" fillId="0" borderId="0" xfId="0" applyFont="1" applyFill="1" applyBorder="1" applyAlignment="1">
      <alignment horizontal="right" wrapText="1"/>
    </xf>
    <xf numFmtId="10" fontId="4" fillId="0" borderId="14" xfId="0" applyNumberFormat="1" applyFont="1" applyFill="1" applyBorder="1" applyAlignment="1">
      <alignment horizontal="right" wrapText="1"/>
    </xf>
    <xf numFmtId="164" fontId="43" fillId="0" borderId="0" xfId="0" applyNumberFormat="1" applyFont="1" applyFill="1" applyBorder="1" applyAlignment="1">
      <alignment vertical="center" wrapText="1"/>
    </xf>
    <xf numFmtId="0" fontId="4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4" fontId="3" fillId="0" borderId="14" xfId="0" applyNumberFormat="1" applyFont="1" applyBorder="1" applyAlignment="1">
      <alignment horizontal="right" wrapText="1" shrinkToFit="1"/>
    </xf>
    <xf numFmtId="10" fontId="3" fillId="0" borderId="14" xfId="79" applyNumberFormat="1" applyFont="1" applyFill="1" applyBorder="1" applyAlignment="1">
      <alignment wrapText="1"/>
    </xf>
    <xf numFmtId="4" fontId="44" fillId="29" borderId="17" xfId="77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wrapText="1"/>
    </xf>
    <xf numFmtId="4" fontId="4" fillId="0" borderId="14" xfId="0" applyNumberFormat="1" applyFont="1" applyBorder="1" applyAlignment="1">
      <alignment horizontal="right" wrapText="1" shrinkToFit="1"/>
    </xf>
    <xf numFmtId="4" fontId="45" fillId="29" borderId="17" xfId="77" applyNumberFormat="1" applyFont="1" applyFill="1" applyBorder="1" applyAlignment="1">
      <alignment horizontal="right"/>
    </xf>
    <xf numFmtId="4" fontId="4" fillId="0" borderId="0" xfId="0" applyNumberFormat="1" applyFont="1" applyFill="1" applyBorder="1" applyAlignment="1">
      <alignment wrapText="1"/>
    </xf>
    <xf numFmtId="164" fontId="3" fillId="0" borderId="0" xfId="0" applyNumberFormat="1" applyFont="1" applyAlignment="1">
      <alignment wrapText="1"/>
    </xf>
    <xf numFmtId="0" fontId="3" fillId="0" borderId="14" xfId="0" applyNumberFormat="1" applyFont="1" applyBorder="1" applyAlignment="1">
      <alignment horizontal="left" wrapText="1"/>
    </xf>
    <xf numFmtId="0" fontId="3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" fontId="3" fillId="0" borderId="14" xfId="0" applyNumberFormat="1" applyFont="1" applyBorder="1" applyAlignment="1">
      <alignment wrapText="1"/>
    </xf>
    <xf numFmtId="4" fontId="3" fillId="0" borderId="18" xfId="0" applyNumberFormat="1" applyFont="1" applyBorder="1" applyAlignment="1">
      <alignment horizontal="right" wrapText="1" shrinkToFit="1"/>
    </xf>
    <xf numFmtId="4" fontId="3" fillId="0" borderId="19" xfId="0" applyNumberFormat="1" applyFont="1" applyBorder="1" applyAlignment="1">
      <alignment horizontal="right" wrapText="1" shrinkToFit="1"/>
    </xf>
    <xf numFmtId="10" fontId="3" fillId="0" borderId="0" xfId="79" applyNumberFormat="1" applyFont="1" applyFill="1" applyBorder="1" applyAlignment="1">
      <alignment wrapText="1"/>
    </xf>
    <xf numFmtId="0" fontId="4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4" fontId="3" fillId="0" borderId="0" xfId="0" applyNumberFormat="1" applyFont="1" applyBorder="1" applyAlignment="1">
      <alignment wrapText="1"/>
    </xf>
    <xf numFmtId="164" fontId="5" fillId="0" borderId="14" xfId="84" applyNumberFormat="1" applyFont="1" applyFill="1" applyBorder="1" applyAlignment="1" applyProtection="1">
      <alignment horizontal="center" vertical="center" wrapText="1"/>
    </xf>
    <xf numFmtId="164" fontId="6" fillId="0" borderId="14" xfId="0" applyNumberFormat="1" applyFont="1" applyFill="1" applyBorder="1" applyAlignment="1">
      <alignment wrapText="1"/>
    </xf>
    <xf numFmtId="164" fontId="5" fillId="0" borderId="14" xfId="0" applyNumberFormat="1" applyFont="1" applyFill="1" applyBorder="1" applyAlignment="1">
      <alignment horizontal="center" vertical="center" wrapText="1"/>
    </xf>
    <xf numFmtId="164" fontId="5" fillId="0" borderId="14" xfId="0" applyNumberFormat="1" applyFont="1" applyFill="1" applyBorder="1" applyAlignment="1">
      <alignment wrapText="1"/>
    </xf>
    <xf numFmtId="0" fontId="43" fillId="0" borderId="20" xfId="0" applyFont="1" applyFill="1" applyBorder="1" applyAlignment="1">
      <alignment horizontal="left" vertical="center" wrapText="1"/>
    </xf>
    <xf numFmtId="164" fontId="5" fillId="0" borderId="14" xfId="0" applyNumberFormat="1" applyFont="1" applyFill="1" applyBorder="1" applyAlignment="1">
      <alignment horizontal="left" vertical="center" wrapText="1"/>
    </xf>
  </cellXfs>
  <cellStyles count="87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2" xfId="8" builtinId="34" customBuiltin="1"/>
    <cellStyle name="20% - Акцент3" xfId="9" builtinId="38" customBuiltin="1"/>
    <cellStyle name="20% - Акцент4" xfId="10" builtinId="42" customBuiltin="1"/>
    <cellStyle name="20% - Акцент5" xfId="11" builtinId="46" customBuiltin="1"/>
    <cellStyle name="20% - Акцент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Акцент1" xfId="19" builtinId="31" customBuiltin="1"/>
    <cellStyle name="40% - Акцент2" xfId="20" builtinId="35" customBuiltin="1"/>
    <cellStyle name="40% - Акцент3" xfId="21" builtinId="39" customBuiltin="1"/>
    <cellStyle name="40% - Акцент4" xfId="22" builtinId="43" customBuiltin="1"/>
    <cellStyle name="40% - Акцент5" xfId="23" builtinId="47" customBuiltin="1"/>
    <cellStyle name="40% - Акцент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Акцент1" xfId="31" builtinId="32" customBuiltin="1"/>
    <cellStyle name="60% - Акцент2" xfId="32" builtinId="36" customBuiltin="1"/>
    <cellStyle name="60% - Акцент3" xfId="33" builtinId="40" customBuiltin="1"/>
    <cellStyle name="60% - Акцент4" xfId="34" builtinId="44" customBuiltin="1"/>
    <cellStyle name="60% - Акцент5" xfId="35" builtinId="48" customBuiltin="1"/>
    <cellStyle name="60% - Акцент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heck Cell" xfId="45"/>
    <cellStyle name="Explanatory Text" xfId="46"/>
    <cellStyle name="Good" xfId="47"/>
    <cellStyle name="Heading 1" xfId="48"/>
    <cellStyle name="Heading 2" xfId="49"/>
    <cellStyle name="Heading 3" xfId="50"/>
    <cellStyle name="Heading 4" xfId="51"/>
    <cellStyle name="Input" xfId="52"/>
    <cellStyle name="Linked Cell" xfId="53"/>
    <cellStyle name="Neutral" xfId="54"/>
    <cellStyle name="Note" xfId="55"/>
    <cellStyle name="Output" xfId="56"/>
    <cellStyle name="Title" xfId="57"/>
    <cellStyle name="Total" xfId="58"/>
    <cellStyle name="Warning Text" xfId="59"/>
    <cellStyle name="Акцент1" xfId="60" builtinId="29" customBuiltin="1"/>
    <cellStyle name="Акцент2" xfId="61" builtinId="33" customBuiltin="1"/>
    <cellStyle name="Акцент3" xfId="62" builtinId="37" customBuiltin="1"/>
    <cellStyle name="Акцент4" xfId="63" builtinId="41" customBuiltin="1"/>
    <cellStyle name="Акцент5" xfId="64" builtinId="45" customBuiltin="1"/>
    <cellStyle name="Акцент6" xfId="65" builtinId="49" customBuiltin="1"/>
    <cellStyle name="Ввод " xfId="66" builtinId="20" customBuiltin="1"/>
    <cellStyle name="Вывод" xfId="67" builtinId="21" customBuiltin="1"/>
    <cellStyle name="Вычисление" xfId="68" builtinId="22" customBuiltin="1"/>
    <cellStyle name="Заголовок 1" xfId="69" builtinId="16" customBuiltin="1"/>
    <cellStyle name="Заголовок 2" xfId="70" builtinId="17" customBuiltin="1"/>
    <cellStyle name="Заголовок 3" xfId="71" builtinId="18" customBuiltin="1"/>
    <cellStyle name="Заголовок 4" xfId="72" builtinId="19" customBuiltin="1"/>
    <cellStyle name="Итог" xfId="73" builtinId="25" customBuiltin="1"/>
    <cellStyle name="Контрольная ячейка" xfId="74" builtinId="23" customBuiltin="1"/>
    <cellStyle name="Название" xfId="75" builtinId="15" customBuiltin="1"/>
    <cellStyle name="Нейтральный" xfId="76" builtinId="28" customBuiltin="1"/>
    <cellStyle name="Обычный" xfId="0" builtinId="0"/>
    <cellStyle name="Обычный 2" xfId="77"/>
    <cellStyle name="Обычный 3" xfId="78"/>
    <cellStyle name="Обычный_на 1 января" xfId="79"/>
    <cellStyle name="Плохой" xfId="80" builtinId="27" customBuiltin="1"/>
    <cellStyle name="Пояснение" xfId="81" builtinId="53" customBuiltin="1"/>
    <cellStyle name="Примечание" xfId="82" builtinId="10" customBuiltin="1"/>
    <cellStyle name="Связанная ячейка" xfId="83" builtinId="24" customBuiltin="1"/>
    <cellStyle name="ТЕКСТ" xfId="84"/>
    <cellStyle name="Текст предупреждения" xfId="85" builtinId="11" customBuiltin="1"/>
    <cellStyle name="Хороший" xfId="8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2:CI39"/>
  <sheetViews>
    <sheetView tabSelected="1" zoomScale="85" zoomScaleNormal="8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C8" sqref="C8"/>
    </sheetView>
  </sheetViews>
  <sheetFormatPr defaultColWidth="8.85546875" defaultRowHeight="12.75" x14ac:dyDescent="0.2"/>
  <cols>
    <col min="1" max="1" width="53.42578125" style="22" customWidth="1"/>
    <col min="2" max="2" width="16.28515625" style="22" customWidth="1"/>
    <col min="3" max="3" width="15.7109375" style="22" customWidth="1"/>
    <col min="4" max="4" width="8.5703125" style="22" customWidth="1"/>
    <col min="5" max="6" width="16.28515625" style="22" customWidth="1"/>
    <col min="7" max="7" width="9.42578125" style="22" customWidth="1"/>
    <col min="8" max="8" width="16.85546875" style="22" customWidth="1"/>
    <col min="9" max="9" width="16.28515625" style="22" customWidth="1"/>
    <col min="10" max="10" width="9.28515625" style="22" customWidth="1"/>
    <col min="11" max="11" width="16.5703125" style="22" customWidth="1"/>
    <col min="12" max="12" width="16" style="22" customWidth="1"/>
    <col min="13" max="13" width="10.42578125" style="22" customWidth="1"/>
    <col min="14" max="14" width="15.85546875" style="22" customWidth="1"/>
    <col min="15" max="15" width="15.5703125" style="22" customWidth="1"/>
    <col min="16" max="16" width="9.42578125" style="22" customWidth="1"/>
    <col min="17" max="17" width="15.28515625" style="22" customWidth="1"/>
    <col min="18" max="18" width="14.85546875" style="22" customWidth="1"/>
    <col min="19" max="19" width="10.28515625" style="22" customWidth="1"/>
    <col min="20" max="20" width="16.140625" style="22" customWidth="1"/>
    <col min="21" max="21" width="15.28515625" style="22" customWidth="1"/>
    <col min="22" max="22" width="9.5703125" style="22" customWidth="1"/>
    <col min="23" max="23" width="16.5703125" style="22" customWidth="1"/>
    <col min="24" max="24" width="14.7109375" style="22" customWidth="1"/>
    <col min="25" max="25" width="9.42578125" style="22" customWidth="1"/>
    <col min="26" max="27" width="16.42578125" style="22" customWidth="1"/>
    <col min="28" max="28" width="9.28515625" style="22" customWidth="1"/>
    <col min="29" max="29" width="16.85546875" style="22" customWidth="1"/>
    <col min="30" max="30" width="17.28515625" style="22" customWidth="1"/>
    <col min="31" max="31" width="9.5703125" style="22" customWidth="1"/>
    <col min="32" max="32" width="16.140625" style="22" customWidth="1"/>
    <col min="33" max="33" width="16.28515625" style="22" customWidth="1"/>
    <col min="34" max="34" width="9.28515625" style="22" customWidth="1"/>
    <col min="35" max="35" width="16.42578125" style="22" customWidth="1"/>
    <col min="36" max="36" width="15.7109375" style="22" customWidth="1"/>
    <col min="37" max="37" width="9.85546875" style="22" customWidth="1"/>
    <col min="38" max="38" width="17.140625" style="22" customWidth="1"/>
    <col min="39" max="39" width="17" style="22" customWidth="1"/>
    <col min="40" max="40" width="8.85546875" style="22"/>
    <col min="41" max="41" width="15.28515625" style="22" customWidth="1"/>
    <col min="42" max="42" width="15.7109375" style="22" customWidth="1"/>
    <col min="43" max="43" width="9.28515625" style="22" customWidth="1"/>
    <col min="44" max="44" width="16.28515625" style="22" customWidth="1"/>
    <col min="45" max="45" width="15.85546875" style="22" customWidth="1"/>
    <col min="46" max="46" width="9.5703125" style="22" customWidth="1"/>
    <col min="47" max="47" width="15.5703125" style="22" customWidth="1"/>
    <col min="48" max="48" width="15.140625" style="22" customWidth="1"/>
    <col min="49" max="49" width="10.42578125" style="22" customWidth="1"/>
    <col min="50" max="50" width="15.5703125" style="22" customWidth="1"/>
    <col min="51" max="51" width="15.140625" style="22" customWidth="1"/>
    <col min="52" max="52" width="10" style="22" customWidth="1"/>
    <col min="53" max="53" width="15.7109375" style="22" customWidth="1"/>
    <col min="54" max="54" width="14.28515625" style="22" customWidth="1"/>
    <col min="55" max="55" width="8.7109375" style="22" customWidth="1"/>
    <col min="56" max="56" width="16.85546875" style="22" customWidth="1"/>
    <col min="57" max="57" width="16" style="22" customWidth="1"/>
    <col min="58" max="58" width="8.85546875" style="22"/>
    <col min="59" max="59" width="16.5703125" style="22" customWidth="1"/>
    <col min="60" max="60" width="15.85546875" style="22" customWidth="1"/>
    <col min="61" max="61" width="8.85546875" style="22"/>
    <col min="62" max="62" width="15.140625" style="22" customWidth="1"/>
    <col min="63" max="63" width="15.28515625" style="22" customWidth="1"/>
    <col min="64" max="64" width="8.85546875" style="22"/>
    <col min="65" max="65" width="15.28515625" style="22" customWidth="1"/>
    <col min="66" max="66" width="15.42578125" style="22" customWidth="1"/>
    <col min="67" max="67" width="8.85546875" style="22"/>
    <col min="68" max="68" width="15.5703125" style="22" customWidth="1"/>
    <col min="69" max="69" width="15.7109375" style="22" customWidth="1"/>
    <col min="70" max="70" width="8.85546875" style="22"/>
    <col min="71" max="71" width="15.5703125" style="22" customWidth="1"/>
    <col min="72" max="72" width="15.140625" style="22" customWidth="1"/>
    <col min="73" max="73" width="8.85546875" style="22"/>
    <col min="74" max="74" width="16.85546875" style="22" customWidth="1"/>
    <col min="75" max="75" width="15.85546875" style="22" customWidth="1"/>
    <col min="76" max="76" width="8.85546875" style="22"/>
    <col min="77" max="77" width="17" style="22" customWidth="1"/>
    <col min="78" max="78" width="16.28515625" style="22" customWidth="1"/>
    <col min="79" max="79" width="8.85546875" style="22"/>
    <col min="80" max="80" width="18.140625" style="22" customWidth="1"/>
    <col min="81" max="81" width="17.85546875" style="22" customWidth="1"/>
    <col min="82" max="82" width="8.85546875" style="40"/>
    <col min="83" max="83" width="17.42578125" style="22" bestFit="1" customWidth="1"/>
    <col min="84" max="84" width="21.140625" style="22" customWidth="1"/>
    <col min="85" max="85" width="19.42578125" style="22" customWidth="1"/>
    <col min="86" max="16384" width="8.85546875" style="22"/>
  </cols>
  <sheetData>
    <row r="2" spans="1:87" s="21" customFormat="1" ht="22.9" customHeight="1" x14ac:dyDescent="0.3">
      <c r="A2" s="20"/>
      <c r="B2" s="47" t="s">
        <v>57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 t="s">
        <v>0</v>
      </c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7"/>
      <c r="BX2" s="47"/>
      <c r="BY2" s="47"/>
      <c r="BZ2" s="47"/>
      <c r="CA2" s="47"/>
      <c r="CB2" s="47"/>
      <c r="CC2" s="47"/>
      <c r="CD2" s="47"/>
    </row>
    <row r="3" spans="1:87" ht="15.75" x14ac:dyDescent="0.25">
      <c r="A3" s="48"/>
      <c r="B3" s="45" t="s">
        <v>1</v>
      </c>
      <c r="C3" s="44"/>
      <c r="D3" s="44"/>
      <c r="E3" s="45" t="s">
        <v>2</v>
      </c>
      <c r="F3" s="44"/>
      <c r="G3" s="44"/>
      <c r="H3" s="45" t="s">
        <v>3</v>
      </c>
      <c r="I3" s="44"/>
      <c r="J3" s="44"/>
      <c r="K3" s="45" t="s">
        <v>4</v>
      </c>
      <c r="L3" s="44"/>
      <c r="M3" s="44"/>
      <c r="N3" s="45" t="s">
        <v>5</v>
      </c>
      <c r="O3" s="44"/>
      <c r="P3" s="44"/>
      <c r="Q3" s="45" t="s">
        <v>6</v>
      </c>
      <c r="R3" s="44"/>
      <c r="S3" s="44"/>
      <c r="T3" s="45" t="s">
        <v>7</v>
      </c>
      <c r="U3" s="44"/>
      <c r="V3" s="44"/>
      <c r="W3" s="45" t="s">
        <v>8</v>
      </c>
      <c r="X3" s="44"/>
      <c r="Y3" s="44"/>
      <c r="Z3" s="45" t="s">
        <v>49</v>
      </c>
      <c r="AA3" s="44"/>
      <c r="AB3" s="44"/>
      <c r="AC3" s="45" t="s">
        <v>9</v>
      </c>
      <c r="AD3" s="44"/>
      <c r="AE3" s="44"/>
      <c r="AF3" s="45" t="s">
        <v>10</v>
      </c>
      <c r="AG3" s="44"/>
      <c r="AH3" s="44"/>
      <c r="AI3" s="45" t="s">
        <v>51</v>
      </c>
      <c r="AJ3" s="44"/>
      <c r="AK3" s="44"/>
      <c r="AL3" s="45" t="s">
        <v>11</v>
      </c>
      <c r="AM3" s="44"/>
      <c r="AN3" s="44"/>
      <c r="AO3" s="45" t="s">
        <v>12</v>
      </c>
      <c r="AP3" s="44"/>
      <c r="AQ3" s="44"/>
      <c r="AR3" s="45" t="s">
        <v>13</v>
      </c>
      <c r="AS3" s="44"/>
      <c r="AT3" s="44"/>
      <c r="AU3" s="45" t="s">
        <v>14</v>
      </c>
      <c r="AV3" s="44"/>
      <c r="AW3" s="44"/>
      <c r="AX3" s="45" t="s">
        <v>15</v>
      </c>
      <c r="AY3" s="44"/>
      <c r="AZ3" s="44"/>
      <c r="BA3" s="45" t="s">
        <v>16</v>
      </c>
      <c r="BB3" s="44"/>
      <c r="BC3" s="44"/>
      <c r="BD3" s="45" t="s">
        <v>17</v>
      </c>
      <c r="BE3" s="44"/>
      <c r="BF3" s="44"/>
      <c r="BG3" s="45" t="s">
        <v>18</v>
      </c>
      <c r="BH3" s="44"/>
      <c r="BI3" s="44"/>
      <c r="BJ3" s="45" t="s">
        <v>19</v>
      </c>
      <c r="BK3" s="44"/>
      <c r="BL3" s="44"/>
      <c r="BM3" s="45" t="s">
        <v>20</v>
      </c>
      <c r="BN3" s="44"/>
      <c r="BO3" s="44"/>
      <c r="BP3" s="45" t="s">
        <v>21</v>
      </c>
      <c r="BQ3" s="44"/>
      <c r="BR3" s="44"/>
      <c r="BS3" s="45" t="s">
        <v>22</v>
      </c>
      <c r="BT3" s="44"/>
      <c r="BU3" s="44"/>
      <c r="BV3" s="45" t="s">
        <v>23</v>
      </c>
      <c r="BW3" s="44"/>
      <c r="BX3" s="44"/>
      <c r="BY3" s="45" t="s">
        <v>24</v>
      </c>
      <c r="BZ3" s="44"/>
      <c r="CA3" s="44"/>
      <c r="CB3" s="45" t="s">
        <v>25</v>
      </c>
      <c r="CC3" s="44"/>
      <c r="CD3" s="44"/>
    </row>
    <row r="4" spans="1:87" ht="13.15" customHeight="1" x14ac:dyDescent="0.2">
      <c r="A4" s="44"/>
      <c r="B4" s="45" t="s">
        <v>26</v>
      </c>
      <c r="C4" s="45" t="s">
        <v>56</v>
      </c>
      <c r="D4" s="43" t="s">
        <v>27</v>
      </c>
      <c r="E4" s="45" t="s">
        <v>26</v>
      </c>
      <c r="F4" s="45" t="s">
        <v>56</v>
      </c>
      <c r="G4" s="43" t="s">
        <v>27</v>
      </c>
      <c r="H4" s="45" t="s">
        <v>26</v>
      </c>
      <c r="I4" s="45" t="s">
        <v>56</v>
      </c>
      <c r="J4" s="43" t="s">
        <v>27</v>
      </c>
      <c r="K4" s="45" t="s">
        <v>26</v>
      </c>
      <c r="L4" s="45" t="s">
        <v>56</v>
      </c>
      <c r="M4" s="43" t="s">
        <v>27</v>
      </c>
      <c r="N4" s="45" t="s">
        <v>26</v>
      </c>
      <c r="O4" s="45" t="s">
        <v>56</v>
      </c>
      <c r="P4" s="43" t="s">
        <v>27</v>
      </c>
      <c r="Q4" s="45" t="s">
        <v>26</v>
      </c>
      <c r="R4" s="45" t="s">
        <v>56</v>
      </c>
      <c r="S4" s="43" t="s">
        <v>27</v>
      </c>
      <c r="T4" s="45" t="s">
        <v>26</v>
      </c>
      <c r="U4" s="45" t="s">
        <v>56</v>
      </c>
      <c r="V4" s="43" t="s">
        <v>27</v>
      </c>
      <c r="W4" s="45" t="s">
        <v>26</v>
      </c>
      <c r="X4" s="45" t="s">
        <v>56</v>
      </c>
      <c r="Y4" s="43" t="s">
        <v>27</v>
      </c>
      <c r="Z4" s="45" t="s">
        <v>26</v>
      </c>
      <c r="AA4" s="45" t="s">
        <v>56</v>
      </c>
      <c r="AB4" s="43" t="s">
        <v>27</v>
      </c>
      <c r="AC4" s="45" t="s">
        <v>26</v>
      </c>
      <c r="AD4" s="45" t="s">
        <v>56</v>
      </c>
      <c r="AE4" s="43" t="s">
        <v>27</v>
      </c>
      <c r="AF4" s="45" t="s">
        <v>26</v>
      </c>
      <c r="AG4" s="45" t="s">
        <v>56</v>
      </c>
      <c r="AH4" s="43" t="s">
        <v>27</v>
      </c>
      <c r="AI4" s="45" t="s">
        <v>26</v>
      </c>
      <c r="AJ4" s="45" t="s">
        <v>56</v>
      </c>
      <c r="AK4" s="43" t="s">
        <v>27</v>
      </c>
      <c r="AL4" s="45" t="s">
        <v>26</v>
      </c>
      <c r="AM4" s="45" t="s">
        <v>56</v>
      </c>
      <c r="AN4" s="43" t="s">
        <v>27</v>
      </c>
      <c r="AO4" s="45" t="s">
        <v>26</v>
      </c>
      <c r="AP4" s="45" t="s">
        <v>56</v>
      </c>
      <c r="AQ4" s="43" t="s">
        <v>27</v>
      </c>
      <c r="AR4" s="45" t="s">
        <v>26</v>
      </c>
      <c r="AS4" s="45" t="s">
        <v>56</v>
      </c>
      <c r="AT4" s="43" t="s">
        <v>27</v>
      </c>
      <c r="AU4" s="45" t="s">
        <v>26</v>
      </c>
      <c r="AV4" s="45" t="s">
        <v>56</v>
      </c>
      <c r="AW4" s="43" t="s">
        <v>27</v>
      </c>
      <c r="AX4" s="45" t="s">
        <v>26</v>
      </c>
      <c r="AY4" s="45" t="s">
        <v>56</v>
      </c>
      <c r="AZ4" s="43" t="s">
        <v>27</v>
      </c>
      <c r="BA4" s="45" t="s">
        <v>26</v>
      </c>
      <c r="BB4" s="45" t="s">
        <v>56</v>
      </c>
      <c r="BC4" s="43" t="s">
        <v>27</v>
      </c>
      <c r="BD4" s="45" t="s">
        <v>26</v>
      </c>
      <c r="BE4" s="45" t="s">
        <v>56</v>
      </c>
      <c r="BF4" s="43" t="s">
        <v>27</v>
      </c>
      <c r="BG4" s="45" t="s">
        <v>26</v>
      </c>
      <c r="BH4" s="45" t="s">
        <v>56</v>
      </c>
      <c r="BI4" s="43" t="s">
        <v>27</v>
      </c>
      <c r="BJ4" s="45" t="s">
        <v>26</v>
      </c>
      <c r="BK4" s="45" t="s">
        <v>56</v>
      </c>
      <c r="BL4" s="43" t="s">
        <v>27</v>
      </c>
      <c r="BM4" s="45" t="s">
        <v>26</v>
      </c>
      <c r="BN4" s="45" t="s">
        <v>56</v>
      </c>
      <c r="BO4" s="43" t="s">
        <v>27</v>
      </c>
      <c r="BP4" s="45" t="s">
        <v>26</v>
      </c>
      <c r="BQ4" s="45" t="s">
        <v>56</v>
      </c>
      <c r="BR4" s="43" t="s">
        <v>27</v>
      </c>
      <c r="BS4" s="45" t="s">
        <v>26</v>
      </c>
      <c r="BT4" s="45" t="s">
        <v>56</v>
      </c>
      <c r="BU4" s="43" t="s">
        <v>27</v>
      </c>
      <c r="BV4" s="45" t="s">
        <v>26</v>
      </c>
      <c r="BW4" s="45" t="s">
        <v>56</v>
      </c>
      <c r="BX4" s="43" t="s">
        <v>27</v>
      </c>
      <c r="BY4" s="45" t="s">
        <v>26</v>
      </c>
      <c r="BZ4" s="45" t="s">
        <v>56</v>
      </c>
      <c r="CA4" s="43" t="s">
        <v>27</v>
      </c>
      <c r="CB4" s="45" t="s">
        <v>26</v>
      </c>
      <c r="CC4" s="45" t="s">
        <v>56</v>
      </c>
      <c r="CD4" s="43" t="s">
        <v>27</v>
      </c>
    </row>
    <row r="5" spans="1:87" ht="18" customHeight="1" x14ac:dyDescent="0.2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/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6"/>
      <c r="CF5" s="23"/>
      <c r="CG5" s="23"/>
      <c r="CH5" s="23"/>
      <c r="CI5" s="23"/>
    </row>
    <row r="6" spans="1:87" ht="15.75" x14ac:dyDescent="0.2">
      <c r="A6" s="5" t="s">
        <v>28</v>
      </c>
      <c r="B6" s="24">
        <v>232940862.53</v>
      </c>
      <c r="C6" s="24">
        <v>157144990.56999999</v>
      </c>
      <c r="D6" s="25">
        <f t="shared" ref="D6:D27" si="0">IF(B6=0,0,C6/B6)</f>
        <v>0.67461324244801224</v>
      </c>
      <c r="E6" s="26">
        <v>55930488</v>
      </c>
      <c r="F6" s="26">
        <v>33787597.840000004</v>
      </c>
      <c r="G6" s="25">
        <f t="shared" ref="G6:G27" si="1">IF(E6=0,0,F6/E6)</f>
        <v>0.60409982190750777</v>
      </c>
      <c r="H6" s="26">
        <v>1073435397.86</v>
      </c>
      <c r="I6" s="26">
        <v>605218793.45000005</v>
      </c>
      <c r="J6" s="25">
        <f t="shared" ref="J6:J27" si="2">IF(H6=0,0,I6/H6)</f>
        <v>0.56381482728868804</v>
      </c>
      <c r="K6" s="26">
        <v>497266635</v>
      </c>
      <c r="L6" s="26">
        <v>330603196.88999999</v>
      </c>
      <c r="M6" s="25">
        <f t="shared" ref="M6:M27" si="3">IF(K6=0,0,L6/K6)</f>
        <v>0.66484089947036162</v>
      </c>
      <c r="N6" s="26">
        <v>141854518.41</v>
      </c>
      <c r="O6" s="26">
        <v>81670298.909999996</v>
      </c>
      <c r="P6" s="25">
        <f t="shared" ref="P6:P27" si="4">IF(N6=0,0,O6/N6)</f>
        <v>0.57573279882385942</v>
      </c>
      <c r="Q6" s="26">
        <v>99139381.950000003</v>
      </c>
      <c r="R6" s="26">
        <v>58323947.899999999</v>
      </c>
      <c r="S6" s="25">
        <f t="shared" ref="S6:S27" si="5">IF(Q6=0,0,R6/Q6)</f>
        <v>0.58830251664686717</v>
      </c>
      <c r="T6" s="26">
        <v>614397994.26999998</v>
      </c>
      <c r="U6" s="26">
        <v>397970293.52999997</v>
      </c>
      <c r="V6" s="25">
        <f t="shared" ref="V6:V27" si="6">IF(T6=0,0,U6/T6)</f>
        <v>0.6477402225292912</v>
      </c>
      <c r="W6" s="26">
        <v>83193929.060000002</v>
      </c>
      <c r="X6" s="26">
        <v>50080266.119999997</v>
      </c>
      <c r="Y6" s="25">
        <f t="shared" ref="Y6:Y27" si="7">IF(W6=0,0,X6/W6)</f>
        <v>0.60197020005969171</v>
      </c>
      <c r="Z6" s="26">
        <v>361672596.60000002</v>
      </c>
      <c r="AA6" s="26">
        <v>215263899.00999999</v>
      </c>
      <c r="AB6" s="25">
        <f t="shared" ref="AB6:AB27" si="8">IF(Z6=0,0,AA6/Z6)</f>
        <v>0.595189961953562</v>
      </c>
      <c r="AC6" s="26">
        <v>374991850</v>
      </c>
      <c r="AD6" s="26">
        <v>254115722.74000001</v>
      </c>
      <c r="AE6" s="25">
        <f t="shared" ref="AE6:AE27" si="9">IF(AC6=0,0,AD6/AC6)</f>
        <v>0.67765665504463635</v>
      </c>
      <c r="AF6" s="26">
        <v>67679902.049999997</v>
      </c>
      <c r="AG6" s="26">
        <v>44940232.350000001</v>
      </c>
      <c r="AH6" s="25">
        <f t="shared" ref="AH6:AH27" si="10">IF(AF6=0,0,AG6/AF6)</f>
        <v>0.6640114862577583</v>
      </c>
      <c r="AI6" s="26">
        <v>374606313</v>
      </c>
      <c r="AJ6" s="26">
        <v>254088935.46000001</v>
      </c>
      <c r="AK6" s="11">
        <f t="shared" ref="AK6:AK27" si="11">IF(AI6=0,0,AJ6/AI6)</f>
        <v>0.67828257731470742</v>
      </c>
      <c r="AL6" s="26">
        <v>626590472.25999999</v>
      </c>
      <c r="AM6" s="26">
        <v>460161141.47000003</v>
      </c>
      <c r="AN6" s="12">
        <f t="shared" ref="AN6:AN27" si="12">IF(AL6=0,0,AM6/AL6)</f>
        <v>0.73438898585591472</v>
      </c>
      <c r="AO6" s="26">
        <v>214861627.16</v>
      </c>
      <c r="AP6" s="26">
        <v>100374624.45</v>
      </c>
      <c r="AQ6" s="12">
        <f t="shared" ref="AQ6:AQ27" si="13">IF(AO6=0,0,AP6/AO6)</f>
        <v>0.46715937962833404</v>
      </c>
      <c r="AR6" s="26">
        <v>104701156</v>
      </c>
      <c r="AS6" s="26">
        <v>73169665.920000002</v>
      </c>
      <c r="AT6" s="12">
        <f t="shared" ref="AT6:AT27" si="14">IF(AR6=0,0,AS6/AR6)</f>
        <v>0.69884296139003477</v>
      </c>
      <c r="AU6" s="26">
        <v>130543362.19</v>
      </c>
      <c r="AV6" s="26">
        <v>68300961.099999994</v>
      </c>
      <c r="AW6" s="12">
        <f t="shared" ref="AW6:AW27" si="15">IF(AU6=0,0,AV6/AU6)</f>
        <v>0.52320516305218967</v>
      </c>
      <c r="AX6" s="26">
        <v>130330353</v>
      </c>
      <c r="AY6" s="26">
        <v>99205032.079999998</v>
      </c>
      <c r="AZ6" s="12">
        <f t="shared" ref="AZ6:AZ27" si="16">IF(AX6=0,0,AY6/AX6)</f>
        <v>0.76118133494198392</v>
      </c>
      <c r="BA6" s="26">
        <v>73194800.560000002</v>
      </c>
      <c r="BB6" s="26">
        <v>53705891.899999999</v>
      </c>
      <c r="BC6" s="12">
        <f t="shared" ref="BC6:BC27" si="17">IF(BA6=0,0,BB6/BA6)</f>
        <v>0.73373916574819609</v>
      </c>
      <c r="BD6" s="26">
        <v>284198976.19999999</v>
      </c>
      <c r="BE6" s="26">
        <v>184660846.02000001</v>
      </c>
      <c r="BF6" s="12">
        <f t="shared" ref="BF6:BF27" si="18">IF(BD6=0,0,BE6/BD6)</f>
        <v>0.64975901211568132</v>
      </c>
      <c r="BG6" s="26">
        <v>239930450</v>
      </c>
      <c r="BH6" s="26">
        <v>139788274.15000001</v>
      </c>
      <c r="BI6" s="12">
        <f t="shared" ref="BI6:BI27" si="19">IF(BG6=0,0,BH6/BG6)</f>
        <v>0.58261998070690901</v>
      </c>
      <c r="BJ6" s="26">
        <v>65188383.229999997</v>
      </c>
      <c r="BK6" s="26">
        <v>39492275.07</v>
      </c>
      <c r="BL6" s="12">
        <f t="shared" ref="BL6:BL27" si="20">IF(BJ6=0,0,BK6/BJ6)</f>
        <v>0.60581767967249522</v>
      </c>
      <c r="BM6" s="26">
        <v>223733194.46000001</v>
      </c>
      <c r="BN6" s="26">
        <v>164550525.02000001</v>
      </c>
      <c r="BO6" s="12">
        <f t="shared" ref="BO6:BO27" si="21">IF(BM6=0,0,BN6/BM6)</f>
        <v>0.7354765814574693</v>
      </c>
      <c r="BP6" s="26">
        <v>98180817</v>
      </c>
      <c r="BQ6" s="26">
        <v>66256924.640000001</v>
      </c>
      <c r="BR6" s="12">
        <f t="shared" ref="BR6:BR27" si="22">IF(BP6=0,0,BQ6/BP6)</f>
        <v>0.67484592881316119</v>
      </c>
      <c r="BS6" s="26">
        <v>156534266.16</v>
      </c>
      <c r="BT6" s="26">
        <v>94322461.920000002</v>
      </c>
      <c r="BU6" s="12">
        <f t="shared" ref="BU6:BU27" si="23">IF(BS6=0,0,BT6/BS6)</f>
        <v>0.60256750316629848</v>
      </c>
      <c r="BV6" s="26">
        <v>1800670000</v>
      </c>
      <c r="BW6" s="26">
        <v>1144528899.8900001</v>
      </c>
      <c r="BX6" s="25">
        <f t="shared" ref="BX6:BX27" si="24">IF(BV6=0,0,BW6/BV6)</f>
        <v>0.63561279961903072</v>
      </c>
      <c r="BY6" s="24">
        <v>4177942399</v>
      </c>
      <c r="BZ6" s="24">
        <v>2643202657.4000001</v>
      </c>
      <c r="CA6" s="12">
        <f t="shared" ref="CA6:CA27" si="25">IF(BY6=0,0,BZ6/BY6)</f>
        <v>0.63265655793451259</v>
      </c>
      <c r="CB6" s="3">
        <f>B6+E6+H6+K6+N6+Q6+T6+W6+Z6+AC6+AF6+AI6+AL6+AO6+AR6+AU6+AX6+BA6+BD6+BG6+BJ6+BM6+BP6+BS6+BV6+BY6</f>
        <v>12303710125.949999</v>
      </c>
      <c r="CC6" s="3">
        <f>C6+F6+I6+L6+O6+R6+U6+X6+AA6+AD6+AG6+AJ6+AM6+AP6+AS6+AV6+AY6+BB6+BE6+BH6+BK6+BN6+BQ6+BT6+BW6+BZ6</f>
        <v>7814928355.7999992</v>
      </c>
      <c r="CD6" s="19">
        <f t="shared" ref="CD6:CD27" si="26">IF(CB6=0,0,CC6/CB6)</f>
        <v>0.63516843909686871</v>
      </c>
      <c r="CF6" s="27"/>
      <c r="CG6" s="27"/>
      <c r="CH6" s="23"/>
      <c r="CI6" s="23"/>
    </row>
    <row r="7" spans="1:87" ht="31.5" x14ac:dyDescent="0.2">
      <c r="A7" s="5" t="s">
        <v>29</v>
      </c>
      <c r="B7" s="24">
        <v>0</v>
      </c>
      <c r="C7" s="24">
        <v>0</v>
      </c>
      <c r="D7" s="25">
        <f t="shared" si="0"/>
        <v>0</v>
      </c>
      <c r="E7" s="26">
        <v>25664680</v>
      </c>
      <c r="F7" s="26">
        <v>12777447</v>
      </c>
      <c r="G7" s="25">
        <f t="shared" si="1"/>
        <v>0.49786114613546711</v>
      </c>
      <c r="H7" s="26">
        <v>0</v>
      </c>
      <c r="I7" s="26">
        <v>0</v>
      </c>
      <c r="J7" s="25">
        <f t="shared" si="2"/>
        <v>0</v>
      </c>
      <c r="K7" s="26">
        <v>0</v>
      </c>
      <c r="L7" s="26">
        <v>0</v>
      </c>
      <c r="M7" s="25">
        <f t="shared" si="3"/>
        <v>0</v>
      </c>
      <c r="N7" s="26">
        <v>14017408</v>
      </c>
      <c r="O7" s="26">
        <v>8720293</v>
      </c>
      <c r="P7" s="25">
        <f t="shared" si="4"/>
        <v>0.62210452888294332</v>
      </c>
      <c r="Q7" s="26">
        <v>41379132</v>
      </c>
      <c r="R7" s="26">
        <v>22720261</v>
      </c>
      <c r="S7" s="25">
        <f t="shared" si="5"/>
        <v>0.54907534068138497</v>
      </c>
      <c r="T7" s="26">
        <v>0</v>
      </c>
      <c r="U7" s="26">
        <v>0</v>
      </c>
      <c r="V7" s="25">
        <f t="shared" si="6"/>
        <v>0</v>
      </c>
      <c r="W7" s="26">
        <v>17287386</v>
      </c>
      <c r="X7" s="26">
        <v>8960923</v>
      </c>
      <c r="Y7" s="25">
        <f t="shared" si="7"/>
        <v>0.51835037408200402</v>
      </c>
      <c r="Z7" s="26">
        <v>0</v>
      </c>
      <c r="AA7" s="26">
        <v>0</v>
      </c>
      <c r="AB7" s="25">
        <f t="shared" si="8"/>
        <v>0</v>
      </c>
      <c r="AC7" s="26">
        <v>0</v>
      </c>
      <c r="AD7" s="26">
        <v>0</v>
      </c>
      <c r="AE7" s="25">
        <f t="shared" si="9"/>
        <v>0</v>
      </c>
      <c r="AF7" s="26">
        <v>48008432</v>
      </c>
      <c r="AG7" s="26">
        <v>23880703</v>
      </c>
      <c r="AH7" s="25">
        <f t="shared" si="10"/>
        <v>0.49742726444387936</v>
      </c>
      <c r="AI7" s="26">
        <v>0</v>
      </c>
      <c r="AJ7" s="26">
        <v>0</v>
      </c>
      <c r="AK7" s="11">
        <f t="shared" si="11"/>
        <v>0</v>
      </c>
      <c r="AL7" s="26">
        <v>0</v>
      </c>
      <c r="AM7" s="26">
        <v>0</v>
      </c>
      <c r="AN7" s="12">
        <f t="shared" si="12"/>
        <v>0</v>
      </c>
      <c r="AO7" s="26">
        <v>0</v>
      </c>
      <c r="AP7" s="26">
        <v>0</v>
      </c>
      <c r="AQ7" s="12">
        <f t="shared" si="13"/>
        <v>0</v>
      </c>
      <c r="AR7" s="26">
        <v>51592921</v>
      </c>
      <c r="AS7" s="26">
        <v>23549115</v>
      </c>
      <c r="AT7" s="12">
        <f t="shared" si="14"/>
        <v>0.45644081675468617</v>
      </c>
      <c r="AU7" s="26">
        <v>51737324</v>
      </c>
      <c r="AV7" s="26">
        <v>30276443</v>
      </c>
      <c r="AW7" s="12">
        <f t="shared" si="15"/>
        <v>0.5851953804182064</v>
      </c>
      <c r="AX7" s="26">
        <v>28582003</v>
      </c>
      <c r="AY7" s="26">
        <v>8672750</v>
      </c>
      <c r="AZ7" s="12">
        <f t="shared" si="16"/>
        <v>0.30343394757883135</v>
      </c>
      <c r="BA7" s="26">
        <v>32034855</v>
      </c>
      <c r="BB7" s="26">
        <v>20724571</v>
      </c>
      <c r="BC7" s="12">
        <f t="shared" si="17"/>
        <v>0.64693818654712187</v>
      </c>
      <c r="BD7" s="26">
        <v>0</v>
      </c>
      <c r="BE7" s="26">
        <v>0</v>
      </c>
      <c r="BF7" s="12">
        <f t="shared" si="18"/>
        <v>0</v>
      </c>
      <c r="BG7" s="26">
        <v>0</v>
      </c>
      <c r="BH7" s="26">
        <v>0</v>
      </c>
      <c r="BI7" s="25">
        <f t="shared" si="19"/>
        <v>0</v>
      </c>
      <c r="BJ7" s="26">
        <v>31653365</v>
      </c>
      <c r="BK7" s="26">
        <v>17565780</v>
      </c>
      <c r="BL7" s="12">
        <f t="shared" si="20"/>
        <v>0.55494194693044485</v>
      </c>
      <c r="BM7" s="26">
        <v>10763352</v>
      </c>
      <c r="BN7" s="26">
        <v>4651946</v>
      </c>
      <c r="BO7" s="25">
        <f t="shared" si="21"/>
        <v>0.43220234737282587</v>
      </c>
      <c r="BP7" s="26">
        <v>39624490</v>
      </c>
      <c r="BQ7" s="26">
        <v>13842040</v>
      </c>
      <c r="BR7" s="12">
        <f t="shared" si="22"/>
        <v>0.34933042671337849</v>
      </c>
      <c r="BS7" s="26">
        <v>1890226</v>
      </c>
      <c r="BT7" s="26">
        <v>1102519</v>
      </c>
      <c r="BU7" s="12">
        <f t="shared" si="23"/>
        <v>0.58327364029486417</v>
      </c>
      <c r="BV7" s="26">
        <v>0</v>
      </c>
      <c r="BW7" s="26">
        <v>0</v>
      </c>
      <c r="BX7" s="25">
        <f t="shared" si="24"/>
        <v>0</v>
      </c>
      <c r="BY7" s="24">
        <v>211154741</v>
      </c>
      <c r="BZ7" s="24">
        <v>0</v>
      </c>
      <c r="CA7" s="12">
        <f t="shared" si="25"/>
        <v>0</v>
      </c>
      <c r="CB7" s="3">
        <f>B7+E7+H7+K7+N7+Q7+T7+W7+Z7+AC7+AF7+AI7+AL7+AO7+AR7+AU7+AX7+BA7+BD7+BG7+BJ7+BM7+BP7+BS7+BV7+BY7</f>
        <v>605390315</v>
      </c>
      <c r="CC7" s="3">
        <f t="shared" ref="CC7:CC12" si="27">BZ7+BW7+BT7+BQ7+BN7+BK7+BH7+BE7+BB7+AY7+AV7+AS7+AP7+AM7+AJ7+AG7+AD7+AA7+X7+U7+R7+O7+L7+I7+F7+C7</f>
        <v>197444791</v>
      </c>
      <c r="CD7" s="19">
        <f t="shared" si="26"/>
        <v>0.32614461465244948</v>
      </c>
      <c r="CF7" s="27"/>
      <c r="CG7" s="27"/>
      <c r="CH7" s="23"/>
      <c r="CI7" s="23"/>
    </row>
    <row r="8" spans="1:87" ht="47.25" x14ac:dyDescent="0.2">
      <c r="A8" s="5" t="s">
        <v>30</v>
      </c>
      <c r="B8" s="24">
        <v>34124806.939999998</v>
      </c>
      <c r="C8" s="24">
        <v>33252804.140000001</v>
      </c>
      <c r="D8" s="25">
        <f t="shared" si="0"/>
        <v>0.97444665982922052</v>
      </c>
      <c r="E8" s="26">
        <v>4984257.17</v>
      </c>
      <c r="F8" s="26">
        <v>4757332.17</v>
      </c>
      <c r="G8" s="25">
        <f t="shared" si="1"/>
        <v>0.95447165098826547</v>
      </c>
      <c r="H8" s="26">
        <v>59108044.770000003</v>
      </c>
      <c r="I8" s="26">
        <v>56000597.399999999</v>
      </c>
      <c r="J8" s="25">
        <f t="shared" si="2"/>
        <v>0.947427674488445</v>
      </c>
      <c r="K8" s="26">
        <v>76316007.469999999</v>
      </c>
      <c r="L8" s="26">
        <v>73301548.430000007</v>
      </c>
      <c r="M8" s="25">
        <f t="shared" si="3"/>
        <v>0.96050030472067105</v>
      </c>
      <c r="N8" s="26">
        <v>25239897.239999998</v>
      </c>
      <c r="O8" s="26">
        <v>23676223.370000001</v>
      </c>
      <c r="P8" s="25">
        <f t="shared" si="4"/>
        <v>0.93804753422205311</v>
      </c>
      <c r="Q8" s="26">
        <v>9347905.5800000001</v>
      </c>
      <c r="R8" s="26">
        <v>8296809.0800000001</v>
      </c>
      <c r="S8" s="25">
        <f t="shared" si="5"/>
        <v>0.88755807480032334</v>
      </c>
      <c r="T8" s="26">
        <v>49704171.359999999</v>
      </c>
      <c r="U8" s="26">
        <v>47530646.789999999</v>
      </c>
      <c r="V8" s="25">
        <f t="shared" si="6"/>
        <v>0.95627078149522937</v>
      </c>
      <c r="W8" s="26">
        <v>16049893.550000001</v>
      </c>
      <c r="X8" s="26">
        <v>15825018.550000001</v>
      </c>
      <c r="Y8" s="25">
        <f t="shared" si="7"/>
        <v>0.98598900364669395</v>
      </c>
      <c r="Z8" s="26">
        <v>59024634.640000001</v>
      </c>
      <c r="AA8" s="26">
        <v>57058723.759999998</v>
      </c>
      <c r="AB8" s="25">
        <f t="shared" si="8"/>
        <v>0.96669338333069943</v>
      </c>
      <c r="AC8" s="26">
        <v>192008234.49000001</v>
      </c>
      <c r="AD8" s="26">
        <v>189959204.78</v>
      </c>
      <c r="AE8" s="25">
        <f t="shared" si="9"/>
        <v>0.98932842794246556</v>
      </c>
      <c r="AF8" s="26">
        <v>24620091.219999999</v>
      </c>
      <c r="AG8" s="26">
        <v>14943582.609999999</v>
      </c>
      <c r="AH8" s="25">
        <f t="shared" si="10"/>
        <v>0.60696698791516501</v>
      </c>
      <c r="AI8" s="26">
        <v>180974336.49000001</v>
      </c>
      <c r="AJ8" s="26">
        <v>179053017.09</v>
      </c>
      <c r="AK8" s="11">
        <f t="shared" si="11"/>
        <v>0.98938347040103025</v>
      </c>
      <c r="AL8" s="26">
        <v>142583351.25999999</v>
      </c>
      <c r="AM8" s="26">
        <v>111738720.5</v>
      </c>
      <c r="AN8" s="12">
        <f t="shared" si="12"/>
        <v>0.78367298504749705</v>
      </c>
      <c r="AO8" s="26">
        <v>58286932.549999997</v>
      </c>
      <c r="AP8" s="26">
        <v>57632552.969999999</v>
      </c>
      <c r="AQ8" s="12">
        <f t="shared" si="13"/>
        <v>0.98877313402212996</v>
      </c>
      <c r="AR8" s="26">
        <v>37208904.710000001</v>
      </c>
      <c r="AS8" s="26">
        <v>35338427.299999997</v>
      </c>
      <c r="AT8" s="12">
        <f t="shared" si="14"/>
        <v>0.94973038242920094</v>
      </c>
      <c r="AU8" s="26">
        <v>22820886.530000001</v>
      </c>
      <c r="AV8" s="26">
        <v>22612586.510000002</v>
      </c>
      <c r="AW8" s="12">
        <f t="shared" si="15"/>
        <v>0.99087239578856101</v>
      </c>
      <c r="AX8" s="26">
        <v>60454662.310000002</v>
      </c>
      <c r="AY8" s="26">
        <v>59088307.979999997</v>
      </c>
      <c r="AZ8" s="12">
        <f t="shared" si="16"/>
        <v>0.97739869386758627</v>
      </c>
      <c r="BA8" s="26">
        <v>16272651.609999999</v>
      </c>
      <c r="BB8" s="26">
        <v>16031027.08</v>
      </c>
      <c r="BC8" s="12">
        <f t="shared" si="17"/>
        <v>0.985151496154965</v>
      </c>
      <c r="BD8" s="26">
        <v>55745802.259999998</v>
      </c>
      <c r="BE8" s="26">
        <v>38187448.770000003</v>
      </c>
      <c r="BF8" s="12">
        <f t="shared" si="18"/>
        <v>0.68502823929042522</v>
      </c>
      <c r="BG8" s="26">
        <v>16762681.91</v>
      </c>
      <c r="BH8" s="26">
        <v>16441784.27</v>
      </c>
      <c r="BI8" s="12">
        <f t="shared" si="19"/>
        <v>0.98085642609440882</v>
      </c>
      <c r="BJ8" s="26">
        <v>9692510.1999999993</v>
      </c>
      <c r="BK8" s="26">
        <v>8737913.7400000002</v>
      </c>
      <c r="BL8" s="12">
        <f t="shared" si="20"/>
        <v>0.9015119468226096</v>
      </c>
      <c r="BM8" s="26">
        <v>66122486.659999996</v>
      </c>
      <c r="BN8" s="26">
        <v>64006752.390000001</v>
      </c>
      <c r="BO8" s="12">
        <f t="shared" si="21"/>
        <v>0.96800280242213144</v>
      </c>
      <c r="BP8" s="26">
        <v>14717329.66</v>
      </c>
      <c r="BQ8" s="26">
        <v>14335589.66</v>
      </c>
      <c r="BR8" s="12">
        <f t="shared" si="22"/>
        <v>0.97406187067770011</v>
      </c>
      <c r="BS8" s="26">
        <v>5992116.2999999998</v>
      </c>
      <c r="BT8" s="26">
        <v>5420816.2999999998</v>
      </c>
      <c r="BU8" s="12">
        <f t="shared" si="23"/>
        <v>0.90465805878967998</v>
      </c>
      <c r="BV8" s="26">
        <v>47087457.969999999</v>
      </c>
      <c r="BW8" s="26">
        <v>47087457.969999999</v>
      </c>
      <c r="BX8" s="25">
        <f t="shared" si="24"/>
        <v>1</v>
      </c>
      <c r="BY8" s="24">
        <v>1759738578.3800001</v>
      </c>
      <c r="BZ8" s="24">
        <v>1407893428.51</v>
      </c>
      <c r="CA8" s="12">
        <f t="shared" si="25"/>
        <v>0.80005828468345241</v>
      </c>
      <c r="CB8" s="3">
        <f>B8+E8+H8+K8+N8+Q8+T8+W8+Z8+AC8+AF8+AI8+AL8+AO8+AR8+AU8+AX8+BA8+BD8+BG8+BJ8+BM8+BP8+BS8+BV8+BY8</f>
        <v>3044988633.2300005</v>
      </c>
      <c r="CC8" s="3">
        <f t="shared" si="27"/>
        <v>2608208322.1199999</v>
      </c>
      <c r="CD8" s="19">
        <f t="shared" si="26"/>
        <v>0.85655765465151124</v>
      </c>
      <c r="CF8" s="27"/>
      <c r="CG8" s="27"/>
      <c r="CH8" s="23"/>
      <c r="CI8" s="23"/>
    </row>
    <row r="9" spans="1:87" ht="47.25" x14ac:dyDescent="0.2">
      <c r="A9" s="5" t="s">
        <v>31</v>
      </c>
      <c r="B9" s="24">
        <v>366583716.29000002</v>
      </c>
      <c r="C9" s="24">
        <v>227600004.44999999</v>
      </c>
      <c r="D9" s="25">
        <f t="shared" si="0"/>
        <v>0.62086774271759615</v>
      </c>
      <c r="E9" s="26">
        <v>112384973.34</v>
      </c>
      <c r="F9" s="26">
        <v>73211168.189999998</v>
      </c>
      <c r="G9" s="25">
        <f t="shared" si="1"/>
        <v>0.65143200211039887</v>
      </c>
      <c r="H9" s="26">
        <v>841799908.44000006</v>
      </c>
      <c r="I9" s="26">
        <v>513796377.48000002</v>
      </c>
      <c r="J9" s="25">
        <f t="shared" si="2"/>
        <v>0.61035451813264396</v>
      </c>
      <c r="K9" s="26">
        <v>718438635.23000002</v>
      </c>
      <c r="L9" s="26">
        <v>454183270.19999999</v>
      </c>
      <c r="M9" s="25">
        <f t="shared" si="3"/>
        <v>0.63218102135417364</v>
      </c>
      <c r="N9" s="26">
        <v>272258263.62</v>
      </c>
      <c r="O9" s="26">
        <v>163987333.25</v>
      </c>
      <c r="P9" s="25">
        <f t="shared" si="4"/>
        <v>0.60232270297177326</v>
      </c>
      <c r="Q9" s="26">
        <v>236849139.33000001</v>
      </c>
      <c r="R9" s="26">
        <v>159569423.44</v>
      </c>
      <c r="S9" s="25">
        <f t="shared" si="5"/>
        <v>0.67371755663284549</v>
      </c>
      <c r="T9" s="26">
        <v>614725016.30999994</v>
      </c>
      <c r="U9" s="26">
        <v>414701119.25</v>
      </c>
      <c r="V9" s="25">
        <f t="shared" si="6"/>
        <v>0.67461240106888731</v>
      </c>
      <c r="W9" s="26">
        <v>125308346.91</v>
      </c>
      <c r="X9" s="26">
        <v>82309742.040000007</v>
      </c>
      <c r="Y9" s="25">
        <f t="shared" si="7"/>
        <v>0.65685761618990313</v>
      </c>
      <c r="Z9" s="26">
        <v>609790096.67999995</v>
      </c>
      <c r="AA9" s="26">
        <v>405501043.23000002</v>
      </c>
      <c r="AB9" s="25">
        <f t="shared" si="8"/>
        <v>0.66498463231487204</v>
      </c>
      <c r="AC9" s="26">
        <v>605369526.14999998</v>
      </c>
      <c r="AD9" s="26">
        <v>383959274.00999999</v>
      </c>
      <c r="AE9" s="25">
        <f t="shared" si="9"/>
        <v>0.63425603276049547</v>
      </c>
      <c r="AF9" s="26">
        <v>183539230.09999999</v>
      </c>
      <c r="AG9" s="26">
        <v>121736071.84999999</v>
      </c>
      <c r="AH9" s="25">
        <f t="shared" si="10"/>
        <v>0.66327003651302774</v>
      </c>
      <c r="AI9" s="26">
        <v>911277436.02999997</v>
      </c>
      <c r="AJ9" s="26">
        <v>574656849.89999998</v>
      </c>
      <c r="AK9" s="11">
        <f t="shared" si="11"/>
        <v>0.63060581462820486</v>
      </c>
      <c r="AL9" s="26">
        <v>867642531.79999995</v>
      </c>
      <c r="AM9" s="26">
        <v>556060331.73000002</v>
      </c>
      <c r="AN9" s="12">
        <f t="shared" si="12"/>
        <v>0.64088643807767753</v>
      </c>
      <c r="AO9" s="26">
        <v>208145398.16999999</v>
      </c>
      <c r="AP9" s="26">
        <v>116512538.81999999</v>
      </c>
      <c r="AQ9" s="12">
        <f t="shared" si="13"/>
        <v>0.55976514419425183</v>
      </c>
      <c r="AR9" s="26">
        <v>188352140.77000001</v>
      </c>
      <c r="AS9" s="26">
        <v>119668510.81</v>
      </c>
      <c r="AT9" s="12">
        <f t="shared" si="14"/>
        <v>0.6353445749051998</v>
      </c>
      <c r="AU9" s="26">
        <v>160142625</v>
      </c>
      <c r="AV9" s="26">
        <v>103649678.76000001</v>
      </c>
      <c r="AW9" s="12">
        <f t="shared" si="15"/>
        <v>0.64723354422346957</v>
      </c>
      <c r="AX9" s="26">
        <v>234721176.15000001</v>
      </c>
      <c r="AY9" s="26">
        <v>146592191.88999999</v>
      </c>
      <c r="AZ9" s="12">
        <f t="shared" si="16"/>
        <v>0.62453756535507199</v>
      </c>
      <c r="BA9" s="26">
        <v>125565784.39</v>
      </c>
      <c r="BB9" s="26">
        <v>82000676.159999996</v>
      </c>
      <c r="BC9" s="12">
        <f t="shared" si="17"/>
        <v>0.65304952745176725</v>
      </c>
      <c r="BD9" s="26">
        <v>365082154.13</v>
      </c>
      <c r="BE9" s="26">
        <v>242241090.75999999</v>
      </c>
      <c r="BF9" s="12">
        <f t="shared" si="18"/>
        <v>0.66352487520861336</v>
      </c>
      <c r="BG9" s="26">
        <v>224672604.91999999</v>
      </c>
      <c r="BH9" s="26">
        <v>145835925.78999999</v>
      </c>
      <c r="BI9" s="12">
        <f t="shared" si="19"/>
        <v>0.64910417468087989</v>
      </c>
      <c r="BJ9" s="26">
        <v>164538324.38999999</v>
      </c>
      <c r="BK9" s="26">
        <v>108474450.47</v>
      </c>
      <c r="BL9" s="12">
        <f t="shared" si="20"/>
        <v>0.65926555938959508</v>
      </c>
      <c r="BM9" s="26">
        <v>291625926.77999997</v>
      </c>
      <c r="BN9" s="26">
        <v>174789494.88999999</v>
      </c>
      <c r="BO9" s="12">
        <f t="shared" si="21"/>
        <v>0.59936198684371311</v>
      </c>
      <c r="BP9" s="26">
        <v>244984233.59999999</v>
      </c>
      <c r="BQ9" s="26">
        <v>156467566.63</v>
      </c>
      <c r="BR9" s="12">
        <f t="shared" si="22"/>
        <v>0.63868423012671782</v>
      </c>
      <c r="BS9" s="26">
        <v>185180796.97</v>
      </c>
      <c r="BT9" s="26">
        <v>115521446.26000001</v>
      </c>
      <c r="BU9" s="12">
        <f t="shared" si="23"/>
        <v>0.6238305923195423</v>
      </c>
      <c r="BV9" s="26">
        <v>1432545851.6500001</v>
      </c>
      <c r="BW9" s="26">
        <v>916294537.86000001</v>
      </c>
      <c r="BX9" s="25">
        <f t="shared" si="24"/>
        <v>0.63962667359276215</v>
      </c>
      <c r="BY9" s="24">
        <v>4088152534.7199998</v>
      </c>
      <c r="BZ9" s="24">
        <v>2618427329.4899998</v>
      </c>
      <c r="CA9" s="12">
        <f t="shared" si="25"/>
        <v>0.64049159302450964</v>
      </c>
      <c r="CB9" s="3">
        <f>B9+E9+H9+K9+N9+Q9+T9+W9+Z9+AC9+AF9+AI9+AL9+AO9+AR9+AU9+AX9+BA9+BD9+BG9+BJ9+BM9+BP9+BS9+BV9+BY9</f>
        <v>14379676371.869999</v>
      </c>
      <c r="CC9" s="3">
        <f t="shared" si="27"/>
        <v>9177747447.6100006</v>
      </c>
      <c r="CD9" s="19">
        <f t="shared" si="26"/>
        <v>0.63824436727684741</v>
      </c>
      <c r="CF9" s="27"/>
      <c r="CG9" s="27"/>
      <c r="CH9" s="23"/>
      <c r="CI9" s="23"/>
    </row>
    <row r="10" spans="1:87" ht="31.5" x14ac:dyDescent="0.2">
      <c r="A10" s="5" t="s">
        <v>50</v>
      </c>
      <c r="B10" s="24">
        <v>2782040</v>
      </c>
      <c r="C10" s="24">
        <v>2513738.2799999998</v>
      </c>
      <c r="D10" s="25">
        <f t="shared" si="0"/>
        <v>0.90355935931906073</v>
      </c>
      <c r="E10" s="26">
        <v>604340</v>
      </c>
      <c r="F10" s="26">
        <v>340645.6</v>
      </c>
      <c r="G10" s="25">
        <f t="shared" si="1"/>
        <v>0.56366548631565006</v>
      </c>
      <c r="H10" s="26">
        <v>2763970</v>
      </c>
      <c r="I10" s="26">
        <v>1928483.58</v>
      </c>
      <c r="J10" s="25">
        <f t="shared" si="2"/>
        <v>0.69772232694276715</v>
      </c>
      <c r="K10" s="26">
        <v>43660560</v>
      </c>
      <c r="L10" s="26">
        <v>22805990.609999999</v>
      </c>
      <c r="M10" s="25">
        <f t="shared" si="3"/>
        <v>0.52234764304443182</v>
      </c>
      <c r="N10" s="26">
        <v>1109195</v>
      </c>
      <c r="O10" s="26">
        <v>902809.44</v>
      </c>
      <c r="P10" s="25">
        <f t="shared" si="4"/>
        <v>0.81393212194429287</v>
      </c>
      <c r="Q10" s="26">
        <v>1768080</v>
      </c>
      <c r="R10" s="26">
        <v>1451622.95</v>
      </c>
      <c r="S10" s="25">
        <f t="shared" si="5"/>
        <v>0.82101655468078361</v>
      </c>
      <c r="T10" s="26">
        <v>8460965</v>
      </c>
      <c r="U10" s="26">
        <v>7485295</v>
      </c>
      <c r="V10" s="25">
        <f t="shared" si="6"/>
        <v>0.88468573029199393</v>
      </c>
      <c r="W10" s="26">
        <v>6159562.9199999999</v>
      </c>
      <c r="X10" s="26">
        <v>5973380.9199999999</v>
      </c>
      <c r="Y10" s="25">
        <f t="shared" si="7"/>
        <v>0.96977350464341061</v>
      </c>
      <c r="Z10" s="26">
        <v>4358230</v>
      </c>
      <c r="AA10" s="26">
        <v>4015909</v>
      </c>
      <c r="AB10" s="25">
        <f t="shared" si="8"/>
        <v>0.92145412243043623</v>
      </c>
      <c r="AC10" s="26">
        <v>2965290</v>
      </c>
      <c r="AD10" s="26">
        <v>2083782.04</v>
      </c>
      <c r="AE10" s="25">
        <f t="shared" si="9"/>
        <v>0.7027245362173683</v>
      </c>
      <c r="AF10" s="26">
        <v>2681955.2000000002</v>
      </c>
      <c r="AG10" s="26">
        <v>2438917.2000000002</v>
      </c>
      <c r="AH10" s="25">
        <f t="shared" si="10"/>
        <v>0.90938029091611972</v>
      </c>
      <c r="AI10" s="26">
        <v>1689330</v>
      </c>
      <c r="AJ10" s="26">
        <v>1300096.5</v>
      </c>
      <c r="AK10" s="25">
        <f t="shared" si="11"/>
        <v>0.76959297472962651</v>
      </c>
      <c r="AL10" s="26">
        <v>10754998.220000001</v>
      </c>
      <c r="AM10" s="26">
        <v>4748959.8</v>
      </c>
      <c r="AN10" s="25">
        <f t="shared" si="12"/>
        <v>0.44155839943969788</v>
      </c>
      <c r="AO10" s="26">
        <v>2360970</v>
      </c>
      <c r="AP10" s="26">
        <v>2124876</v>
      </c>
      <c r="AQ10" s="25">
        <f t="shared" si="13"/>
        <v>0.90000127066417612</v>
      </c>
      <c r="AR10" s="26">
        <v>2100710</v>
      </c>
      <c r="AS10" s="26">
        <v>1844652</v>
      </c>
      <c r="AT10" s="25">
        <f t="shared" si="14"/>
        <v>0.87810882987180527</v>
      </c>
      <c r="AU10" s="26">
        <v>2416210</v>
      </c>
      <c r="AV10" s="26">
        <v>2142172</v>
      </c>
      <c r="AW10" s="25">
        <f t="shared" si="15"/>
        <v>0.88658353371602638</v>
      </c>
      <c r="AX10" s="26">
        <v>1692780</v>
      </c>
      <c r="AY10" s="26">
        <v>1448006</v>
      </c>
      <c r="AZ10" s="25">
        <f t="shared" si="16"/>
        <v>0.85540117439950847</v>
      </c>
      <c r="BA10" s="26">
        <v>1295590</v>
      </c>
      <c r="BB10" s="26">
        <v>997000.43</v>
      </c>
      <c r="BC10" s="25">
        <f t="shared" si="17"/>
        <v>0.76953390347254924</v>
      </c>
      <c r="BD10" s="26">
        <v>7286640</v>
      </c>
      <c r="BE10" s="26">
        <v>6622418</v>
      </c>
      <c r="BF10" s="25">
        <f t="shared" si="18"/>
        <v>0.90884385670212886</v>
      </c>
      <c r="BG10" s="26">
        <v>879320</v>
      </c>
      <c r="BH10" s="26">
        <v>423434</v>
      </c>
      <c r="BI10" s="25">
        <f t="shared" si="19"/>
        <v>0.48154710458081246</v>
      </c>
      <c r="BJ10" s="26">
        <v>534340</v>
      </c>
      <c r="BK10" s="26">
        <v>251810</v>
      </c>
      <c r="BL10" s="25">
        <f t="shared" si="20"/>
        <v>0.47125425758880113</v>
      </c>
      <c r="BM10" s="26">
        <v>2314120.71</v>
      </c>
      <c r="BN10" s="26">
        <v>2011310.71</v>
      </c>
      <c r="BO10" s="25">
        <f t="shared" si="21"/>
        <v>0.86914684325175073</v>
      </c>
      <c r="BP10" s="26">
        <v>3875970</v>
      </c>
      <c r="BQ10" s="26">
        <v>3629461</v>
      </c>
      <c r="BR10" s="25">
        <f t="shared" si="22"/>
        <v>0.93640069453581942</v>
      </c>
      <c r="BS10" s="26">
        <v>4899790.21</v>
      </c>
      <c r="BT10" s="26">
        <v>4598059.37</v>
      </c>
      <c r="BU10" s="12">
        <f t="shared" si="23"/>
        <v>0.9384196410319372</v>
      </c>
      <c r="BV10" s="26">
        <v>115327940</v>
      </c>
      <c r="BW10" s="26">
        <v>107702780</v>
      </c>
      <c r="BX10" s="25">
        <f t="shared" si="24"/>
        <v>0.93388280411494384</v>
      </c>
      <c r="BY10" s="24">
        <v>211213480</v>
      </c>
      <c r="BZ10" s="24">
        <v>11351026.18</v>
      </c>
      <c r="CA10" s="12">
        <f t="shared" si="25"/>
        <v>5.3741958988602428E-2</v>
      </c>
      <c r="CB10" s="3">
        <f>B10+E10+H10+K10+N10+Q10+T10+W10+Z10+AC10+AF10+AI10+AL10+AO10+AR10+AU10+AX10+BA10+BD10+BG10+BJ10+BM10+BP10+BS10+BV10+BY10</f>
        <v>445956377.25999999</v>
      </c>
      <c r="CC10" s="3">
        <f t="shared" si="27"/>
        <v>203136636.60999998</v>
      </c>
      <c r="CD10" s="19">
        <f t="shared" si="26"/>
        <v>0.45550786347779471</v>
      </c>
      <c r="CF10" s="27"/>
      <c r="CG10" s="27"/>
      <c r="CH10" s="23"/>
      <c r="CI10" s="27"/>
    </row>
    <row r="11" spans="1:87" ht="31.5" x14ac:dyDescent="0.2">
      <c r="A11" s="5" t="s">
        <v>32</v>
      </c>
      <c r="B11" s="24">
        <v>0</v>
      </c>
      <c r="C11" s="24">
        <v>202500</v>
      </c>
      <c r="D11" s="25">
        <f t="shared" si="0"/>
        <v>0</v>
      </c>
      <c r="E11" s="26">
        <v>0</v>
      </c>
      <c r="F11" s="26">
        <v>0</v>
      </c>
      <c r="G11" s="25">
        <f t="shared" si="1"/>
        <v>0</v>
      </c>
      <c r="H11" s="26">
        <v>341400</v>
      </c>
      <c r="I11" s="26">
        <v>431400</v>
      </c>
      <c r="J11" s="25">
        <f t="shared" si="2"/>
        <v>1.2636203866432338</v>
      </c>
      <c r="K11" s="26">
        <v>0</v>
      </c>
      <c r="L11" s="26">
        <v>0</v>
      </c>
      <c r="M11" s="25">
        <f t="shared" si="3"/>
        <v>0</v>
      </c>
      <c r="N11" s="26">
        <v>20000</v>
      </c>
      <c r="O11" s="26">
        <v>20000</v>
      </c>
      <c r="P11" s="25">
        <f t="shared" si="4"/>
        <v>1</v>
      </c>
      <c r="Q11" s="26">
        <v>550000</v>
      </c>
      <c r="R11" s="26">
        <v>0</v>
      </c>
      <c r="S11" s="25">
        <f t="shared" si="5"/>
        <v>0</v>
      </c>
      <c r="T11" s="26">
        <v>4745770</v>
      </c>
      <c r="U11" s="26">
        <v>952000</v>
      </c>
      <c r="V11" s="25">
        <f t="shared" si="6"/>
        <v>0.20059969193618737</v>
      </c>
      <c r="W11" s="26">
        <v>265325</v>
      </c>
      <c r="X11" s="26">
        <v>185950</v>
      </c>
      <c r="Y11" s="25">
        <f t="shared" si="7"/>
        <v>0.70083859417695282</v>
      </c>
      <c r="Z11" s="26">
        <v>0</v>
      </c>
      <c r="AA11" s="26">
        <v>0</v>
      </c>
      <c r="AB11" s="25">
        <f t="shared" si="8"/>
        <v>0</v>
      </c>
      <c r="AC11" s="26">
        <v>2223044</v>
      </c>
      <c r="AD11" s="26">
        <v>0</v>
      </c>
      <c r="AE11" s="25">
        <f t="shared" si="9"/>
        <v>0</v>
      </c>
      <c r="AF11" s="26">
        <v>0</v>
      </c>
      <c r="AG11" s="26">
        <v>0</v>
      </c>
      <c r="AH11" s="25">
        <f t="shared" si="10"/>
        <v>0</v>
      </c>
      <c r="AI11" s="26">
        <v>5000000</v>
      </c>
      <c r="AJ11" s="26">
        <v>5018000</v>
      </c>
      <c r="AK11" s="11">
        <f t="shared" si="11"/>
        <v>1.0036</v>
      </c>
      <c r="AL11" s="26">
        <v>64074</v>
      </c>
      <c r="AM11" s="26">
        <v>74074</v>
      </c>
      <c r="AN11" s="12">
        <f t="shared" si="12"/>
        <v>1.156069544589069</v>
      </c>
      <c r="AO11" s="26">
        <v>600000</v>
      </c>
      <c r="AP11" s="26">
        <v>1643800</v>
      </c>
      <c r="AQ11" s="25">
        <f t="shared" si="13"/>
        <v>2.7396666666666665</v>
      </c>
      <c r="AR11" s="26">
        <v>3883901.94</v>
      </c>
      <c r="AS11" s="26">
        <v>128720</v>
      </c>
      <c r="AT11" s="25">
        <f t="shared" si="14"/>
        <v>3.3141928397914189E-2</v>
      </c>
      <c r="AU11" s="26">
        <v>1037857.31</v>
      </c>
      <c r="AV11" s="26">
        <v>1252383.8600000001</v>
      </c>
      <c r="AW11" s="12">
        <f t="shared" si="15"/>
        <v>1.2067013913502234</v>
      </c>
      <c r="AX11" s="26">
        <v>1872505</v>
      </c>
      <c r="AY11" s="26">
        <v>0</v>
      </c>
      <c r="AZ11" s="12">
        <f t="shared" si="16"/>
        <v>0</v>
      </c>
      <c r="BA11" s="26">
        <v>1300000</v>
      </c>
      <c r="BB11" s="26">
        <v>977474.06</v>
      </c>
      <c r="BC11" s="25">
        <f t="shared" si="17"/>
        <v>0.75190312307692309</v>
      </c>
      <c r="BD11" s="26">
        <v>2752354.06</v>
      </c>
      <c r="BE11" s="26">
        <v>661582.74</v>
      </c>
      <c r="BF11" s="12">
        <f t="shared" si="18"/>
        <v>0.24036978004203427</v>
      </c>
      <c r="BG11" s="26">
        <v>167000</v>
      </c>
      <c r="BH11" s="26">
        <v>277000</v>
      </c>
      <c r="BI11" s="12">
        <f t="shared" si="19"/>
        <v>1.658682634730539</v>
      </c>
      <c r="BJ11" s="26">
        <v>77626</v>
      </c>
      <c r="BK11" s="26">
        <v>106345</v>
      </c>
      <c r="BL11" s="25">
        <f t="shared" si="20"/>
        <v>1.3699662484219204</v>
      </c>
      <c r="BM11" s="26">
        <v>12876979</v>
      </c>
      <c r="BN11" s="26">
        <v>33000</v>
      </c>
      <c r="BO11" s="25">
        <f t="shared" si="21"/>
        <v>2.5627128847534814E-3</v>
      </c>
      <c r="BP11" s="26">
        <v>0</v>
      </c>
      <c r="BQ11" s="26">
        <v>0</v>
      </c>
      <c r="BR11" s="25">
        <f t="shared" si="22"/>
        <v>0</v>
      </c>
      <c r="BS11" s="26">
        <v>24000</v>
      </c>
      <c r="BT11" s="26">
        <v>52000</v>
      </c>
      <c r="BU11" s="12">
        <f t="shared" si="23"/>
        <v>2.1666666666666665</v>
      </c>
      <c r="BV11" s="26">
        <v>0</v>
      </c>
      <c r="BW11" s="26">
        <v>200000</v>
      </c>
      <c r="BX11" s="25">
        <f t="shared" si="24"/>
        <v>0</v>
      </c>
      <c r="BY11" s="24">
        <v>350000000</v>
      </c>
      <c r="BZ11" s="24">
        <v>1817850.25</v>
      </c>
      <c r="CA11" s="12">
        <f t="shared" si="25"/>
        <v>5.1938578571428572E-3</v>
      </c>
      <c r="CB11" s="3">
        <f>B11+E11+H11+K11+N11+Q11+T11+W11+Z11+AC11+AF11+AI11+AL11+AO11+AR11+AU11+AX11+BA11+BD11+BG11+BJ11+BM11+BP11+BS11+BV11+BY11</f>
        <v>387801836.31</v>
      </c>
      <c r="CC11" s="3">
        <f t="shared" si="27"/>
        <v>14034079.91</v>
      </c>
      <c r="CD11" s="19">
        <f t="shared" si="26"/>
        <v>3.6188791789994193E-2</v>
      </c>
      <c r="CF11" s="27"/>
      <c r="CG11" s="27"/>
      <c r="CH11" s="23"/>
      <c r="CI11" s="23"/>
    </row>
    <row r="12" spans="1:87" s="13" customFormat="1" ht="15.75" x14ac:dyDescent="0.25">
      <c r="A12" s="6" t="s">
        <v>33</v>
      </c>
      <c r="B12" s="28">
        <v>636126560.61000001</v>
      </c>
      <c r="C12" s="28">
        <v>420399547.36000001</v>
      </c>
      <c r="D12" s="16">
        <f t="shared" si="0"/>
        <v>0.66087406719327491</v>
      </c>
      <c r="E12" s="29">
        <v>199568738.50999999</v>
      </c>
      <c r="F12" s="29">
        <v>124874190.8</v>
      </c>
      <c r="G12" s="16">
        <f t="shared" si="1"/>
        <v>0.62572019912699306</v>
      </c>
      <c r="H12" s="29">
        <v>1977067773.0899999</v>
      </c>
      <c r="I12" s="29">
        <v>1177325155.0799999</v>
      </c>
      <c r="J12" s="16">
        <f t="shared" si="2"/>
        <v>0.59549053962876253</v>
      </c>
      <c r="K12" s="29">
        <v>1350412227.0999999</v>
      </c>
      <c r="L12" s="29">
        <v>895624395.52999997</v>
      </c>
      <c r="M12" s="16">
        <f t="shared" si="3"/>
        <v>0.66322296077942555</v>
      </c>
      <c r="N12" s="29">
        <v>452714637.26999998</v>
      </c>
      <c r="O12" s="29">
        <v>277192312.97000003</v>
      </c>
      <c r="P12" s="16">
        <f t="shared" si="4"/>
        <v>0.61228926601876565</v>
      </c>
      <c r="Q12" s="29">
        <v>389033638.86000001</v>
      </c>
      <c r="R12" s="29">
        <v>250362064.37</v>
      </c>
      <c r="S12" s="16">
        <f t="shared" si="5"/>
        <v>0.6435486275779273</v>
      </c>
      <c r="T12" s="29">
        <v>1288629354.5699999</v>
      </c>
      <c r="U12" s="29">
        <v>865234792.20000005</v>
      </c>
      <c r="V12" s="16">
        <f t="shared" si="6"/>
        <v>0.67143805868733952</v>
      </c>
      <c r="W12" s="29">
        <v>248263419.44</v>
      </c>
      <c r="X12" s="29">
        <v>163334256.63</v>
      </c>
      <c r="Y12" s="16">
        <f t="shared" si="7"/>
        <v>0.65790706096946527</v>
      </c>
      <c r="Z12" s="29">
        <v>1039845557.92</v>
      </c>
      <c r="AA12" s="29">
        <v>686839575</v>
      </c>
      <c r="AB12" s="16">
        <f t="shared" si="8"/>
        <v>0.66052075692267531</v>
      </c>
      <c r="AC12" s="29">
        <v>1204595183.6400001</v>
      </c>
      <c r="AD12" s="29">
        <v>890140981.57000005</v>
      </c>
      <c r="AE12" s="16">
        <f t="shared" si="9"/>
        <v>0.73895445844321384</v>
      </c>
      <c r="AF12" s="29">
        <v>326529610.56999999</v>
      </c>
      <c r="AG12" s="29">
        <v>207938737.03</v>
      </c>
      <c r="AH12" s="16">
        <f t="shared" si="10"/>
        <v>0.63681433566473755</v>
      </c>
      <c r="AI12" s="29">
        <v>1473547415.52</v>
      </c>
      <c r="AJ12" s="29">
        <v>1012967655.21</v>
      </c>
      <c r="AK12" s="16">
        <f t="shared" si="11"/>
        <v>0.68743472014609996</v>
      </c>
      <c r="AL12" s="29">
        <v>1647626107.03</v>
      </c>
      <c r="AM12" s="29">
        <v>1130957621.0999999</v>
      </c>
      <c r="AN12" s="16">
        <f t="shared" si="12"/>
        <v>0.68641642437837835</v>
      </c>
      <c r="AO12" s="29">
        <v>484254927.88</v>
      </c>
      <c r="AP12" s="29">
        <v>278221542.23000002</v>
      </c>
      <c r="AQ12" s="16">
        <f t="shared" si="13"/>
        <v>0.57453528340540549</v>
      </c>
      <c r="AR12" s="29">
        <v>387842549.42000002</v>
      </c>
      <c r="AS12" s="29">
        <v>253311613.63</v>
      </c>
      <c r="AT12" s="16">
        <f t="shared" si="14"/>
        <v>0.65313002404923182</v>
      </c>
      <c r="AU12" s="29">
        <v>368698265.02999997</v>
      </c>
      <c r="AV12" s="29">
        <v>217888897.38999999</v>
      </c>
      <c r="AW12" s="16">
        <f t="shared" si="15"/>
        <v>0.59096805723311707</v>
      </c>
      <c r="AX12" s="29">
        <v>467653479.45999998</v>
      </c>
      <c r="AY12" s="29">
        <v>323935298.14999998</v>
      </c>
      <c r="AZ12" s="16">
        <f t="shared" si="16"/>
        <v>0.69268232222723636</v>
      </c>
      <c r="BA12" s="29">
        <v>249663681.56</v>
      </c>
      <c r="BB12" s="29">
        <v>174436640.63</v>
      </c>
      <c r="BC12" s="16">
        <f t="shared" si="17"/>
        <v>0.69868648711758585</v>
      </c>
      <c r="BD12" s="29">
        <v>714690301.30999994</v>
      </c>
      <c r="BE12" s="29">
        <v>471997760.94999999</v>
      </c>
      <c r="BF12" s="16">
        <f t="shared" si="18"/>
        <v>0.6604227874435209</v>
      </c>
      <c r="BG12" s="29">
        <v>482412056.82999998</v>
      </c>
      <c r="BH12" s="29">
        <v>302728120.23000002</v>
      </c>
      <c r="BI12" s="16">
        <f t="shared" si="19"/>
        <v>0.6275301704092362</v>
      </c>
      <c r="BJ12" s="29">
        <v>271684548.81999999</v>
      </c>
      <c r="BK12" s="29">
        <v>174588307.52000001</v>
      </c>
      <c r="BL12" s="16">
        <f t="shared" si="20"/>
        <v>0.6426140473511821</v>
      </c>
      <c r="BM12" s="29">
        <v>564341704.90999997</v>
      </c>
      <c r="BN12" s="29">
        <v>366948674.31</v>
      </c>
      <c r="BO12" s="16">
        <f t="shared" si="21"/>
        <v>0.65022427213406142</v>
      </c>
      <c r="BP12" s="29">
        <v>421382840.25999999</v>
      </c>
      <c r="BQ12" s="29">
        <v>279531539.29000002</v>
      </c>
      <c r="BR12" s="16">
        <f t="shared" si="22"/>
        <v>0.66336716302335563</v>
      </c>
      <c r="BS12" s="29">
        <v>354438871.68000001</v>
      </c>
      <c r="BT12" s="29">
        <v>220934978.88999999</v>
      </c>
      <c r="BU12" s="16">
        <f t="shared" si="23"/>
        <v>0.62333732709054535</v>
      </c>
      <c r="BV12" s="29">
        <v>3394444135.9099998</v>
      </c>
      <c r="BW12" s="29">
        <v>2214169701.0500002</v>
      </c>
      <c r="BX12" s="16">
        <f t="shared" si="24"/>
        <v>0.65229227891134944</v>
      </c>
      <c r="BY12" s="28">
        <v>10798201733.1</v>
      </c>
      <c r="BZ12" s="28">
        <v>6681781207.6999998</v>
      </c>
      <c r="CA12" s="16">
        <f t="shared" si="25"/>
        <v>0.61878647693885613</v>
      </c>
      <c r="CB12" s="3">
        <f>BY12+BV12+BS12+BP12+BM12+BJ12+BG12+BD12+BA12+AX12+AU12+AR12+AO12+AL12+AI12+AF12+AC12+Z12+W12+T12+Q12+N12+K12+H12+E12+B12</f>
        <v>31193669320.299992</v>
      </c>
      <c r="CC12" s="3">
        <f t="shared" si="27"/>
        <v>20063665566.819996</v>
      </c>
      <c r="CD12" s="16">
        <f t="shared" si="26"/>
        <v>0.64319671279464097</v>
      </c>
      <c r="CE12" s="17"/>
      <c r="CF12" s="30"/>
      <c r="CG12" s="30"/>
      <c r="CH12" s="18"/>
      <c r="CI12" s="30"/>
    </row>
    <row r="13" spans="1:87" ht="15.75" x14ac:dyDescent="0.2">
      <c r="A13" s="5" t="s">
        <v>34</v>
      </c>
      <c r="B13" s="26">
        <v>60505244.960000001</v>
      </c>
      <c r="C13" s="26">
        <v>35938229.219999999</v>
      </c>
      <c r="D13" s="25">
        <f t="shared" si="0"/>
        <v>0.59396882441776333</v>
      </c>
      <c r="E13" s="26">
        <v>31422970.079999998</v>
      </c>
      <c r="F13" s="26">
        <v>17519615.43</v>
      </c>
      <c r="G13" s="25">
        <f t="shared" si="1"/>
        <v>0.55754167684966338</v>
      </c>
      <c r="H13" s="26">
        <v>276845260.10000002</v>
      </c>
      <c r="I13" s="26">
        <v>154084061.63</v>
      </c>
      <c r="J13" s="25">
        <f t="shared" si="2"/>
        <v>0.55657106635794618</v>
      </c>
      <c r="K13" s="26">
        <v>119506482.3</v>
      </c>
      <c r="L13" s="26">
        <v>69244697.909999996</v>
      </c>
      <c r="M13" s="25">
        <f t="shared" si="3"/>
        <v>0.57942210813446393</v>
      </c>
      <c r="N13" s="26">
        <v>46235840.960000001</v>
      </c>
      <c r="O13" s="26">
        <v>26582409.91</v>
      </c>
      <c r="P13" s="25">
        <f t="shared" si="4"/>
        <v>0.57493081899380249</v>
      </c>
      <c r="Q13" s="26">
        <v>43533754.850000001</v>
      </c>
      <c r="R13" s="26">
        <v>25279265.210000001</v>
      </c>
      <c r="S13" s="25">
        <f t="shared" si="5"/>
        <v>0.58068193972935001</v>
      </c>
      <c r="T13" s="24">
        <v>184957959.25</v>
      </c>
      <c r="U13" s="24">
        <v>97406786.099999994</v>
      </c>
      <c r="V13" s="25">
        <f t="shared" si="6"/>
        <v>0.52664284627156421</v>
      </c>
      <c r="W13" s="24">
        <v>39929245.240000002</v>
      </c>
      <c r="X13" s="24">
        <v>23813442.620000001</v>
      </c>
      <c r="Y13" s="25">
        <f t="shared" si="7"/>
        <v>0.59639100305718673</v>
      </c>
      <c r="Z13" s="26">
        <v>79997583.310000002</v>
      </c>
      <c r="AA13" s="26">
        <v>44762641.810000002</v>
      </c>
      <c r="AB13" s="25">
        <f t="shared" si="8"/>
        <v>0.55954992585887908</v>
      </c>
      <c r="AC13" s="24">
        <v>119553277.12</v>
      </c>
      <c r="AD13" s="24">
        <v>73182868.969999999</v>
      </c>
      <c r="AE13" s="25">
        <f t="shared" si="9"/>
        <v>0.61213603451910126</v>
      </c>
      <c r="AF13" s="24">
        <v>34895692</v>
      </c>
      <c r="AG13" s="24">
        <v>21527435.870000001</v>
      </c>
      <c r="AH13" s="25">
        <f t="shared" si="10"/>
        <v>0.61690812350131929</v>
      </c>
      <c r="AI13" s="26">
        <v>82759735.859999999</v>
      </c>
      <c r="AJ13" s="26">
        <v>43533194.880000003</v>
      </c>
      <c r="AK13" s="11">
        <f t="shared" si="11"/>
        <v>0.52601901670690043</v>
      </c>
      <c r="AL13" s="24">
        <v>147736889.09999999</v>
      </c>
      <c r="AM13" s="24">
        <v>85834945.109999999</v>
      </c>
      <c r="AN13" s="12">
        <f t="shared" si="12"/>
        <v>0.58099873114222766</v>
      </c>
      <c r="AO13" s="24">
        <v>55295801.539999999</v>
      </c>
      <c r="AP13" s="24">
        <v>28749619.309999999</v>
      </c>
      <c r="AQ13" s="12">
        <f t="shared" si="13"/>
        <v>0.51992409024404929</v>
      </c>
      <c r="AR13" s="24">
        <v>52165696.950000003</v>
      </c>
      <c r="AS13" s="24">
        <v>33556635.109999999</v>
      </c>
      <c r="AT13" s="12">
        <f t="shared" si="14"/>
        <v>0.64327013865382654</v>
      </c>
      <c r="AU13" s="24">
        <v>50238039.75</v>
      </c>
      <c r="AV13" s="24">
        <v>29280121.989999998</v>
      </c>
      <c r="AW13" s="12">
        <f t="shared" si="15"/>
        <v>0.58282771652132381</v>
      </c>
      <c r="AX13" s="24">
        <v>56513815.460000001</v>
      </c>
      <c r="AY13" s="24">
        <v>34303780.539999999</v>
      </c>
      <c r="AZ13" s="12">
        <f t="shared" si="16"/>
        <v>0.60699813418685067</v>
      </c>
      <c r="BA13" s="24">
        <v>31914578.050000001</v>
      </c>
      <c r="BB13" s="24">
        <v>23380378.34</v>
      </c>
      <c r="BC13" s="12">
        <f t="shared" si="17"/>
        <v>0.73259243168969301</v>
      </c>
      <c r="BD13" s="24">
        <v>69102364.730000004</v>
      </c>
      <c r="BE13" s="24">
        <v>47354666.75</v>
      </c>
      <c r="BF13" s="12">
        <f t="shared" si="18"/>
        <v>0.68528286890074419</v>
      </c>
      <c r="BG13" s="24">
        <v>62643296</v>
      </c>
      <c r="BH13" s="24">
        <v>34578768.979999997</v>
      </c>
      <c r="BI13" s="12">
        <f t="shared" si="19"/>
        <v>0.55199472550103357</v>
      </c>
      <c r="BJ13" s="26">
        <v>39486935.409999996</v>
      </c>
      <c r="BK13" s="26">
        <v>24693243.260000002</v>
      </c>
      <c r="BL13" s="12">
        <f t="shared" si="20"/>
        <v>0.62535223368452342</v>
      </c>
      <c r="BM13" s="26">
        <v>63986132.869999997</v>
      </c>
      <c r="BN13" s="26">
        <v>32926387.870000001</v>
      </c>
      <c r="BO13" s="12">
        <f t="shared" si="21"/>
        <v>0.51458630789418425</v>
      </c>
      <c r="BP13" s="26">
        <v>48642757.170000002</v>
      </c>
      <c r="BQ13" s="26">
        <v>26286681.370000001</v>
      </c>
      <c r="BR13" s="12">
        <f t="shared" si="22"/>
        <v>0.54040278346335358</v>
      </c>
      <c r="BS13" s="26">
        <v>50107276.460000001</v>
      </c>
      <c r="BT13" s="26">
        <v>29335090.48</v>
      </c>
      <c r="BU13" s="12">
        <f t="shared" si="23"/>
        <v>0.5854457187154809</v>
      </c>
      <c r="BV13" s="26">
        <v>301272692</v>
      </c>
      <c r="BW13" s="26">
        <v>170461496.15000001</v>
      </c>
      <c r="BX13" s="25">
        <f t="shared" si="24"/>
        <v>0.5658046702420676</v>
      </c>
      <c r="BY13" s="26">
        <v>832836242.48000002</v>
      </c>
      <c r="BZ13" s="26">
        <v>296597986.69999999</v>
      </c>
      <c r="CA13" s="12">
        <f t="shared" si="25"/>
        <v>0.35613001880993739</v>
      </c>
      <c r="CB13" s="3">
        <f t="shared" ref="CB13:CC28" si="28">BY13+BV13+BS13+BP13+BM13+BJ13+BG13+BD13+BA13+AX13+AU13+AR13+AO13+AL13+AI13+AF13+AC13+Z13+W13+T13+Q13+N13+K13+H13+E13+B13</f>
        <v>2982085563.9999995</v>
      </c>
      <c r="CC13" s="3">
        <f t="shared" si="28"/>
        <v>1530214451.52</v>
      </c>
      <c r="CD13" s="19">
        <f t="shared" si="26"/>
        <v>0.51313566250173503</v>
      </c>
      <c r="CF13" s="27"/>
      <c r="CG13" s="27"/>
      <c r="CH13" s="23"/>
      <c r="CI13" s="23"/>
    </row>
    <row r="14" spans="1:87" ht="15.75" x14ac:dyDescent="0.2">
      <c r="A14" s="5" t="s">
        <v>35</v>
      </c>
      <c r="B14" s="26">
        <v>1479670</v>
      </c>
      <c r="C14" s="26">
        <v>661855.93000000005</v>
      </c>
      <c r="D14" s="25">
        <f t="shared" si="0"/>
        <v>0.447299688444045</v>
      </c>
      <c r="E14" s="26">
        <v>556068</v>
      </c>
      <c r="F14" s="26">
        <v>277701.13</v>
      </c>
      <c r="G14" s="25">
        <f t="shared" si="1"/>
        <v>0.49940138616140473</v>
      </c>
      <c r="H14" s="26">
        <v>3184128</v>
      </c>
      <c r="I14" s="26">
        <v>1837757.6</v>
      </c>
      <c r="J14" s="25">
        <f t="shared" si="2"/>
        <v>0.57716197338800457</v>
      </c>
      <c r="K14" s="26">
        <v>2696817</v>
      </c>
      <c r="L14" s="26">
        <v>1215142.29</v>
      </c>
      <c r="M14" s="25">
        <f t="shared" si="3"/>
        <v>0.45058388833947577</v>
      </c>
      <c r="N14" s="26">
        <v>935534</v>
      </c>
      <c r="O14" s="26">
        <v>295574.03999999998</v>
      </c>
      <c r="P14" s="25">
        <f t="shared" si="4"/>
        <v>0.31594152644372087</v>
      </c>
      <c r="Q14" s="26">
        <v>739835</v>
      </c>
      <c r="R14" s="26">
        <v>330824.63</v>
      </c>
      <c r="S14" s="25">
        <f t="shared" si="5"/>
        <v>0.44716001540884115</v>
      </c>
      <c r="T14" s="24">
        <v>2849557</v>
      </c>
      <c r="U14" s="24">
        <v>1060259.8400000001</v>
      </c>
      <c r="V14" s="25">
        <f t="shared" si="6"/>
        <v>0.37207883190264313</v>
      </c>
      <c r="W14" s="24">
        <v>630052</v>
      </c>
      <c r="X14" s="24">
        <v>294633.99</v>
      </c>
      <c r="Y14" s="25">
        <f t="shared" si="7"/>
        <v>0.4676344016049469</v>
      </c>
      <c r="Z14" s="26">
        <v>885414</v>
      </c>
      <c r="AA14" s="26">
        <v>466248.51</v>
      </c>
      <c r="AB14" s="25">
        <f t="shared" si="8"/>
        <v>0.52658813843015806</v>
      </c>
      <c r="AC14" s="24">
        <v>1770833</v>
      </c>
      <c r="AD14" s="24">
        <v>512310.89</v>
      </c>
      <c r="AE14" s="25">
        <f t="shared" si="9"/>
        <v>0.28930502763388755</v>
      </c>
      <c r="AF14" s="24">
        <v>630053</v>
      </c>
      <c r="AG14" s="24">
        <v>206270.52</v>
      </c>
      <c r="AH14" s="25">
        <f t="shared" si="10"/>
        <v>0.32738598181422829</v>
      </c>
      <c r="AI14" s="26">
        <v>393784</v>
      </c>
      <c r="AJ14" s="26">
        <v>184838.83</v>
      </c>
      <c r="AK14" s="11">
        <f t="shared" si="11"/>
        <v>0.46939141762996972</v>
      </c>
      <c r="AL14" s="24">
        <v>1856749</v>
      </c>
      <c r="AM14" s="24">
        <v>619340.35</v>
      </c>
      <c r="AN14" s="12">
        <f t="shared" si="12"/>
        <v>0.33356169843096722</v>
      </c>
      <c r="AO14" s="24">
        <v>458222</v>
      </c>
      <c r="AP14" s="24">
        <v>74264.479999999996</v>
      </c>
      <c r="AQ14" s="12">
        <f t="shared" si="13"/>
        <v>0.16207096123712958</v>
      </c>
      <c r="AR14" s="24">
        <v>883029</v>
      </c>
      <c r="AS14" s="24">
        <v>439044.8</v>
      </c>
      <c r="AT14" s="12">
        <f t="shared" si="14"/>
        <v>0.49720314961343282</v>
      </c>
      <c r="AU14" s="24">
        <v>770858</v>
      </c>
      <c r="AV14" s="24">
        <v>236188.13</v>
      </c>
      <c r="AW14" s="12">
        <f t="shared" si="15"/>
        <v>0.30639641801732614</v>
      </c>
      <c r="AX14" s="24">
        <v>1159873</v>
      </c>
      <c r="AY14" s="24">
        <v>186224.26</v>
      </c>
      <c r="AZ14" s="12">
        <f t="shared" si="16"/>
        <v>0.16055573325700315</v>
      </c>
      <c r="BA14" s="24">
        <v>661081</v>
      </c>
      <c r="BB14" s="24">
        <v>187586.81</v>
      </c>
      <c r="BC14" s="12">
        <f t="shared" si="17"/>
        <v>0.28375767871108076</v>
      </c>
      <c r="BD14" s="24">
        <v>778021</v>
      </c>
      <c r="BE14" s="24">
        <v>453873.4</v>
      </c>
      <c r="BF14" s="12">
        <f t="shared" si="18"/>
        <v>0.58336908643854091</v>
      </c>
      <c r="BG14" s="24">
        <v>498794</v>
      </c>
      <c r="BH14" s="24">
        <v>207824</v>
      </c>
      <c r="BI14" s="12">
        <f t="shared" si="19"/>
        <v>0.41665296695629861</v>
      </c>
      <c r="BJ14" s="26">
        <v>618119</v>
      </c>
      <c r="BK14" s="26">
        <v>253768.92</v>
      </c>
      <c r="BL14" s="12">
        <f t="shared" si="20"/>
        <v>0.41055026621087526</v>
      </c>
      <c r="BM14" s="26">
        <v>1381755</v>
      </c>
      <c r="BN14" s="26">
        <v>580547.36</v>
      </c>
      <c r="BO14" s="12">
        <f t="shared" si="21"/>
        <v>0.42015216879982342</v>
      </c>
      <c r="BP14" s="26">
        <v>608576</v>
      </c>
      <c r="BQ14" s="26">
        <v>14186.5</v>
      </c>
      <c r="BR14" s="12">
        <f t="shared" si="22"/>
        <v>2.3310975128825323E-2</v>
      </c>
      <c r="BS14" s="26">
        <v>536978</v>
      </c>
      <c r="BT14" s="26">
        <v>67813.990000000005</v>
      </c>
      <c r="BU14" s="12">
        <f t="shared" si="23"/>
        <v>0.12628820920037692</v>
      </c>
      <c r="BV14" s="26">
        <v>0</v>
      </c>
      <c r="BW14" s="26">
        <v>0</v>
      </c>
      <c r="BX14" s="25">
        <f t="shared" si="24"/>
        <v>0</v>
      </c>
      <c r="BY14" s="26">
        <v>0</v>
      </c>
      <c r="BZ14" s="26">
        <v>0</v>
      </c>
      <c r="CA14" s="12">
        <f t="shared" si="25"/>
        <v>0</v>
      </c>
      <c r="CB14" s="3">
        <f t="shared" si="28"/>
        <v>26963800</v>
      </c>
      <c r="CC14" s="3">
        <f t="shared" si="28"/>
        <v>10664081.200000001</v>
      </c>
      <c r="CD14" s="19">
        <f t="shared" si="26"/>
        <v>0.39549622827642994</v>
      </c>
      <c r="CF14" s="27"/>
      <c r="CG14" s="27"/>
      <c r="CH14" s="23"/>
      <c r="CI14" s="23"/>
    </row>
    <row r="15" spans="1:87" ht="31.5" x14ac:dyDescent="0.2">
      <c r="A15" s="5" t="s">
        <v>36</v>
      </c>
      <c r="B15" s="26">
        <v>5106516.93</v>
      </c>
      <c r="C15" s="26">
        <v>3498428.98</v>
      </c>
      <c r="D15" s="25">
        <f t="shared" si="0"/>
        <v>0.6850910371896094</v>
      </c>
      <c r="E15" s="26">
        <v>2617932</v>
      </c>
      <c r="F15" s="26">
        <v>1458676.33</v>
      </c>
      <c r="G15" s="25">
        <f t="shared" si="1"/>
        <v>0.55718648536325621</v>
      </c>
      <c r="H15" s="26">
        <v>18769128.530000001</v>
      </c>
      <c r="I15" s="26">
        <v>11098343.050000001</v>
      </c>
      <c r="J15" s="25">
        <f t="shared" si="2"/>
        <v>0.5913083834585473</v>
      </c>
      <c r="K15" s="26">
        <v>14165063</v>
      </c>
      <c r="L15" s="26">
        <v>4751988.9800000004</v>
      </c>
      <c r="M15" s="25">
        <f t="shared" si="3"/>
        <v>0.33547249172135701</v>
      </c>
      <c r="N15" s="26">
        <v>5215288</v>
      </c>
      <c r="O15" s="26">
        <v>2260803.84</v>
      </c>
      <c r="P15" s="25">
        <f t="shared" si="4"/>
        <v>0.43349549248286956</v>
      </c>
      <c r="Q15" s="26">
        <v>5577533</v>
      </c>
      <c r="R15" s="26">
        <v>3083176.13</v>
      </c>
      <c r="S15" s="25">
        <f t="shared" si="5"/>
        <v>0.55278491942584651</v>
      </c>
      <c r="T15" s="24">
        <v>16734423.4</v>
      </c>
      <c r="U15" s="24">
        <v>8795350.4100000001</v>
      </c>
      <c r="V15" s="25">
        <f t="shared" si="6"/>
        <v>0.52558431203551359</v>
      </c>
      <c r="W15" s="24">
        <v>2678637</v>
      </c>
      <c r="X15" s="24">
        <v>1620225.89</v>
      </c>
      <c r="Y15" s="25">
        <f t="shared" si="7"/>
        <v>0.60486952506069314</v>
      </c>
      <c r="Z15" s="26">
        <v>9015093</v>
      </c>
      <c r="AA15" s="26">
        <v>5249624.6100000003</v>
      </c>
      <c r="AB15" s="25">
        <f t="shared" si="8"/>
        <v>0.58231508094259266</v>
      </c>
      <c r="AC15" s="24">
        <v>8029224.7400000002</v>
      </c>
      <c r="AD15" s="24">
        <v>4305679.6399999997</v>
      </c>
      <c r="AE15" s="25">
        <f t="shared" si="9"/>
        <v>0.53625098056478104</v>
      </c>
      <c r="AF15" s="24">
        <v>4914638.5</v>
      </c>
      <c r="AG15" s="24">
        <v>2569176.62</v>
      </c>
      <c r="AH15" s="25">
        <f t="shared" si="10"/>
        <v>0.5227600402349023</v>
      </c>
      <c r="AI15" s="26">
        <v>9912214.9199999999</v>
      </c>
      <c r="AJ15" s="26">
        <v>6870554.7199999997</v>
      </c>
      <c r="AK15" s="11">
        <f t="shared" si="11"/>
        <v>0.69314020886867533</v>
      </c>
      <c r="AL15" s="24">
        <v>6890959</v>
      </c>
      <c r="AM15" s="24">
        <v>4245399.43</v>
      </c>
      <c r="AN15" s="12">
        <f t="shared" si="12"/>
        <v>0.61608252639436689</v>
      </c>
      <c r="AO15" s="24">
        <v>6486150</v>
      </c>
      <c r="AP15" s="24">
        <v>2995694.82</v>
      </c>
      <c r="AQ15" s="12">
        <f t="shared" si="13"/>
        <v>0.46186024375014451</v>
      </c>
      <c r="AR15" s="24">
        <v>4371460</v>
      </c>
      <c r="AS15" s="24">
        <v>2506990.0099999998</v>
      </c>
      <c r="AT15" s="12">
        <f t="shared" si="14"/>
        <v>0.57349032359898056</v>
      </c>
      <c r="AU15" s="24">
        <v>5172152.5</v>
      </c>
      <c r="AV15" s="24">
        <v>3275908.16</v>
      </c>
      <c r="AW15" s="12">
        <f t="shared" si="15"/>
        <v>0.63337424022203526</v>
      </c>
      <c r="AX15" s="24">
        <v>5112546.55</v>
      </c>
      <c r="AY15" s="24">
        <v>2951585.28</v>
      </c>
      <c r="AZ15" s="12">
        <f t="shared" si="16"/>
        <v>0.57732193753815308</v>
      </c>
      <c r="BA15" s="24">
        <v>2595462.87</v>
      </c>
      <c r="BB15" s="24">
        <v>1448193.6</v>
      </c>
      <c r="BC15" s="12">
        <f t="shared" si="17"/>
        <v>0.55797122614973105</v>
      </c>
      <c r="BD15" s="24">
        <v>5955607.9199999999</v>
      </c>
      <c r="BE15" s="24">
        <v>4121369.41</v>
      </c>
      <c r="BF15" s="12">
        <f t="shared" si="18"/>
        <v>0.69201489845557196</v>
      </c>
      <c r="BG15" s="24">
        <v>5349170</v>
      </c>
      <c r="BH15" s="24">
        <v>3787479.83</v>
      </c>
      <c r="BI15" s="12">
        <f t="shared" si="19"/>
        <v>0.70805000214986624</v>
      </c>
      <c r="BJ15" s="26">
        <v>5450178</v>
      </c>
      <c r="BK15" s="26">
        <v>3163536.21</v>
      </c>
      <c r="BL15" s="12">
        <f t="shared" si="20"/>
        <v>0.58044640193402852</v>
      </c>
      <c r="BM15" s="26">
        <v>6360490</v>
      </c>
      <c r="BN15" s="26">
        <v>3263559.41</v>
      </c>
      <c r="BO15" s="12">
        <f t="shared" si="21"/>
        <v>0.51309874082028273</v>
      </c>
      <c r="BP15" s="26">
        <v>3520062.51</v>
      </c>
      <c r="BQ15" s="26">
        <v>1853740.02</v>
      </c>
      <c r="BR15" s="12">
        <f t="shared" si="22"/>
        <v>0.52662133548304524</v>
      </c>
      <c r="BS15" s="26">
        <v>5407264.6799999997</v>
      </c>
      <c r="BT15" s="26">
        <v>4139774.43</v>
      </c>
      <c r="BU15" s="12">
        <f t="shared" si="23"/>
        <v>0.76559493107705623</v>
      </c>
      <c r="BV15" s="26">
        <v>29152493</v>
      </c>
      <c r="BW15" s="26">
        <v>17226502.460000001</v>
      </c>
      <c r="BX15" s="25">
        <f t="shared" si="24"/>
        <v>0.59091009677971629</v>
      </c>
      <c r="BY15" s="26">
        <v>57367848</v>
      </c>
      <c r="BZ15" s="26">
        <v>34638629.57</v>
      </c>
      <c r="CA15" s="12">
        <f t="shared" si="25"/>
        <v>0.60379865687135414</v>
      </c>
      <c r="CB15" s="3">
        <f t="shared" si="28"/>
        <v>251927538.05000004</v>
      </c>
      <c r="CC15" s="3">
        <f t="shared" si="28"/>
        <v>145180391.84</v>
      </c>
      <c r="CD15" s="19">
        <f t="shared" si="26"/>
        <v>0.57627837339158239</v>
      </c>
      <c r="CF15" s="27"/>
      <c r="CG15" s="27"/>
      <c r="CH15" s="23"/>
      <c r="CI15" s="23"/>
    </row>
    <row r="16" spans="1:87" ht="15.75" x14ac:dyDescent="0.2">
      <c r="A16" s="5" t="s">
        <v>37</v>
      </c>
      <c r="B16" s="26">
        <v>22317573.66</v>
      </c>
      <c r="C16" s="26">
        <v>10819880.720000001</v>
      </c>
      <c r="D16" s="25">
        <f t="shared" si="0"/>
        <v>0.48481438371558178</v>
      </c>
      <c r="E16" s="26">
        <v>11780177.35</v>
      </c>
      <c r="F16" s="26">
        <v>4083111.71</v>
      </c>
      <c r="G16" s="25">
        <f t="shared" si="1"/>
        <v>0.34660867902807935</v>
      </c>
      <c r="H16" s="26">
        <v>176458664.66999999</v>
      </c>
      <c r="I16" s="26">
        <v>93254879.730000004</v>
      </c>
      <c r="J16" s="25">
        <f t="shared" si="2"/>
        <v>0.52848002621122869</v>
      </c>
      <c r="K16" s="26">
        <v>68168280.769999996</v>
      </c>
      <c r="L16" s="26">
        <v>37753508.049999997</v>
      </c>
      <c r="M16" s="25">
        <f t="shared" si="3"/>
        <v>0.55382807991564964</v>
      </c>
      <c r="N16" s="26">
        <v>23107530.109999999</v>
      </c>
      <c r="O16" s="26">
        <v>12390860.5</v>
      </c>
      <c r="P16" s="25">
        <f t="shared" si="4"/>
        <v>0.53622608911532865</v>
      </c>
      <c r="Q16" s="26">
        <v>22616978.109999999</v>
      </c>
      <c r="R16" s="26">
        <v>13736429.42</v>
      </c>
      <c r="S16" s="25">
        <f t="shared" si="5"/>
        <v>0.60735034332135185</v>
      </c>
      <c r="T16" s="24">
        <v>75593226.939999998</v>
      </c>
      <c r="U16" s="24">
        <v>35992083.789999999</v>
      </c>
      <c r="V16" s="25">
        <f t="shared" si="6"/>
        <v>0.4761284211159249</v>
      </c>
      <c r="W16" s="24">
        <v>18978589.149999999</v>
      </c>
      <c r="X16" s="24">
        <v>13781431.609999999</v>
      </c>
      <c r="Y16" s="25">
        <f t="shared" si="7"/>
        <v>0.72615680233533064</v>
      </c>
      <c r="Z16" s="26">
        <v>75367470.189999998</v>
      </c>
      <c r="AA16" s="26">
        <v>49650382.119999997</v>
      </c>
      <c r="AB16" s="25">
        <f t="shared" si="8"/>
        <v>0.65877734777129049</v>
      </c>
      <c r="AC16" s="24">
        <v>53720288.140000001</v>
      </c>
      <c r="AD16" s="24">
        <v>22215946.84</v>
      </c>
      <c r="AE16" s="25">
        <f t="shared" si="9"/>
        <v>0.41354854207228381</v>
      </c>
      <c r="AF16" s="24">
        <v>24877340.859999999</v>
      </c>
      <c r="AG16" s="24">
        <v>9502131.8200000003</v>
      </c>
      <c r="AH16" s="25">
        <f t="shared" si="10"/>
        <v>0.38195930479363943</v>
      </c>
      <c r="AI16" s="26">
        <v>60213294.189999998</v>
      </c>
      <c r="AJ16" s="26">
        <v>42418542.700000003</v>
      </c>
      <c r="AK16" s="11">
        <f t="shared" si="11"/>
        <v>0.70447138411245935</v>
      </c>
      <c r="AL16" s="24">
        <v>123008463.33</v>
      </c>
      <c r="AM16" s="24">
        <v>44787239.57</v>
      </c>
      <c r="AN16" s="12">
        <f t="shared" si="12"/>
        <v>0.36409884618952909</v>
      </c>
      <c r="AO16" s="24">
        <v>23210258.440000001</v>
      </c>
      <c r="AP16" s="24">
        <v>6457204.2800000003</v>
      </c>
      <c r="AQ16" s="12">
        <f t="shared" si="13"/>
        <v>0.27820475574161679</v>
      </c>
      <c r="AR16" s="24">
        <v>51436280.5</v>
      </c>
      <c r="AS16" s="24">
        <v>33183724.98</v>
      </c>
      <c r="AT16" s="12">
        <f t="shared" si="14"/>
        <v>0.64514239088497083</v>
      </c>
      <c r="AU16" s="24">
        <v>46188658.530000001</v>
      </c>
      <c r="AV16" s="24">
        <v>24991885.120000001</v>
      </c>
      <c r="AW16" s="12">
        <f t="shared" si="15"/>
        <v>0.5410827228023416</v>
      </c>
      <c r="AX16" s="24">
        <v>23357786.109999999</v>
      </c>
      <c r="AY16" s="24">
        <v>13549188.75</v>
      </c>
      <c r="AZ16" s="12">
        <f t="shared" si="16"/>
        <v>0.58007161664175377</v>
      </c>
      <c r="BA16" s="24">
        <v>13166674.560000001</v>
      </c>
      <c r="BB16" s="24">
        <v>5106757.63</v>
      </c>
      <c r="BC16" s="12">
        <f t="shared" si="17"/>
        <v>0.38785477735693347</v>
      </c>
      <c r="BD16" s="24">
        <v>67058394.509999998</v>
      </c>
      <c r="BE16" s="24">
        <v>25889638.329999998</v>
      </c>
      <c r="BF16" s="12">
        <f t="shared" si="18"/>
        <v>0.38607602402618274</v>
      </c>
      <c r="BG16" s="24">
        <v>22934184.620000001</v>
      </c>
      <c r="BH16" s="24">
        <v>10678422.52</v>
      </c>
      <c r="BI16" s="12">
        <f t="shared" si="19"/>
        <v>0.46561160542362456</v>
      </c>
      <c r="BJ16" s="26">
        <v>15418569.93</v>
      </c>
      <c r="BK16" s="26">
        <v>9846969.8200000003</v>
      </c>
      <c r="BL16" s="12">
        <f t="shared" si="20"/>
        <v>0.63864352301835037</v>
      </c>
      <c r="BM16" s="26">
        <v>43002056.329999998</v>
      </c>
      <c r="BN16" s="26">
        <v>17064172.440000001</v>
      </c>
      <c r="BO16" s="12">
        <f t="shared" si="21"/>
        <v>0.396822242849241</v>
      </c>
      <c r="BP16" s="26">
        <v>67657231.620000005</v>
      </c>
      <c r="BQ16" s="26">
        <v>23759794.649999999</v>
      </c>
      <c r="BR16" s="12">
        <f t="shared" si="22"/>
        <v>0.35117893654662063</v>
      </c>
      <c r="BS16" s="26">
        <v>25133252.300000001</v>
      </c>
      <c r="BT16" s="26">
        <v>9585838.0999999996</v>
      </c>
      <c r="BU16" s="12">
        <f t="shared" si="23"/>
        <v>0.38140062358742166</v>
      </c>
      <c r="BV16" s="26">
        <v>389805322</v>
      </c>
      <c r="BW16" s="26">
        <v>226718664.44999999</v>
      </c>
      <c r="BX16" s="25">
        <f t="shared" si="24"/>
        <v>0.58162023875600133</v>
      </c>
      <c r="BY16" s="26">
        <v>2060408411.51</v>
      </c>
      <c r="BZ16" s="26">
        <v>1000929742.78</v>
      </c>
      <c r="CA16" s="12">
        <f t="shared" si="25"/>
        <v>0.48579191251042031</v>
      </c>
      <c r="CB16" s="3">
        <f t="shared" si="28"/>
        <v>3604984958.4300008</v>
      </c>
      <c r="CC16" s="3">
        <f t="shared" si="28"/>
        <v>1798148432.4299996</v>
      </c>
      <c r="CD16" s="19">
        <f t="shared" si="26"/>
        <v>0.498794988929193</v>
      </c>
      <c r="CF16" s="27"/>
      <c r="CG16" s="27"/>
      <c r="CH16" s="23"/>
      <c r="CI16" s="23"/>
    </row>
    <row r="17" spans="1:87" ht="15.75" x14ac:dyDescent="0.2">
      <c r="A17" s="5" t="s">
        <v>38</v>
      </c>
      <c r="B17" s="26">
        <v>77024639.069999993</v>
      </c>
      <c r="C17" s="26">
        <v>44274326.07</v>
      </c>
      <c r="D17" s="25">
        <f t="shared" si="0"/>
        <v>0.57480731626361137</v>
      </c>
      <c r="E17" s="26">
        <v>6644033.7400000002</v>
      </c>
      <c r="F17" s="26">
        <v>3112634.08</v>
      </c>
      <c r="G17" s="25">
        <f t="shared" si="1"/>
        <v>0.46848559200724349</v>
      </c>
      <c r="H17" s="26">
        <v>306429625.01999998</v>
      </c>
      <c r="I17" s="26">
        <v>154112459.69</v>
      </c>
      <c r="J17" s="25">
        <f t="shared" si="2"/>
        <v>0.50292937466454624</v>
      </c>
      <c r="K17" s="26">
        <v>121026776.18000001</v>
      </c>
      <c r="L17" s="26">
        <v>56062204.770000003</v>
      </c>
      <c r="M17" s="25">
        <f t="shared" si="3"/>
        <v>0.46322149973341542</v>
      </c>
      <c r="N17" s="26">
        <v>38767780.960000001</v>
      </c>
      <c r="O17" s="26">
        <v>29748595.5</v>
      </c>
      <c r="P17" s="25">
        <f t="shared" si="4"/>
        <v>0.76735357978559937</v>
      </c>
      <c r="Q17" s="26">
        <v>18978192.780000001</v>
      </c>
      <c r="R17" s="26">
        <v>10399181.439999999</v>
      </c>
      <c r="S17" s="25">
        <f t="shared" si="5"/>
        <v>0.54795425257557107</v>
      </c>
      <c r="T17" s="24">
        <v>130858852.14</v>
      </c>
      <c r="U17" s="24">
        <v>76834011.769999996</v>
      </c>
      <c r="V17" s="25">
        <f t="shared" si="6"/>
        <v>0.58715180909426545</v>
      </c>
      <c r="W17" s="24">
        <v>23000843.780000001</v>
      </c>
      <c r="X17" s="24">
        <v>12886530.029999999</v>
      </c>
      <c r="Y17" s="25">
        <f t="shared" si="7"/>
        <v>0.56026336047746494</v>
      </c>
      <c r="Z17" s="26">
        <v>127983449.54000001</v>
      </c>
      <c r="AA17" s="26">
        <v>91248953.769999996</v>
      </c>
      <c r="AB17" s="25">
        <f t="shared" si="8"/>
        <v>0.71297463928319116</v>
      </c>
      <c r="AC17" s="24">
        <v>291422546.00999999</v>
      </c>
      <c r="AD17" s="24">
        <v>173150615.22999999</v>
      </c>
      <c r="AE17" s="25">
        <f t="shared" si="9"/>
        <v>0.59415655240366483</v>
      </c>
      <c r="AF17" s="24">
        <v>27090590.120000001</v>
      </c>
      <c r="AG17" s="24">
        <v>17176867.41</v>
      </c>
      <c r="AH17" s="25">
        <f t="shared" si="10"/>
        <v>0.63405290670722381</v>
      </c>
      <c r="AI17" s="26">
        <v>246550758.22</v>
      </c>
      <c r="AJ17" s="26">
        <v>186028574.41</v>
      </c>
      <c r="AK17" s="11">
        <f t="shared" si="11"/>
        <v>0.75452444662126983</v>
      </c>
      <c r="AL17" s="24">
        <v>221711504.50999999</v>
      </c>
      <c r="AM17" s="24">
        <v>157621636.86000001</v>
      </c>
      <c r="AN17" s="12">
        <f t="shared" si="12"/>
        <v>0.71093124918508999</v>
      </c>
      <c r="AO17" s="24">
        <v>39744033.659999996</v>
      </c>
      <c r="AP17" s="24">
        <v>22576284.16</v>
      </c>
      <c r="AQ17" s="12">
        <f t="shared" si="13"/>
        <v>0.56804209540315698</v>
      </c>
      <c r="AR17" s="24">
        <v>39218483.149999999</v>
      </c>
      <c r="AS17" s="24">
        <v>25851771.34</v>
      </c>
      <c r="AT17" s="12">
        <f t="shared" si="14"/>
        <v>0.659173156726231</v>
      </c>
      <c r="AU17" s="24">
        <v>24435917.550000001</v>
      </c>
      <c r="AV17" s="24">
        <v>12098473.18</v>
      </c>
      <c r="AW17" s="12">
        <f t="shared" si="15"/>
        <v>0.49511024725159131</v>
      </c>
      <c r="AX17" s="24">
        <v>88404672.049999997</v>
      </c>
      <c r="AY17" s="24">
        <v>64090185.5</v>
      </c>
      <c r="AZ17" s="12">
        <f t="shared" si="16"/>
        <v>0.72496378317824439</v>
      </c>
      <c r="BA17" s="24">
        <v>29595884.210000001</v>
      </c>
      <c r="BB17" s="24">
        <v>27416188.289999999</v>
      </c>
      <c r="BC17" s="12">
        <f t="shared" si="17"/>
        <v>0.9263513837081605</v>
      </c>
      <c r="BD17" s="24">
        <v>71733529.400000006</v>
      </c>
      <c r="BE17" s="24">
        <v>52509135.82</v>
      </c>
      <c r="BF17" s="12">
        <f t="shared" si="18"/>
        <v>0.73200268074360209</v>
      </c>
      <c r="BG17" s="24">
        <v>55819792.649999999</v>
      </c>
      <c r="BH17" s="24">
        <v>29370073.620000001</v>
      </c>
      <c r="BI17" s="12">
        <f t="shared" si="19"/>
        <v>0.52615877318204263</v>
      </c>
      <c r="BJ17" s="26">
        <v>16455761.33</v>
      </c>
      <c r="BK17" s="26">
        <v>9038725.7100000009</v>
      </c>
      <c r="BL17" s="12">
        <f t="shared" si="20"/>
        <v>0.54927423464277969</v>
      </c>
      <c r="BM17" s="26">
        <v>67849734.349999994</v>
      </c>
      <c r="BN17" s="26">
        <v>47928074.75</v>
      </c>
      <c r="BO17" s="12">
        <f t="shared" si="21"/>
        <v>0.70638559176613791</v>
      </c>
      <c r="BP17" s="26">
        <v>21464517.77</v>
      </c>
      <c r="BQ17" s="26">
        <v>14580982.119999999</v>
      </c>
      <c r="BR17" s="12">
        <f t="shared" si="22"/>
        <v>0.67930629871308768</v>
      </c>
      <c r="BS17" s="26">
        <v>22169141.030000001</v>
      </c>
      <c r="BT17" s="26">
        <v>13295846.779999999</v>
      </c>
      <c r="BU17" s="12">
        <f t="shared" si="23"/>
        <v>0.59974568983108678</v>
      </c>
      <c r="BV17" s="26">
        <v>457557423</v>
      </c>
      <c r="BW17" s="26">
        <v>233500261.38</v>
      </c>
      <c r="BX17" s="25">
        <f t="shared" si="24"/>
        <v>0.51031903241574117</v>
      </c>
      <c r="BY17" s="26">
        <v>1454368200.6600001</v>
      </c>
      <c r="BZ17" s="26">
        <v>1042581218.83</v>
      </c>
      <c r="CA17" s="12">
        <f t="shared" si="25"/>
        <v>0.7168619462092688</v>
      </c>
      <c r="CB17" s="3">
        <f t="shared" si="28"/>
        <v>4026306682.8800001</v>
      </c>
      <c r="CC17" s="3">
        <f t="shared" si="28"/>
        <v>2607493812.5100002</v>
      </c>
      <c r="CD17" s="19">
        <f t="shared" si="26"/>
        <v>0.6476143070762983</v>
      </c>
      <c r="CF17" s="27"/>
      <c r="CG17" s="27"/>
      <c r="CH17" s="23"/>
      <c r="CI17" s="23"/>
    </row>
    <row r="18" spans="1:87" ht="15.75" x14ac:dyDescent="0.2">
      <c r="A18" s="5" t="s">
        <v>39</v>
      </c>
      <c r="B18" s="26">
        <v>0</v>
      </c>
      <c r="C18" s="26">
        <v>0</v>
      </c>
      <c r="D18" s="25">
        <f t="shared" si="0"/>
        <v>0</v>
      </c>
      <c r="E18" s="26">
        <v>0</v>
      </c>
      <c r="F18" s="26">
        <v>0</v>
      </c>
      <c r="G18" s="25">
        <f t="shared" si="1"/>
        <v>0</v>
      </c>
      <c r="H18" s="26">
        <v>2026320</v>
      </c>
      <c r="I18" s="26">
        <v>1225880.3999999999</v>
      </c>
      <c r="J18" s="25">
        <f t="shared" si="2"/>
        <v>0.60497868056378057</v>
      </c>
      <c r="K18" s="26">
        <v>1701800</v>
      </c>
      <c r="L18" s="26">
        <v>45600</v>
      </c>
      <c r="M18" s="25">
        <f t="shared" si="3"/>
        <v>2.6795158067928076E-2</v>
      </c>
      <c r="N18" s="26">
        <v>0</v>
      </c>
      <c r="O18" s="26">
        <v>0</v>
      </c>
      <c r="P18" s="25">
        <f t="shared" si="4"/>
        <v>0</v>
      </c>
      <c r="Q18" s="26">
        <v>0</v>
      </c>
      <c r="R18" s="26">
        <v>0</v>
      </c>
      <c r="S18" s="25">
        <f t="shared" si="5"/>
        <v>0</v>
      </c>
      <c r="T18" s="24">
        <v>480000</v>
      </c>
      <c r="U18" s="24">
        <v>0</v>
      </c>
      <c r="V18" s="25">
        <f t="shared" si="6"/>
        <v>0</v>
      </c>
      <c r="W18" s="24">
        <v>0</v>
      </c>
      <c r="X18" s="24">
        <v>0</v>
      </c>
      <c r="Y18" s="25">
        <f t="shared" si="7"/>
        <v>0</v>
      </c>
      <c r="Z18" s="26">
        <v>80000</v>
      </c>
      <c r="AA18" s="26">
        <v>50000</v>
      </c>
      <c r="AB18" s="25">
        <f t="shared" si="8"/>
        <v>0.625</v>
      </c>
      <c r="AC18" s="24">
        <v>1550000</v>
      </c>
      <c r="AD18" s="24">
        <v>0</v>
      </c>
      <c r="AE18" s="25">
        <f t="shared" si="9"/>
        <v>0</v>
      </c>
      <c r="AF18" s="24">
        <v>50000</v>
      </c>
      <c r="AG18" s="24">
        <v>0</v>
      </c>
      <c r="AH18" s="25">
        <f t="shared" si="10"/>
        <v>0</v>
      </c>
      <c r="AI18" s="26">
        <v>1070000</v>
      </c>
      <c r="AJ18" s="26">
        <v>14999.95</v>
      </c>
      <c r="AK18" s="11">
        <f t="shared" si="11"/>
        <v>1.4018644859813086E-2</v>
      </c>
      <c r="AL18" s="24">
        <v>0</v>
      </c>
      <c r="AM18" s="24">
        <v>0</v>
      </c>
      <c r="AN18" s="12">
        <f t="shared" si="12"/>
        <v>0</v>
      </c>
      <c r="AO18" s="24">
        <v>70000</v>
      </c>
      <c r="AP18" s="24">
        <v>0</v>
      </c>
      <c r="AQ18" s="12">
        <f t="shared" si="13"/>
        <v>0</v>
      </c>
      <c r="AR18" s="24">
        <v>0</v>
      </c>
      <c r="AS18" s="24">
        <v>0</v>
      </c>
      <c r="AT18" s="12">
        <f t="shared" si="14"/>
        <v>0</v>
      </c>
      <c r="AU18" s="24">
        <v>0</v>
      </c>
      <c r="AV18" s="24">
        <v>0</v>
      </c>
      <c r="AW18" s="12">
        <f t="shared" si="15"/>
        <v>0</v>
      </c>
      <c r="AX18" s="24">
        <v>1500000</v>
      </c>
      <c r="AY18" s="24">
        <v>0</v>
      </c>
      <c r="AZ18" s="12">
        <f t="shared" si="16"/>
        <v>0</v>
      </c>
      <c r="BA18" s="24">
        <v>0</v>
      </c>
      <c r="BB18" s="24">
        <v>0</v>
      </c>
      <c r="BC18" s="12">
        <f t="shared" si="17"/>
        <v>0</v>
      </c>
      <c r="BD18" s="24">
        <v>183081.52</v>
      </c>
      <c r="BE18" s="24">
        <v>16990</v>
      </c>
      <c r="BF18" s="12">
        <f t="shared" si="18"/>
        <v>9.2800190865795745E-2</v>
      </c>
      <c r="BG18" s="24">
        <v>0</v>
      </c>
      <c r="BH18" s="24">
        <v>0</v>
      </c>
      <c r="BI18" s="12">
        <f t="shared" si="19"/>
        <v>0</v>
      </c>
      <c r="BJ18" s="26">
        <v>0</v>
      </c>
      <c r="BK18" s="26">
        <v>0</v>
      </c>
      <c r="BL18" s="12">
        <f t="shared" si="20"/>
        <v>0</v>
      </c>
      <c r="BM18" s="26">
        <v>20000</v>
      </c>
      <c r="BN18" s="26">
        <v>20000</v>
      </c>
      <c r="BO18" s="12">
        <f t="shared" si="21"/>
        <v>1</v>
      </c>
      <c r="BP18" s="26">
        <v>2963889.56</v>
      </c>
      <c r="BQ18" s="26">
        <v>1734813.68</v>
      </c>
      <c r="BR18" s="12">
        <f t="shared" si="22"/>
        <v>0.58531657299673467</v>
      </c>
      <c r="BS18" s="26">
        <v>3205051.82</v>
      </c>
      <c r="BT18" s="26">
        <v>122400.56</v>
      </c>
      <c r="BU18" s="12">
        <f t="shared" si="23"/>
        <v>3.8189884867446545E-2</v>
      </c>
      <c r="BV18" s="26">
        <v>850000</v>
      </c>
      <c r="BW18" s="26">
        <v>401848</v>
      </c>
      <c r="BX18" s="25">
        <f t="shared" si="24"/>
        <v>0.47276235294117647</v>
      </c>
      <c r="BY18" s="26">
        <v>4478200</v>
      </c>
      <c r="BZ18" s="26">
        <v>1705948.26</v>
      </c>
      <c r="CA18" s="12">
        <f t="shared" si="25"/>
        <v>0.38094508061274618</v>
      </c>
      <c r="CB18" s="3">
        <f t="shared" si="28"/>
        <v>20228342.899999999</v>
      </c>
      <c r="CC18" s="3">
        <f t="shared" si="28"/>
        <v>5338480.8499999996</v>
      </c>
      <c r="CD18" s="19">
        <f t="shared" si="26"/>
        <v>0.2639109331096024</v>
      </c>
      <c r="CF18" s="27"/>
      <c r="CG18" s="27"/>
      <c r="CH18" s="23"/>
      <c r="CI18" s="23"/>
    </row>
    <row r="19" spans="1:87" ht="15.75" x14ac:dyDescent="0.2">
      <c r="A19" s="5" t="s">
        <v>40</v>
      </c>
      <c r="B19" s="26">
        <v>277647457.14999998</v>
      </c>
      <c r="C19" s="26">
        <v>170877460.91</v>
      </c>
      <c r="D19" s="25">
        <f t="shared" si="0"/>
        <v>0.61544759913894287</v>
      </c>
      <c r="E19" s="26">
        <v>80985361.340000004</v>
      </c>
      <c r="F19" s="26">
        <v>48547780.460000001</v>
      </c>
      <c r="G19" s="25">
        <f t="shared" si="1"/>
        <v>0.59946365190842776</v>
      </c>
      <c r="H19" s="26">
        <v>724399843.25</v>
      </c>
      <c r="I19" s="26">
        <v>395456229.56</v>
      </c>
      <c r="J19" s="25">
        <f t="shared" si="2"/>
        <v>0.54590877295858664</v>
      </c>
      <c r="K19" s="26">
        <v>675841605.33000004</v>
      </c>
      <c r="L19" s="26">
        <v>384744210.12</v>
      </c>
      <c r="M19" s="25">
        <f t="shared" si="3"/>
        <v>0.56928162913577518</v>
      </c>
      <c r="N19" s="26">
        <v>189979517.55000001</v>
      </c>
      <c r="O19" s="26">
        <v>106710137.01000001</v>
      </c>
      <c r="P19" s="25">
        <f t="shared" si="4"/>
        <v>0.5616928518723886</v>
      </c>
      <c r="Q19" s="26">
        <v>153169234.06999999</v>
      </c>
      <c r="R19" s="26">
        <v>93642128.010000005</v>
      </c>
      <c r="S19" s="25">
        <f t="shared" si="5"/>
        <v>0.61136381975511178</v>
      </c>
      <c r="T19" s="24">
        <v>511724722.17000002</v>
      </c>
      <c r="U19" s="24">
        <v>323932446.31999999</v>
      </c>
      <c r="V19" s="25">
        <f t="shared" si="6"/>
        <v>0.63302090418134305</v>
      </c>
      <c r="W19" s="24">
        <v>92274037.849999994</v>
      </c>
      <c r="X19" s="24">
        <v>56560932.229999997</v>
      </c>
      <c r="Y19" s="25">
        <f t="shared" si="7"/>
        <v>0.61296691407332837</v>
      </c>
      <c r="Z19" s="26">
        <v>468832283.43000001</v>
      </c>
      <c r="AA19" s="26">
        <v>297456774.22000003</v>
      </c>
      <c r="AB19" s="25">
        <f t="shared" si="8"/>
        <v>0.63446307929947077</v>
      </c>
      <c r="AC19" s="24">
        <v>409620471.88</v>
      </c>
      <c r="AD19" s="24">
        <v>245271472.22</v>
      </c>
      <c r="AE19" s="25">
        <f t="shared" si="9"/>
        <v>0.59877737822599186</v>
      </c>
      <c r="AF19" s="24">
        <v>121402277.09</v>
      </c>
      <c r="AG19" s="24">
        <v>67378058.659999996</v>
      </c>
      <c r="AH19" s="25">
        <f t="shared" si="10"/>
        <v>0.55499831036983061</v>
      </c>
      <c r="AI19" s="26">
        <v>512500487.73000002</v>
      </c>
      <c r="AJ19" s="26">
        <v>312346132.77999997</v>
      </c>
      <c r="AK19" s="11">
        <f t="shared" si="11"/>
        <v>0.60945528883975009</v>
      </c>
      <c r="AL19" s="24">
        <v>732732069.83000004</v>
      </c>
      <c r="AM19" s="24">
        <v>452927990.17000002</v>
      </c>
      <c r="AN19" s="12">
        <f t="shared" si="12"/>
        <v>0.61813589007382075</v>
      </c>
      <c r="AO19" s="24">
        <v>262178453.22</v>
      </c>
      <c r="AP19" s="24">
        <v>140040605.06</v>
      </c>
      <c r="AQ19" s="12">
        <f t="shared" si="13"/>
        <v>0.53414231162043169</v>
      </c>
      <c r="AR19" s="24">
        <v>144870487.06999999</v>
      </c>
      <c r="AS19" s="24">
        <v>87771436.510000005</v>
      </c>
      <c r="AT19" s="12">
        <f t="shared" si="14"/>
        <v>0.60586140272718014</v>
      </c>
      <c r="AU19" s="24">
        <v>139605763</v>
      </c>
      <c r="AV19" s="24">
        <v>77289089.129999995</v>
      </c>
      <c r="AW19" s="12">
        <f t="shared" si="15"/>
        <v>0.55362391543965128</v>
      </c>
      <c r="AX19" s="24">
        <v>178611555.61000001</v>
      </c>
      <c r="AY19" s="24">
        <v>103883033.64</v>
      </c>
      <c r="AZ19" s="12">
        <f t="shared" si="16"/>
        <v>0.58161429301265122</v>
      </c>
      <c r="BA19" s="24">
        <v>90196089.090000004</v>
      </c>
      <c r="BB19" s="24">
        <v>55017332.57</v>
      </c>
      <c r="BC19" s="12">
        <f t="shared" si="17"/>
        <v>0.60997470206388082</v>
      </c>
      <c r="BD19" s="24">
        <v>286716306.10000002</v>
      </c>
      <c r="BE19" s="24">
        <v>177405855.78999999</v>
      </c>
      <c r="BF19" s="12">
        <f t="shared" si="18"/>
        <v>0.61875049313771824</v>
      </c>
      <c r="BG19" s="24">
        <v>183285421.56</v>
      </c>
      <c r="BH19" s="24">
        <v>106692923.78</v>
      </c>
      <c r="BI19" s="12">
        <f t="shared" si="19"/>
        <v>0.58211353020825607</v>
      </c>
      <c r="BJ19" s="26">
        <v>79756026.150000006</v>
      </c>
      <c r="BK19" s="26">
        <v>48900643.509999998</v>
      </c>
      <c r="BL19" s="12">
        <f t="shared" si="20"/>
        <v>0.61312788350350866</v>
      </c>
      <c r="BM19" s="26">
        <v>256921770.27000001</v>
      </c>
      <c r="BN19" s="26">
        <v>151983105.28</v>
      </c>
      <c r="BO19" s="12">
        <f t="shared" si="21"/>
        <v>0.59155401708574717</v>
      </c>
      <c r="BP19" s="26">
        <v>156194737.87</v>
      </c>
      <c r="BQ19" s="26">
        <v>87864491.150000006</v>
      </c>
      <c r="BR19" s="12">
        <f t="shared" si="22"/>
        <v>0.5625316982389581</v>
      </c>
      <c r="BS19" s="26">
        <v>169825957.55000001</v>
      </c>
      <c r="BT19" s="26">
        <v>100418660.56999999</v>
      </c>
      <c r="BU19" s="12">
        <f t="shared" si="23"/>
        <v>0.59130336739267209</v>
      </c>
      <c r="BV19" s="26">
        <v>1480674253.6500001</v>
      </c>
      <c r="BW19" s="26">
        <v>869058693.80999994</v>
      </c>
      <c r="BX19" s="25">
        <f t="shared" si="24"/>
        <v>0.58693442643963667</v>
      </c>
      <c r="BY19" s="26">
        <v>3736352025.77</v>
      </c>
      <c r="BZ19" s="26">
        <v>2256513835.5900002</v>
      </c>
      <c r="CA19" s="12">
        <f t="shared" si="25"/>
        <v>0.6039350200480561</v>
      </c>
      <c r="CB19" s="3">
        <f t="shared" si="28"/>
        <v>12116298215.58</v>
      </c>
      <c r="CC19" s="3">
        <f>BZ19+BW19+BT19+BQ19+BN19+BK19+BH19+BE19+BB19+AY19+AV19+AS19+AP19+AM19+AJ19+AG19+AD19+AA19+X19+U19+R19+O19+L19+I19+F19+C19</f>
        <v>7218691459.0600014</v>
      </c>
      <c r="CD19" s="19">
        <f t="shared" si="26"/>
        <v>0.59578357437403562</v>
      </c>
      <c r="CF19" s="27"/>
      <c r="CG19" s="27"/>
      <c r="CH19" s="23"/>
      <c r="CI19" s="27"/>
    </row>
    <row r="20" spans="1:87" ht="15.75" x14ac:dyDescent="0.2">
      <c r="A20" s="14" t="s">
        <v>53</v>
      </c>
      <c r="B20" s="26">
        <v>36527155.799999997</v>
      </c>
      <c r="C20" s="26">
        <v>21164962.23</v>
      </c>
      <c r="D20" s="25">
        <f t="shared" si="0"/>
        <v>0.57943088550026123</v>
      </c>
      <c r="E20" s="26">
        <v>13869942</v>
      </c>
      <c r="F20" s="26">
        <v>7952876.0599999996</v>
      </c>
      <c r="G20" s="25">
        <f t="shared" si="1"/>
        <v>0.57338928021472613</v>
      </c>
      <c r="H20" s="26">
        <v>99191635.719999999</v>
      </c>
      <c r="I20" s="26">
        <v>56111539.409999996</v>
      </c>
      <c r="J20" s="25">
        <f t="shared" si="2"/>
        <v>0.56568821557084403</v>
      </c>
      <c r="K20" s="26">
        <v>75921782.120000005</v>
      </c>
      <c r="L20" s="26">
        <v>46928229.229999997</v>
      </c>
      <c r="M20" s="25">
        <f t="shared" si="3"/>
        <v>0.61811285140575933</v>
      </c>
      <c r="N20" s="26">
        <v>26593655.23</v>
      </c>
      <c r="O20" s="26">
        <v>15111474.9</v>
      </c>
      <c r="P20" s="25">
        <f t="shared" si="4"/>
        <v>0.56823609877264702</v>
      </c>
      <c r="Q20" s="26">
        <v>24575138</v>
      </c>
      <c r="R20" s="26">
        <v>14931766.300000001</v>
      </c>
      <c r="S20" s="25">
        <f t="shared" si="5"/>
        <v>0.60759643750525427</v>
      </c>
      <c r="T20" s="24">
        <v>81766062.420000002</v>
      </c>
      <c r="U20" s="24">
        <v>50189383.57</v>
      </c>
      <c r="V20" s="25">
        <f t="shared" si="6"/>
        <v>0.613816809622028</v>
      </c>
      <c r="W20" s="24">
        <v>11502831</v>
      </c>
      <c r="X20" s="24">
        <v>7485926.7300000004</v>
      </c>
      <c r="Y20" s="25">
        <f t="shared" si="7"/>
        <v>0.65078994292796277</v>
      </c>
      <c r="Z20" s="26">
        <v>54810566</v>
      </c>
      <c r="AA20" s="26">
        <v>36612944.039999999</v>
      </c>
      <c r="AB20" s="25">
        <f t="shared" si="8"/>
        <v>0.66799062137033938</v>
      </c>
      <c r="AC20" s="24">
        <v>50727160</v>
      </c>
      <c r="AD20" s="24">
        <v>29904479.539999999</v>
      </c>
      <c r="AE20" s="25">
        <f t="shared" si="9"/>
        <v>0.58951613967744299</v>
      </c>
      <c r="AF20" s="24">
        <v>15954292</v>
      </c>
      <c r="AG20" s="24">
        <v>10117662.01</v>
      </c>
      <c r="AH20" s="25">
        <f t="shared" si="10"/>
        <v>0.63416552799710568</v>
      </c>
      <c r="AI20" s="26">
        <v>56203718.5</v>
      </c>
      <c r="AJ20" s="26">
        <v>29711331.91</v>
      </c>
      <c r="AK20" s="11">
        <f t="shared" si="11"/>
        <v>0.52863640881697183</v>
      </c>
      <c r="AL20" s="24">
        <v>103542165.38</v>
      </c>
      <c r="AM20" s="24">
        <v>60672041.390000001</v>
      </c>
      <c r="AN20" s="12">
        <f t="shared" si="12"/>
        <v>0.58596457942842384</v>
      </c>
      <c r="AO20" s="24">
        <v>35607494.75</v>
      </c>
      <c r="AP20" s="24">
        <v>17787241.079999998</v>
      </c>
      <c r="AQ20" s="12">
        <f t="shared" si="13"/>
        <v>0.49953643762034111</v>
      </c>
      <c r="AR20" s="24">
        <v>20693196.809999999</v>
      </c>
      <c r="AS20" s="24">
        <v>11968163.939999999</v>
      </c>
      <c r="AT20" s="12">
        <f t="shared" si="14"/>
        <v>0.57836225354104676</v>
      </c>
      <c r="AU20" s="24">
        <v>31619500</v>
      </c>
      <c r="AV20" s="24">
        <v>17138312.100000001</v>
      </c>
      <c r="AW20" s="12">
        <f t="shared" si="15"/>
        <v>0.54201717610967926</v>
      </c>
      <c r="AX20" s="24">
        <v>24069052</v>
      </c>
      <c r="AY20" s="24">
        <v>15143880.84</v>
      </c>
      <c r="AZ20" s="12">
        <f t="shared" si="16"/>
        <v>0.62918476556534086</v>
      </c>
      <c r="BA20" s="24">
        <v>20313192</v>
      </c>
      <c r="BB20" s="24">
        <v>12169347.029999999</v>
      </c>
      <c r="BC20" s="12">
        <f t="shared" si="17"/>
        <v>0.59908590584877053</v>
      </c>
      <c r="BD20" s="24">
        <v>60697508.229999997</v>
      </c>
      <c r="BE20" s="24">
        <v>31383350.07</v>
      </c>
      <c r="BF20" s="12">
        <f t="shared" si="18"/>
        <v>0.51704511412691978</v>
      </c>
      <c r="BG20" s="24">
        <v>36420667</v>
      </c>
      <c r="BH20" s="24">
        <v>25315368.109999999</v>
      </c>
      <c r="BI20" s="12">
        <f t="shared" si="19"/>
        <v>0.69508249560613478</v>
      </c>
      <c r="BJ20" s="26">
        <v>15392752</v>
      </c>
      <c r="BK20" s="26">
        <v>10850055.09</v>
      </c>
      <c r="BL20" s="12">
        <f t="shared" si="20"/>
        <v>0.70488078350122185</v>
      </c>
      <c r="BM20" s="26">
        <v>29541832.530000001</v>
      </c>
      <c r="BN20" s="26">
        <v>15514810.199999999</v>
      </c>
      <c r="BO20" s="12">
        <f t="shared" si="21"/>
        <v>0.52518103554491979</v>
      </c>
      <c r="BP20" s="26">
        <v>13149609</v>
      </c>
      <c r="BQ20" s="26">
        <v>7757155.3600000003</v>
      </c>
      <c r="BR20" s="12">
        <f t="shared" si="22"/>
        <v>0.58991528645452507</v>
      </c>
      <c r="BS20" s="26">
        <v>25625860.690000001</v>
      </c>
      <c r="BT20" s="26">
        <v>17026352.379999999</v>
      </c>
      <c r="BU20" s="12">
        <f t="shared" si="23"/>
        <v>0.66442070320955915</v>
      </c>
      <c r="BV20" s="26">
        <v>172221000</v>
      </c>
      <c r="BW20" s="26">
        <v>107936222.53</v>
      </c>
      <c r="BX20" s="25">
        <f t="shared" si="24"/>
        <v>0.62673090116768571</v>
      </c>
      <c r="BY20" s="26">
        <v>221593530.41</v>
      </c>
      <c r="BZ20" s="26">
        <v>122129343.19</v>
      </c>
      <c r="CA20" s="12">
        <f t="shared" si="25"/>
        <v>0.55114128541583352</v>
      </c>
      <c r="CB20" s="3">
        <f t="shared" si="28"/>
        <v>1358131299.5900002</v>
      </c>
      <c r="CC20" s="3">
        <f t="shared" si="28"/>
        <v>799014219.23999989</v>
      </c>
      <c r="CD20" s="19">
        <f t="shared" si="26"/>
        <v>0.58831883153065578</v>
      </c>
      <c r="CF20" s="27"/>
      <c r="CG20" s="27"/>
      <c r="CH20" s="23"/>
      <c r="CI20" s="23"/>
    </row>
    <row r="21" spans="1:87" ht="15.75" x14ac:dyDescent="0.2">
      <c r="A21" s="14" t="s">
        <v>58</v>
      </c>
      <c r="B21" s="26">
        <v>0</v>
      </c>
      <c r="C21" s="26">
        <v>0</v>
      </c>
      <c r="D21" s="25">
        <f t="shared" si="0"/>
        <v>0</v>
      </c>
      <c r="E21" s="26">
        <v>0</v>
      </c>
      <c r="F21" s="26">
        <v>0</v>
      </c>
      <c r="G21" s="25">
        <f t="shared" si="1"/>
        <v>0</v>
      </c>
      <c r="H21" s="26">
        <v>1737298</v>
      </c>
      <c r="I21" s="26">
        <v>582782.86</v>
      </c>
      <c r="J21" s="25">
        <f t="shared" si="2"/>
        <v>0.335453595180562</v>
      </c>
      <c r="K21" s="26">
        <v>0</v>
      </c>
      <c r="L21" s="26">
        <v>0</v>
      </c>
      <c r="M21" s="25">
        <f t="shared" si="3"/>
        <v>0</v>
      </c>
      <c r="N21" s="26">
        <v>0</v>
      </c>
      <c r="O21" s="26">
        <v>0</v>
      </c>
      <c r="P21" s="25">
        <f t="shared" si="4"/>
        <v>0</v>
      </c>
      <c r="Q21" s="26">
        <v>0</v>
      </c>
      <c r="R21" s="26">
        <v>0</v>
      </c>
      <c r="S21" s="25">
        <f t="shared" si="5"/>
        <v>0</v>
      </c>
      <c r="T21" s="24">
        <v>0</v>
      </c>
      <c r="U21" s="24">
        <v>0</v>
      </c>
      <c r="V21" s="25">
        <f t="shared" si="6"/>
        <v>0</v>
      </c>
      <c r="W21" s="24">
        <v>0</v>
      </c>
      <c r="X21" s="24">
        <v>0</v>
      </c>
      <c r="Y21" s="25">
        <f t="shared" si="7"/>
        <v>0</v>
      </c>
      <c r="Z21" s="26">
        <v>0</v>
      </c>
      <c r="AA21" s="26">
        <v>0</v>
      </c>
      <c r="AB21" s="25">
        <f t="shared" si="8"/>
        <v>0</v>
      </c>
      <c r="AC21" s="24">
        <v>0</v>
      </c>
      <c r="AD21" s="24">
        <v>0</v>
      </c>
      <c r="AE21" s="25">
        <f t="shared" si="9"/>
        <v>0</v>
      </c>
      <c r="AF21" s="24">
        <v>0</v>
      </c>
      <c r="AG21" s="24">
        <v>0</v>
      </c>
      <c r="AH21" s="25">
        <f t="shared" si="10"/>
        <v>0</v>
      </c>
      <c r="AI21" s="26">
        <v>0</v>
      </c>
      <c r="AJ21" s="26">
        <v>0</v>
      </c>
      <c r="AK21" s="11">
        <f t="shared" si="11"/>
        <v>0</v>
      </c>
      <c r="AL21" s="24">
        <v>0</v>
      </c>
      <c r="AM21" s="24">
        <v>0</v>
      </c>
      <c r="AN21" s="12">
        <f t="shared" si="12"/>
        <v>0</v>
      </c>
      <c r="AO21" s="24">
        <v>0</v>
      </c>
      <c r="AP21" s="24">
        <v>0</v>
      </c>
      <c r="AQ21" s="12">
        <f t="shared" si="13"/>
        <v>0</v>
      </c>
      <c r="AR21" s="24">
        <v>0</v>
      </c>
      <c r="AS21" s="24">
        <v>0</v>
      </c>
      <c r="AT21" s="12">
        <f t="shared" si="14"/>
        <v>0</v>
      </c>
      <c r="AU21" s="24">
        <v>0</v>
      </c>
      <c r="AV21" s="24">
        <v>0</v>
      </c>
      <c r="AW21" s="12">
        <f t="shared" si="15"/>
        <v>0</v>
      </c>
      <c r="AX21" s="24">
        <v>0</v>
      </c>
      <c r="AY21" s="24">
        <v>0</v>
      </c>
      <c r="AZ21" s="12">
        <f t="shared" si="16"/>
        <v>0</v>
      </c>
      <c r="BA21" s="24">
        <v>0</v>
      </c>
      <c r="BB21" s="24">
        <v>0</v>
      </c>
      <c r="BC21" s="12">
        <f t="shared" si="17"/>
        <v>0</v>
      </c>
      <c r="BD21" s="24">
        <v>0</v>
      </c>
      <c r="BE21" s="24">
        <v>0</v>
      </c>
      <c r="BF21" s="12">
        <f t="shared" si="18"/>
        <v>0</v>
      </c>
      <c r="BG21" s="24">
        <v>0</v>
      </c>
      <c r="BH21" s="24">
        <v>0</v>
      </c>
      <c r="BI21" s="12">
        <f t="shared" si="19"/>
        <v>0</v>
      </c>
      <c r="BJ21" s="26">
        <v>0</v>
      </c>
      <c r="BK21" s="26">
        <v>0</v>
      </c>
      <c r="BL21" s="12">
        <f t="shared" si="20"/>
        <v>0</v>
      </c>
      <c r="BM21" s="26">
        <v>0</v>
      </c>
      <c r="BN21" s="26">
        <v>0</v>
      </c>
      <c r="BO21" s="12">
        <f t="shared" si="21"/>
        <v>0</v>
      </c>
      <c r="BP21" s="26">
        <v>0</v>
      </c>
      <c r="BQ21" s="26">
        <v>0</v>
      </c>
      <c r="BR21" s="12">
        <f t="shared" si="22"/>
        <v>0</v>
      </c>
      <c r="BS21" s="26">
        <v>0</v>
      </c>
      <c r="BT21" s="26">
        <v>0</v>
      </c>
      <c r="BU21" s="12">
        <f t="shared" si="23"/>
        <v>0</v>
      </c>
      <c r="BV21" s="26">
        <v>0</v>
      </c>
      <c r="BW21" s="26">
        <v>0</v>
      </c>
      <c r="BX21" s="25">
        <f t="shared" si="24"/>
        <v>0</v>
      </c>
      <c r="BY21" s="26">
        <v>0</v>
      </c>
      <c r="BZ21" s="26">
        <v>0</v>
      </c>
      <c r="CA21" s="12">
        <f t="shared" si="25"/>
        <v>0</v>
      </c>
      <c r="CB21" s="3">
        <f t="shared" si="28"/>
        <v>1737298</v>
      </c>
      <c r="CC21" s="3">
        <f t="shared" si="28"/>
        <v>582782.86</v>
      </c>
      <c r="CD21" s="19">
        <f t="shared" si="26"/>
        <v>0.335453595180562</v>
      </c>
      <c r="CF21" s="27"/>
      <c r="CG21" s="27"/>
      <c r="CH21" s="23"/>
      <c r="CI21" s="23"/>
    </row>
    <row r="22" spans="1:87" ht="15.75" x14ac:dyDescent="0.2">
      <c r="A22" s="5" t="s">
        <v>41</v>
      </c>
      <c r="B22" s="26">
        <v>169345319.49000001</v>
      </c>
      <c r="C22" s="26">
        <v>103954991.33</v>
      </c>
      <c r="D22" s="25">
        <f t="shared" si="0"/>
        <v>0.61386397712715424</v>
      </c>
      <c r="E22" s="26">
        <v>43530289</v>
      </c>
      <c r="F22" s="26">
        <v>27727981.879999999</v>
      </c>
      <c r="G22" s="25">
        <f t="shared" si="1"/>
        <v>0.63698134142872331</v>
      </c>
      <c r="H22" s="26">
        <v>409964666.32999998</v>
      </c>
      <c r="I22" s="26">
        <v>239085589.93000001</v>
      </c>
      <c r="J22" s="25">
        <f t="shared" si="2"/>
        <v>0.5831858439662424</v>
      </c>
      <c r="K22" s="26">
        <v>302865357</v>
      </c>
      <c r="L22" s="26">
        <v>205854225.65000001</v>
      </c>
      <c r="M22" s="25">
        <f t="shared" si="3"/>
        <v>0.67968891420618971</v>
      </c>
      <c r="N22" s="26">
        <v>130964076.59</v>
      </c>
      <c r="O22" s="26">
        <v>75430508.920000002</v>
      </c>
      <c r="P22" s="25">
        <f t="shared" si="4"/>
        <v>0.57596335486825889</v>
      </c>
      <c r="Q22" s="26">
        <v>123439369.12</v>
      </c>
      <c r="R22" s="26">
        <v>83238127.75</v>
      </c>
      <c r="S22" s="25">
        <f t="shared" si="5"/>
        <v>0.67432398871936161</v>
      </c>
      <c r="T22" s="24">
        <v>295679627.62</v>
      </c>
      <c r="U22" s="24">
        <v>206811622.16</v>
      </c>
      <c r="V22" s="25">
        <f t="shared" si="6"/>
        <v>0.6994449493347884</v>
      </c>
      <c r="W22" s="24">
        <v>55853829</v>
      </c>
      <c r="X22" s="24">
        <v>39670034.649999999</v>
      </c>
      <c r="Y22" s="25">
        <f t="shared" si="7"/>
        <v>0.71024736101798858</v>
      </c>
      <c r="Z22" s="26">
        <v>257564270</v>
      </c>
      <c r="AA22" s="26">
        <v>167731429.31</v>
      </c>
      <c r="AB22" s="25">
        <f t="shared" si="8"/>
        <v>0.65122165162893131</v>
      </c>
      <c r="AC22" s="24">
        <v>320397426</v>
      </c>
      <c r="AD22" s="24">
        <v>205356931.80000001</v>
      </c>
      <c r="AE22" s="25">
        <f t="shared" si="9"/>
        <v>0.64094438698767831</v>
      </c>
      <c r="AF22" s="24">
        <v>87796427</v>
      </c>
      <c r="AG22" s="24">
        <v>62127550.969999999</v>
      </c>
      <c r="AH22" s="25">
        <f t="shared" si="10"/>
        <v>0.70763188312891134</v>
      </c>
      <c r="AI22" s="26">
        <v>542167673.45000005</v>
      </c>
      <c r="AJ22" s="26">
        <v>351106228.41000003</v>
      </c>
      <c r="AK22" s="11">
        <f t="shared" si="11"/>
        <v>0.64759712834922434</v>
      </c>
      <c r="AL22" s="24">
        <v>357814955.68000001</v>
      </c>
      <c r="AM22" s="24">
        <v>268693854.52999997</v>
      </c>
      <c r="AN22" s="12">
        <f t="shared" si="12"/>
        <v>0.7509296362958553</v>
      </c>
      <c r="AO22" s="24">
        <v>74601255</v>
      </c>
      <c r="AP22" s="24">
        <v>46558065.590000004</v>
      </c>
      <c r="AQ22" s="12">
        <f t="shared" si="13"/>
        <v>0.6240922567589513</v>
      </c>
      <c r="AR22" s="24">
        <v>76378948</v>
      </c>
      <c r="AS22" s="24">
        <v>47107967.159999996</v>
      </c>
      <c r="AT22" s="12">
        <f t="shared" si="14"/>
        <v>0.61676637860998029</v>
      </c>
      <c r="AU22" s="24">
        <v>70667464.530000001</v>
      </c>
      <c r="AV22" s="24">
        <v>45308625.030000001</v>
      </c>
      <c r="AW22" s="12">
        <f t="shared" si="15"/>
        <v>0.6411525492154232</v>
      </c>
      <c r="AX22" s="24">
        <v>93052364</v>
      </c>
      <c r="AY22" s="24">
        <v>59366913.390000001</v>
      </c>
      <c r="AZ22" s="12">
        <f t="shared" si="16"/>
        <v>0.63799468211253607</v>
      </c>
      <c r="BA22" s="24">
        <v>62402845.229999997</v>
      </c>
      <c r="BB22" s="24">
        <v>37905763.619999997</v>
      </c>
      <c r="BC22" s="12">
        <f t="shared" si="17"/>
        <v>0.60743646351844394</v>
      </c>
      <c r="BD22" s="24">
        <v>157738585.61000001</v>
      </c>
      <c r="BE22" s="24">
        <v>109856156.18000001</v>
      </c>
      <c r="BF22" s="12">
        <f t="shared" si="18"/>
        <v>0.69644440994046519</v>
      </c>
      <c r="BG22" s="24">
        <v>95799876</v>
      </c>
      <c r="BH22" s="24">
        <v>66194121.950000003</v>
      </c>
      <c r="BI22" s="12">
        <f t="shared" si="19"/>
        <v>0.69096250135021053</v>
      </c>
      <c r="BJ22" s="26">
        <v>97711607</v>
      </c>
      <c r="BK22" s="26">
        <v>64828699.549999997</v>
      </c>
      <c r="BL22" s="12">
        <f t="shared" si="20"/>
        <v>0.66346979177202559</v>
      </c>
      <c r="BM22" s="26">
        <v>106453464</v>
      </c>
      <c r="BN22" s="26">
        <v>70210693.659999996</v>
      </c>
      <c r="BO22" s="12">
        <f t="shared" si="21"/>
        <v>0.65954353218604511</v>
      </c>
      <c r="BP22" s="26">
        <v>126136068</v>
      </c>
      <c r="BQ22" s="26">
        <v>85225756.370000005</v>
      </c>
      <c r="BR22" s="12">
        <f t="shared" si="22"/>
        <v>0.67566523771773201</v>
      </c>
      <c r="BS22" s="26">
        <v>68687258.109999999</v>
      </c>
      <c r="BT22" s="26">
        <v>41864842.990000002</v>
      </c>
      <c r="BU22" s="12">
        <f t="shared" si="23"/>
        <v>0.60949940559506788</v>
      </c>
      <c r="BV22" s="26">
        <v>697020725.97000003</v>
      </c>
      <c r="BW22" s="26">
        <v>444037220.07999998</v>
      </c>
      <c r="BX22" s="25">
        <f t="shared" si="24"/>
        <v>0.63705023901844704</v>
      </c>
      <c r="BY22" s="26">
        <v>2066697278.1300001</v>
      </c>
      <c r="BZ22" s="26">
        <v>1367864192.8199999</v>
      </c>
      <c r="CA22" s="12">
        <f t="shared" si="25"/>
        <v>0.66185996725058738</v>
      </c>
      <c r="CB22" s="3">
        <f t="shared" si="28"/>
        <v>6890731025.8600006</v>
      </c>
      <c r="CC22" s="3">
        <f t="shared" si="28"/>
        <v>4523118095.6800003</v>
      </c>
      <c r="CD22" s="19">
        <f t="shared" si="26"/>
        <v>0.65640613146926463</v>
      </c>
      <c r="CE22" s="31"/>
      <c r="CF22" s="27"/>
      <c r="CG22" s="27"/>
      <c r="CH22" s="23"/>
      <c r="CI22" s="23"/>
    </row>
    <row r="23" spans="1:87" ht="15.75" x14ac:dyDescent="0.2">
      <c r="A23" s="5" t="s">
        <v>52</v>
      </c>
      <c r="B23" s="26">
        <v>842010</v>
      </c>
      <c r="C23" s="26">
        <v>219895</v>
      </c>
      <c r="D23" s="25">
        <f t="shared" si="0"/>
        <v>0.26115485564304464</v>
      </c>
      <c r="E23" s="26">
        <v>7058857</v>
      </c>
      <c r="F23" s="26">
        <v>3858207.66</v>
      </c>
      <c r="G23" s="25">
        <f t="shared" si="1"/>
        <v>0.54657682681487951</v>
      </c>
      <c r="H23" s="26">
        <v>35686245.520000003</v>
      </c>
      <c r="I23" s="26">
        <v>15218773.34</v>
      </c>
      <c r="J23" s="25">
        <f t="shared" si="2"/>
        <v>0.4264604784908177</v>
      </c>
      <c r="K23" s="26">
        <v>10760237</v>
      </c>
      <c r="L23" s="26">
        <v>6844771.29</v>
      </c>
      <c r="M23" s="25">
        <f t="shared" si="3"/>
        <v>0.63611714965014243</v>
      </c>
      <c r="N23" s="26">
        <v>6120680</v>
      </c>
      <c r="O23" s="26">
        <v>1076017.3899999999</v>
      </c>
      <c r="P23" s="25">
        <f t="shared" si="4"/>
        <v>0.17580030160047574</v>
      </c>
      <c r="Q23" s="26">
        <v>750000</v>
      </c>
      <c r="R23" s="26">
        <v>195963.71</v>
      </c>
      <c r="S23" s="25">
        <f t="shared" si="5"/>
        <v>0.26128494666666663</v>
      </c>
      <c r="T23" s="24">
        <v>19871621.800000001</v>
      </c>
      <c r="U23" s="24">
        <v>9407702.3399999999</v>
      </c>
      <c r="V23" s="25">
        <f t="shared" si="6"/>
        <v>0.47342398293832261</v>
      </c>
      <c r="W23" s="24">
        <v>5638490</v>
      </c>
      <c r="X23" s="24">
        <v>3551847.98</v>
      </c>
      <c r="Y23" s="25">
        <f t="shared" si="7"/>
        <v>0.62992893132735894</v>
      </c>
      <c r="Z23" s="26">
        <v>604360</v>
      </c>
      <c r="AA23" s="26">
        <v>553456.89</v>
      </c>
      <c r="AB23" s="25">
        <f t="shared" si="8"/>
        <v>0.91577352902243703</v>
      </c>
      <c r="AC23" s="24">
        <v>2701000</v>
      </c>
      <c r="AD23" s="24">
        <v>810573.05</v>
      </c>
      <c r="AE23" s="25">
        <f t="shared" si="9"/>
        <v>0.30010109218807851</v>
      </c>
      <c r="AF23" s="24">
        <v>6770300</v>
      </c>
      <c r="AG23" s="24">
        <v>3900384.19</v>
      </c>
      <c r="AH23" s="25">
        <f t="shared" si="10"/>
        <v>0.57610212102861025</v>
      </c>
      <c r="AI23" s="26">
        <v>15231000</v>
      </c>
      <c r="AJ23" s="26">
        <v>9535548.0800000001</v>
      </c>
      <c r="AK23" s="11">
        <f t="shared" si="11"/>
        <v>0.62606185280021009</v>
      </c>
      <c r="AL23" s="24">
        <v>37319721.740000002</v>
      </c>
      <c r="AM23" s="24">
        <v>12041154.77</v>
      </c>
      <c r="AN23" s="12">
        <f t="shared" si="12"/>
        <v>0.32264856779717238</v>
      </c>
      <c r="AO23" s="24">
        <v>2512249.29</v>
      </c>
      <c r="AP23" s="24">
        <v>994731.49</v>
      </c>
      <c r="AQ23" s="12">
        <f t="shared" si="13"/>
        <v>0.39595254099962346</v>
      </c>
      <c r="AR23" s="24">
        <v>6092820</v>
      </c>
      <c r="AS23" s="24">
        <v>3537717.75</v>
      </c>
      <c r="AT23" s="12">
        <f t="shared" si="14"/>
        <v>0.58063716801087184</v>
      </c>
      <c r="AU23" s="24">
        <v>2816784.65</v>
      </c>
      <c r="AV23" s="24">
        <v>927185.81</v>
      </c>
      <c r="AW23" s="12">
        <f t="shared" si="15"/>
        <v>0.32916460617605259</v>
      </c>
      <c r="AX23" s="24">
        <v>11851590</v>
      </c>
      <c r="AY23" s="24">
        <v>6572778.46</v>
      </c>
      <c r="AZ23" s="12">
        <f t="shared" si="16"/>
        <v>0.55459043554493537</v>
      </c>
      <c r="BA23" s="24">
        <v>420000</v>
      </c>
      <c r="BB23" s="24">
        <v>348500</v>
      </c>
      <c r="BC23" s="12">
        <f t="shared" si="17"/>
        <v>0.82976190476190481</v>
      </c>
      <c r="BD23" s="24">
        <v>3761140</v>
      </c>
      <c r="BE23" s="24">
        <v>2083005.38</v>
      </c>
      <c r="BF23" s="12">
        <f t="shared" si="18"/>
        <v>0.55382287816991649</v>
      </c>
      <c r="BG23" s="24">
        <v>15867662</v>
      </c>
      <c r="BH23" s="24">
        <v>9183315.75</v>
      </c>
      <c r="BI23" s="12">
        <f t="shared" si="19"/>
        <v>0.57874409916218283</v>
      </c>
      <c r="BJ23" s="26">
        <v>655100</v>
      </c>
      <c r="BK23" s="26">
        <v>322322.8</v>
      </c>
      <c r="BL23" s="12">
        <f t="shared" si="20"/>
        <v>0.49202076018928403</v>
      </c>
      <c r="BM23" s="26">
        <v>1320000</v>
      </c>
      <c r="BN23" s="26">
        <v>670688</v>
      </c>
      <c r="BO23" s="12">
        <f t="shared" si="21"/>
        <v>0.50809696969696971</v>
      </c>
      <c r="BP23" s="26">
        <v>3052476</v>
      </c>
      <c r="BQ23" s="26">
        <v>482343.65</v>
      </c>
      <c r="BR23" s="12">
        <f t="shared" si="22"/>
        <v>0.15801718015145738</v>
      </c>
      <c r="BS23" s="26">
        <v>2037900.83</v>
      </c>
      <c r="BT23" s="26">
        <v>273379</v>
      </c>
      <c r="BU23" s="12">
        <f t="shared" si="23"/>
        <v>0.13414735200829178</v>
      </c>
      <c r="BV23" s="26">
        <v>32500000</v>
      </c>
      <c r="BW23" s="26">
        <v>21040926.010000002</v>
      </c>
      <c r="BX23" s="25">
        <f t="shared" si="24"/>
        <v>0.64741310800000007</v>
      </c>
      <c r="BY23" s="26">
        <v>92920316.799999997</v>
      </c>
      <c r="BZ23" s="26">
        <v>67519042.400000006</v>
      </c>
      <c r="CA23" s="12">
        <f t="shared" si="25"/>
        <v>0.72663379468805267</v>
      </c>
      <c r="CB23" s="3">
        <f t="shared" si="28"/>
        <v>325162562.63</v>
      </c>
      <c r="CC23" s="3">
        <f>C23+F23+I23+L23+O23+R23+U23+X23+AA23+AD23+AG23+AJ23+AM23+AP23+AS23+AV23+AY23+BB23+BE23+BH23+BK23+BN23+BQ23+BT23+BW23+BZ23</f>
        <v>181170232.19</v>
      </c>
      <c r="CD23" s="19">
        <f t="shared" si="26"/>
        <v>0.55716817681792052</v>
      </c>
      <c r="CE23" s="31"/>
      <c r="CF23" s="27"/>
      <c r="CG23" s="27"/>
      <c r="CH23" s="23"/>
      <c r="CI23" s="23"/>
    </row>
    <row r="24" spans="1:87" ht="15.75" x14ac:dyDescent="0.2">
      <c r="A24" s="14" t="s">
        <v>54</v>
      </c>
      <c r="B24" s="26">
        <v>1000000</v>
      </c>
      <c r="C24" s="26">
        <v>600000</v>
      </c>
      <c r="D24" s="25">
        <f t="shared" si="0"/>
        <v>0.6</v>
      </c>
      <c r="E24" s="26">
        <v>1100000</v>
      </c>
      <c r="F24" s="26">
        <v>764331</v>
      </c>
      <c r="G24" s="25">
        <f t="shared" si="1"/>
        <v>0.69484636363636365</v>
      </c>
      <c r="H24" s="26">
        <v>12713427</v>
      </c>
      <c r="I24" s="26">
        <v>8419590.2899999991</v>
      </c>
      <c r="J24" s="25">
        <f t="shared" si="2"/>
        <v>0.66225969520256023</v>
      </c>
      <c r="K24" s="26">
        <v>1367400</v>
      </c>
      <c r="L24" s="26">
        <v>534632.5</v>
      </c>
      <c r="M24" s="25">
        <f t="shared" si="3"/>
        <v>0.39098471551850228</v>
      </c>
      <c r="N24" s="26">
        <v>1050000</v>
      </c>
      <c r="O24" s="26">
        <v>700000</v>
      </c>
      <c r="P24" s="25">
        <f t="shared" si="4"/>
        <v>0.66666666666666663</v>
      </c>
      <c r="Q24" s="26">
        <v>850000</v>
      </c>
      <c r="R24" s="26">
        <v>425000</v>
      </c>
      <c r="S24" s="25">
        <f t="shared" si="5"/>
        <v>0.5</v>
      </c>
      <c r="T24" s="24">
        <v>8437647</v>
      </c>
      <c r="U24" s="24">
        <v>5230955.24</v>
      </c>
      <c r="V24" s="25">
        <f t="shared" si="6"/>
        <v>0.61995426450051772</v>
      </c>
      <c r="W24" s="24">
        <v>2500000</v>
      </c>
      <c r="X24" s="24">
        <v>1479029</v>
      </c>
      <c r="Y24" s="25">
        <f t="shared" si="7"/>
        <v>0.59161160000000002</v>
      </c>
      <c r="Z24" s="26">
        <v>3400000</v>
      </c>
      <c r="AA24" s="26">
        <v>3066000</v>
      </c>
      <c r="AB24" s="25">
        <f t="shared" si="8"/>
        <v>0.90176470588235291</v>
      </c>
      <c r="AC24" s="24">
        <v>2750000</v>
      </c>
      <c r="AD24" s="24">
        <v>1961000</v>
      </c>
      <c r="AE24" s="25">
        <f t="shared" si="9"/>
        <v>0.71309090909090911</v>
      </c>
      <c r="AF24" s="24">
        <v>1500000</v>
      </c>
      <c r="AG24" s="24">
        <v>1045500</v>
      </c>
      <c r="AH24" s="25">
        <f t="shared" si="10"/>
        <v>0.69699999999999995</v>
      </c>
      <c r="AI24" s="26">
        <v>2400000</v>
      </c>
      <c r="AJ24" s="26">
        <v>1620000</v>
      </c>
      <c r="AK24" s="11">
        <f t="shared" si="11"/>
        <v>0.67500000000000004</v>
      </c>
      <c r="AL24" s="24">
        <v>8600000</v>
      </c>
      <c r="AM24" s="24">
        <v>5895431.9000000004</v>
      </c>
      <c r="AN24" s="12">
        <f t="shared" si="12"/>
        <v>0.68551533720930236</v>
      </c>
      <c r="AO24" s="24">
        <v>2412072</v>
      </c>
      <c r="AP24" s="24">
        <v>1137577</v>
      </c>
      <c r="AQ24" s="12">
        <f t="shared" si="13"/>
        <v>0.47161817723517374</v>
      </c>
      <c r="AR24" s="24">
        <v>2000000</v>
      </c>
      <c r="AS24" s="24">
        <v>1190000</v>
      </c>
      <c r="AT24" s="12">
        <f t="shared" si="14"/>
        <v>0.59499999999999997</v>
      </c>
      <c r="AU24" s="24">
        <v>1700000</v>
      </c>
      <c r="AV24" s="24">
        <v>970582.96</v>
      </c>
      <c r="AW24" s="12">
        <f t="shared" si="15"/>
        <v>0.57093115294117647</v>
      </c>
      <c r="AX24" s="24">
        <v>1700000</v>
      </c>
      <c r="AY24" s="24">
        <v>1261500</v>
      </c>
      <c r="AZ24" s="12">
        <f t="shared" si="16"/>
        <v>0.74205882352941177</v>
      </c>
      <c r="BA24" s="24">
        <v>1650000</v>
      </c>
      <c r="BB24" s="24">
        <v>1282000</v>
      </c>
      <c r="BC24" s="12">
        <f t="shared" si="17"/>
        <v>0.77696969696969698</v>
      </c>
      <c r="BD24" s="24">
        <v>4000000</v>
      </c>
      <c r="BE24" s="24">
        <v>2980000</v>
      </c>
      <c r="BF24" s="12">
        <f t="shared" si="18"/>
        <v>0.745</v>
      </c>
      <c r="BG24" s="24">
        <v>2109100</v>
      </c>
      <c r="BH24" s="24">
        <v>1230308</v>
      </c>
      <c r="BI24" s="12">
        <f t="shared" si="19"/>
        <v>0.58333317528803752</v>
      </c>
      <c r="BJ24" s="26">
        <v>1300000</v>
      </c>
      <c r="BK24" s="26">
        <v>679147.2</v>
      </c>
      <c r="BL24" s="12">
        <f t="shared" si="20"/>
        <v>0.52242092307692301</v>
      </c>
      <c r="BM24" s="26">
        <v>4200000</v>
      </c>
      <c r="BN24" s="26">
        <v>2807561.99</v>
      </c>
      <c r="BO24" s="12">
        <f t="shared" si="21"/>
        <v>0.66846714047619049</v>
      </c>
      <c r="BP24" s="26">
        <v>2500000</v>
      </c>
      <c r="BQ24" s="26">
        <v>1962491.85</v>
      </c>
      <c r="BR24" s="12">
        <f t="shared" si="22"/>
        <v>0.78499674000000008</v>
      </c>
      <c r="BS24" s="26">
        <v>1500000</v>
      </c>
      <c r="BT24" s="26">
        <v>1000000</v>
      </c>
      <c r="BU24" s="12">
        <f t="shared" si="23"/>
        <v>0.66666666666666663</v>
      </c>
      <c r="BV24" s="26">
        <v>5450000</v>
      </c>
      <c r="BW24" s="26">
        <v>1868353.69</v>
      </c>
      <c r="BX24" s="25">
        <f t="shared" si="24"/>
        <v>0.34281719082568807</v>
      </c>
      <c r="BY24" s="26">
        <v>36089045</v>
      </c>
      <c r="BZ24" s="26">
        <v>15200000</v>
      </c>
      <c r="CA24" s="12">
        <f t="shared" si="25"/>
        <v>0.42118044409321442</v>
      </c>
      <c r="CB24" s="3">
        <f t="shared" si="28"/>
        <v>114278691</v>
      </c>
      <c r="CC24" s="3">
        <f>C24+F24+I24+L24+O24+R24+U24+X24+AA24+AD24+AG24+AJ24+AM24+AP24+AS24+AV24+AY24+BB24+BE24+BH24+BK24+BN24+BQ24+BT24+BW24+BZ24</f>
        <v>65310992.620000005</v>
      </c>
      <c r="CD24" s="19">
        <f t="shared" si="26"/>
        <v>0.57150630663069113</v>
      </c>
      <c r="CE24" s="31"/>
      <c r="CF24" s="27"/>
      <c r="CG24" s="27"/>
      <c r="CH24" s="23"/>
      <c r="CI24" s="23"/>
    </row>
    <row r="25" spans="1:87" s="34" customFormat="1" ht="31.5" x14ac:dyDescent="0.2">
      <c r="A25" s="14" t="s">
        <v>55</v>
      </c>
      <c r="B25" s="26">
        <v>1484890.34</v>
      </c>
      <c r="C25" s="26">
        <v>847103.43</v>
      </c>
      <c r="D25" s="25">
        <f t="shared" si="0"/>
        <v>0.57048214752343263</v>
      </c>
      <c r="E25" s="26">
        <v>3108</v>
      </c>
      <c r="F25" s="26">
        <v>0</v>
      </c>
      <c r="G25" s="25">
        <f t="shared" si="1"/>
        <v>0</v>
      </c>
      <c r="H25" s="26">
        <v>11370355.529999999</v>
      </c>
      <c r="I25" s="26">
        <v>8492253.1600000001</v>
      </c>
      <c r="J25" s="25">
        <f t="shared" si="2"/>
        <v>0.74687665988927965</v>
      </c>
      <c r="K25" s="26">
        <v>1652860</v>
      </c>
      <c r="L25" s="26">
        <v>1003403</v>
      </c>
      <c r="M25" s="25">
        <f t="shared" si="3"/>
        <v>0.6070707742942536</v>
      </c>
      <c r="N25" s="26">
        <v>128000</v>
      </c>
      <c r="O25" s="26">
        <v>0</v>
      </c>
      <c r="P25" s="25">
        <f t="shared" si="4"/>
        <v>0</v>
      </c>
      <c r="Q25" s="26">
        <v>530000</v>
      </c>
      <c r="R25" s="26">
        <v>196607</v>
      </c>
      <c r="S25" s="25">
        <f t="shared" si="5"/>
        <v>0.37095660377358491</v>
      </c>
      <c r="T25" s="24">
        <v>1039790</v>
      </c>
      <c r="U25" s="24">
        <v>79930</v>
      </c>
      <c r="V25" s="25">
        <f t="shared" si="6"/>
        <v>7.6871291318439297E-2</v>
      </c>
      <c r="W25" s="24">
        <v>498397.32</v>
      </c>
      <c r="X25" s="24">
        <v>311884.53999999998</v>
      </c>
      <c r="Y25" s="25">
        <f t="shared" si="7"/>
        <v>0.62577491387794781</v>
      </c>
      <c r="Z25" s="26">
        <v>1194900</v>
      </c>
      <c r="AA25" s="26">
        <v>789690.4</v>
      </c>
      <c r="AB25" s="25">
        <f t="shared" si="8"/>
        <v>0.66088409071888865</v>
      </c>
      <c r="AC25" s="24">
        <v>1500000</v>
      </c>
      <c r="AD25" s="24">
        <v>285843</v>
      </c>
      <c r="AE25" s="25">
        <f t="shared" si="9"/>
        <v>0.19056200000000001</v>
      </c>
      <c r="AF25" s="24">
        <v>648000</v>
      </c>
      <c r="AG25" s="24">
        <v>165039</v>
      </c>
      <c r="AH25" s="25">
        <f t="shared" si="10"/>
        <v>0.25468981481481484</v>
      </c>
      <c r="AI25" s="26">
        <v>801619.74</v>
      </c>
      <c r="AJ25" s="26">
        <v>171055.51</v>
      </c>
      <c r="AK25" s="11">
        <f t="shared" si="11"/>
        <v>0.21338734747225663</v>
      </c>
      <c r="AL25" s="24">
        <v>5301392</v>
      </c>
      <c r="AM25" s="24">
        <v>3547031.79</v>
      </c>
      <c r="AN25" s="12">
        <f t="shared" si="12"/>
        <v>0.66907555411861641</v>
      </c>
      <c r="AO25" s="24">
        <v>316374.82</v>
      </c>
      <c r="AP25" s="24">
        <v>128389</v>
      </c>
      <c r="AQ25" s="12">
        <f t="shared" si="13"/>
        <v>0.40581295312945576</v>
      </c>
      <c r="AR25" s="24">
        <v>309743</v>
      </c>
      <c r="AS25" s="24">
        <v>195033</v>
      </c>
      <c r="AT25" s="12">
        <f t="shared" si="14"/>
        <v>0.62966071872487839</v>
      </c>
      <c r="AU25" s="24">
        <v>325000</v>
      </c>
      <c r="AV25" s="24">
        <v>197480</v>
      </c>
      <c r="AW25" s="12">
        <f t="shared" si="15"/>
        <v>0.6076307692307692</v>
      </c>
      <c r="AX25" s="24">
        <v>754400</v>
      </c>
      <c r="AY25" s="24">
        <v>100080</v>
      </c>
      <c r="AZ25" s="12">
        <f t="shared" si="16"/>
        <v>0.13266171792152703</v>
      </c>
      <c r="BA25" s="24">
        <v>120000</v>
      </c>
      <c r="BB25" s="24">
        <v>73040</v>
      </c>
      <c r="BC25" s="12">
        <f t="shared" si="17"/>
        <v>0.60866666666666669</v>
      </c>
      <c r="BD25" s="24">
        <v>230000</v>
      </c>
      <c r="BE25" s="24">
        <v>79025</v>
      </c>
      <c r="BF25" s="12">
        <f t="shared" si="18"/>
        <v>0.34358695652173915</v>
      </c>
      <c r="BG25" s="24">
        <v>1862000</v>
      </c>
      <c r="BH25" s="24">
        <v>1582150.76</v>
      </c>
      <c r="BI25" s="12">
        <f t="shared" si="19"/>
        <v>0.84970502685284643</v>
      </c>
      <c r="BJ25" s="26">
        <v>0</v>
      </c>
      <c r="BK25" s="26">
        <v>0</v>
      </c>
      <c r="BL25" s="32">
        <f t="shared" si="20"/>
        <v>0</v>
      </c>
      <c r="BM25" s="26">
        <v>37400</v>
      </c>
      <c r="BN25" s="26">
        <v>0</v>
      </c>
      <c r="BO25" s="12">
        <f t="shared" si="21"/>
        <v>0</v>
      </c>
      <c r="BP25" s="26">
        <v>150000</v>
      </c>
      <c r="BQ25" s="26">
        <v>0</v>
      </c>
      <c r="BR25" s="12">
        <f t="shared" si="22"/>
        <v>0</v>
      </c>
      <c r="BS25" s="26">
        <v>418312</v>
      </c>
      <c r="BT25" s="26">
        <v>228348</v>
      </c>
      <c r="BU25" s="12">
        <f t="shared" si="23"/>
        <v>0.54587963051502231</v>
      </c>
      <c r="BV25" s="26">
        <v>17430000</v>
      </c>
      <c r="BW25" s="26">
        <v>8639106.2799999993</v>
      </c>
      <c r="BX25" s="25">
        <f t="shared" si="24"/>
        <v>0.49564579919678708</v>
      </c>
      <c r="BY25" s="26">
        <v>155892900</v>
      </c>
      <c r="BZ25" s="26">
        <v>94371800.170000002</v>
      </c>
      <c r="CA25" s="12">
        <f t="shared" si="25"/>
        <v>0.6053630419987055</v>
      </c>
      <c r="CB25" s="3">
        <f t="shared" si="28"/>
        <v>203999442.75</v>
      </c>
      <c r="CC25" s="3">
        <f>C25+F25+I25+L25+O25+R25+U25+X25+AA25+AD25+AG25+AJ25+AM25+AP25+AS25+AV25+AY25+BB25+BE25+BH25+BK25+BN25+BQ25+BT25+BW25+BZ25</f>
        <v>121484293.03999999</v>
      </c>
      <c r="CD25" s="19">
        <f t="shared" si="26"/>
        <v>0.59551286710561369</v>
      </c>
      <c r="CE25" s="33"/>
      <c r="CF25" s="27"/>
      <c r="CG25" s="27"/>
      <c r="CH25" s="23"/>
      <c r="CI25" s="23"/>
    </row>
    <row r="26" spans="1:87" ht="15.75" x14ac:dyDescent="0.2">
      <c r="A26" s="5" t="s">
        <v>42</v>
      </c>
      <c r="B26" s="35">
        <v>0</v>
      </c>
      <c r="C26" s="35">
        <v>0</v>
      </c>
      <c r="D26" s="25">
        <f t="shared" si="0"/>
        <v>0</v>
      </c>
      <c r="E26" s="24">
        <v>0</v>
      </c>
      <c r="F26" s="24">
        <v>0</v>
      </c>
      <c r="G26" s="25">
        <f t="shared" si="1"/>
        <v>0</v>
      </c>
      <c r="H26" s="24">
        <v>0</v>
      </c>
      <c r="I26" s="24">
        <v>0</v>
      </c>
      <c r="J26" s="25">
        <f t="shared" si="2"/>
        <v>0</v>
      </c>
      <c r="K26" s="26">
        <v>0</v>
      </c>
      <c r="L26" s="26">
        <v>0</v>
      </c>
      <c r="M26" s="25">
        <f t="shared" si="3"/>
        <v>0</v>
      </c>
      <c r="N26" s="24">
        <v>0</v>
      </c>
      <c r="O26" s="24">
        <v>0</v>
      </c>
      <c r="P26" s="25">
        <f t="shared" si="4"/>
        <v>0</v>
      </c>
      <c r="Q26" s="24">
        <v>0</v>
      </c>
      <c r="R26" s="24">
        <v>0</v>
      </c>
      <c r="S26" s="25">
        <f t="shared" si="5"/>
        <v>0</v>
      </c>
      <c r="T26" s="24">
        <v>0</v>
      </c>
      <c r="U26" s="24">
        <v>0</v>
      </c>
      <c r="V26" s="25">
        <f t="shared" si="6"/>
        <v>0</v>
      </c>
      <c r="W26" s="24">
        <v>214000</v>
      </c>
      <c r="X26" s="24">
        <v>0</v>
      </c>
      <c r="Y26" s="25">
        <f t="shared" si="7"/>
        <v>0</v>
      </c>
      <c r="Z26" s="24">
        <v>0</v>
      </c>
      <c r="AA26" s="24">
        <v>0</v>
      </c>
      <c r="AB26" s="25">
        <f t="shared" si="8"/>
        <v>0</v>
      </c>
      <c r="AC26" s="24">
        <v>0</v>
      </c>
      <c r="AD26" s="24">
        <v>0</v>
      </c>
      <c r="AE26" s="25">
        <f t="shared" si="9"/>
        <v>0</v>
      </c>
      <c r="AF26" s="24">
        <v>0</v>
      </c>
      <c r="AG26" s="24">
        <v>0</v>
      </c>
      <c r="AH26" s="25">
        <f t="shared" si="10"/>
        <v>0</v>
      </c>
      <c r="AI26" s="24">
        <v>0</v>
      </c>
      <c r="AJ26" s="24">
        <v>0</v>
      </c>
      <c r="AK26" s="11">
        <f t="shared" si="11"/>
        <v>0</v>
      </c>
      <c r="AL26" s="24">
        <v>0</v>
      </c>
      <c r="AM26" s="24">
        <v>0</v>
      </c>
      <c r="AN26" s="12">
        <f t="shared" si="12"/>
        <v>0</v>
      </c>
      <c r="AO26" s="24">
        <v>0</v>
      </c>
      <c r="AP26" s="24">
        <v>0</v>
      </c>
      <c r="AQ26" s="12">
        <f t="shared" si="13"/>
        <v>0</v>
      </c>
      <c r="AR26" s="35">
        <v>0</v>
      </c>
      <c r="AS26" s="35">
        <v>0</v>
      </c>
      <c r="AT26" s="12">
        <f t="shared" si="14"/>
        <v>0</v>
      </c>
      <c r="AU26" s="24">
        <v>0</v>
      </c>
      <c r="AV26" s="24">
        <v>0</v>
      </c>
      <c r="AW26" s="12">
        <f t="shared" si="15"/>
        <v>0</v>
      </c>
      <c r="AX26" s="24">
        <v>0</v>
      </c>
      <c r="AY26" s="24">
        <v>0</v>
      </c>
      <c r="AZ26" s="12">
        <f t="shared" si="16"/>
        <v>0</v>
      </c>
      <c r="BA26" s="24">
        <v>0</v>
      </c>
      <c r="BB26" s="24">
        <v>0</v>
      </c>
      <c r="BC26" s="12">
        <f t="shared" si="17"/>
        <v>0</v>
      </c>
      <c r="BD26" s="24">
        <v>0</v>
      </c>
      <c r="BE26" s="24">
        <v>0</v>
      </c>
      <c r="BF26" s="12">
        <f t="shared" si="18"/>
        <v>0</v>
      </c>
      <c r="BG26" s="36">
        <v>0</v>
      </c>
      <c r="BH26" s="36">
        <v>0</v>
      </c>
      <c r="BI26" s="12">
        <f t="shared" si="19"/>
        <v>0</v>
      </c>
      <c r="BJ26" s="24">
        <v>0</v>
      </c>
      <c r="BK26" s="24">
        <v>0</v>
      </c>
      <c r="BL26" s="12">
        <f t="shared" si="20"/>
        <v>0</v>
      </c>
      <c r="BM26" s="36">
        <v>0</v>
      </c>
      <c r="BN26" s="36">
        <v>0</v>
      </c>
      <c r="BO26" s="12">
        <f t="shared" si="21"/>
        <v>0</v>
      </c>
      <c r="BP26" s="24">
        <v>0</v>
      </c>
      <c r="BQ26" s="24">
        <v>0</v>
      </c>
      <c r="BR26" s="12">
        <f t="shared" si="22"/>
        <v>0</v>
      </c>
      <c r="BS26" s="36">
        <v>0</v>
      </c>
      <c r="BT26" s="36">
        <v>0</v>
      </c>
      <c r="BU26" s="12">
        <f t="shared" si="23"/>
        <v>0</v>
      </c>
      <c r="BV26" s="24">
        <v>0</v>
      </c>
      <c r="BW26" s="24">
        <v>0</v>
      </c>
      <c r="BX26" s="25">
        <f t="shared" si="24"/>
        <v>0</v>
      </c>
      <c r="BY26" s="24">
        <v>0</v>
      </c>
      <c r="BZ26" s="24">
        <v>0</v>
      </c>
      <c r="CA26" s="12">
        <f t="shared" si="25"/>
        <v>0</v>
      </c>
      <c r="CB26" s="3">
        <f t="shared" si="28"/>
        <v>214000</v>
      </c>
      <c r="CC26" s="3">
        <f>C26+F26+I26+L26+O26+R26+U26+X26+AA26+AD26+AG26+AJ26+AM26+AP26+AS26+AV26+AY26+BB26+BE26+BH26+BK26+BN26+BQ26+BT26+BW26+BZ26</f>
        <v>0</v>
      </c>
      <c r="CD26" s="19">
        <f t="shared" si="26"/>
        <v>0</v>
      </c>
      <c r="CF26" s="27"/>
      <c r="CG26" s="27"/>
      <c r="CH26" s="23"/>
      <c r="CI26" s="23"/>
    </row>
    <row r="27" spans="1:87" s="13" customFormat="1" ht="15.75" x14ac:dyDescent="0.25">
      <c r="A27" s="4" t="s">
        <v>43</v>
      </c>
      <c r="B27" s="3">
        <f>SUM(B13:B26)</f>
        <v>653280477.39999998</v>
      </c>
      <c r="C27" s="3">
        <f>SUM(C13:C26)</f>
        <v>392857133.81999999</v>
      </c>
      <c r="D27" s="16">
        <f t="shared" si="0"/>
        <v>0.60136059075810366</v>
      </c>
      <c r="E27" s="3">
        <f>SUM(E13:E26)</f>
        <v>199568738.50999999</v>
      </c>
      <c r="F27" s="3">
        <f>SUM(F13:F26)</f>
        <v>115302915.73999999</v>
      </c>
      <c r="G27" s="16">
        <f t="shared" si="1"/>
        <v>0.57776040777159288</v>
      </c>
      <c r="H27" s="3">
        <f>SUM(H13:H26)</f>
        <v>2078776597.6699998</v>
      </c>
      <c r="I27" s="3">
        <f>SUM(I13:I26)</f>
        <v>1138980140.6499999</v>
      </c>
      <c r="J27" s="16">
        <f t="shared" si="2"/>
        <v>0.54790887194257798</v>
      </c>
      <c r="K27" s="3">
        <f>SUM(K13:K26)</f>
        <v>1395674460.7</v>
      </c>
      <c r="L27" s="3">
        <f>SUM(L13:L26)</f>
        <v>814982613.78999996</v>
      </c>
      <c r="M27" s="16">
        <f t="shared" si="3"/>
        <v>0.58393460419218801</v>
      </c>
      <c r="N27" s="3">
        <f>SUM(N13:N26)</f>
        <v>469097903.4000001</v>
      </c>
      <c r="O27" s="3">
        <f>SUM(O13:O26)</f>
        <v>270306382.00999999</v>
      </c>
      <c r="P27" s="16">
        <f t="shared" si="4"/>
        <v>0.57622594356280799</v>
      </c>
      <c r="Q27" s="3">
        <f>SUM(Q13:Q26)</f>
        <v>394760034.93000001</v>
      </c>
      <c r="R27" s="3">
        <f>SUM(R13:R26)</f>
        <v>245458469.60000002</v>
      </c>
      <c r="S27" s="16">
        <f t="shared" si="5"/>
        <v>0.62179158952482472</v>
      </c>
      <c r="T27" s="3">
        <f>SUM(T13:T26)</f>
        <v>1329993489.74</v>
      </c>
      <c r="U27" s="3">
        <f>SUM(U13:U26)</f>
        <v>815740531.54000008</v>
      </c>
      <c r="V27" s="16">
        <f t="shared" si="6"/>
        <v>0.61334174778514816</v>
      </c>
      <c r="W27" s="3">
        <f>SUM(W13:W26)</f>
        <v>253698952.33999997</v>
      </c>
      <c r="X27" s="3">
        <f>SUM(X13:X26)</f>
        <v>161455919.26999998</v>
      </c>
      <c r="Y27" s="16">
        <f t="shared" si="7"/>
        <v>0.63640751284467834</v>
      </c>
      <c r="Z27" s="3">
        <f>SUM(Z13:Z26)</f>
        <v>1079735389.47</v>
      </c>
      <c r="AA27" s="3">
        <f>SUM(AA13:AA26)</f>
        <v>697638145.68000007</v>
      </c>
      <c r="AB27" s="16">
        <f t="shared" si="8"/>
        <v>0.64611955158980516</v>
      </c>
      <c r="AC27" s="3">
        <f>SUM(AC13:AC26)</f>
        <v>1263742226.8899999</v>
      </c>
      <c r="AD27" s="3">
        <f>SUM(AD13:AD26)</f>
        <v>756957721.17999983</v>
      </c>
      <c r="AE27" s="16">
        <f t="shared" si="9"/>
        <v>0.59898110949638139</v>
      </c>
      <c r="AF27" s="3">
        <f>SUM(AF13:AF26)</f>
        <v>326529610.56999999</v>
      </c>
      <c r="AG27" s="3">
        <f>SUM(AG13:AG26)</f>
        <v>195716077.06999999</v>
      </c>
      <c r="AH27" s="16">
        <f t="shared" si="10"/>
        <v>0.5993823247097011</v>
      </c>
      <c r="AI27" s="3">
        <f>SUM(AI13:AI26)</f>
        <v>1530204286.6100001</v>
      </c>
      <c r="AJ27" s="3">
        <f>SUM(AJ13:AJ26)</f>
        <v>983541002.17999995</v>
      </c>
      <c r="AK27" s="19">
        <f t="shared" si="11"/>
        <v>0.64275143573079851</v>
      </c>
      <c r="AL27" s="3">
        <f>SUM(AL13:AL26)</f>
        <v>1746514869.5700002</v>
      </c>
      <c r="AM27" s="3">
        <f>SUM(AM13:AM26)</f>
        <v>1096886065.8699999</v>
      </c>
      <c r="AN27" s="16">
        <f t="shared" si="12"/>
        <v>0.62804278679863645</v>
      </c>
      <c r="AO27" s="3">
        <f>SUM(AO13:AO26)</f>
        <v>502892364.72000003</v>
      </c>
      <c r="AP27" s="3">
        <f>SUM(AP13:AP26)</f>
        <v>267499676.27000001</v>
      </c>
      <c r="AQ27" s="16">
        <f t="shared" si="13"/>
        <v>0.53192232580213905</v>
      </c>
      <c r="AR27" s="3">
        <f>SUM(AR13:AR26)</f>
        <v>398420144.47999996</v>
      </c>
      <c r="AS27" s="3">
        <f>SUM(AS13:AS26)</f>
        <v>247308484.59999999</v>
      </c>
      <c r="AT27" s="16">
        <f t="shared" si="14"/>
        <v>0.62072284252287468</v>
      </c>
      <c r="AU27" s="3">
        <f>SUM(AU13:AU26)</f>
        <v>373540138.50999999</v>
      </c>
      <c r="AV27" s="3">
        <f>SUM(AV13:AV26)</f>
        <v>211713851.60999998</v>
      </c>
      <c r="AW27" s="16">
        <f t="shared" si="15"/>
        <v>0.56677671228183746</v>
      </c>
      <c r="AX27" s="3">
        <f>SUM(AX13:AX26)</f>
        <v>486087654.78000003</v>
      </c>
      <c r="AY27" s="3">
        <f>SUM(AY13:AY26)</f>
        <v>301409150.65999997</v>
      </c>
      <c r="AZ27" s="16">
        <f t="shared" si="16"/>
        <v>0.62007160168759212</v>
      </c>
      <c r="BA27" s="3">
        <f>SUM(BA13:BA26)</f>
        <v>253035807.00999999</v>
      </c>
      <c r="BB27" s="3">
        <f>SUM(BB13:BB26)</f>
        <v>164335087.89000002</v>
      </c>
      <c r="BC27" s="16">
        <f t="shared" si="17"/>
        <v>0.6494538849337852</v>
      </c>
      <c r="BD27" s="3">
        <f>SUM(BD13:BD26)</f>
        <v>727954539.0200001</v>
      </c>
      <c r="BE27" s="3">
        <f>SUM(BE13:BE26)</f>
        <v>454133066.13</v>
      </c>
      <c r="BF27" s="16">
        <f t="shared" si="18"/>
        <v>0.62384811384151972</v>
      </c>
      <c r="BG27" s="3">
        <f>SUM(BG13:BG26)</f>
        <v>482589963.83000004</v>
      </c>
      <c r="BH27" s="3">
        <f>SUM(BH13:BH26)</f>
        <v>288820757.30000001</v>
      </c>
      <c r="BI27" s="16">
        <f t="shared" si="19"/>
        <v>0.59848065427598018</v>
      </c>
      <c r="BJ27" s="3">
        <f>SUM(BJ13:BJ26)</f>
        <v>272245048.81999999</v>
      </c>
      <c r="BK27" s="3">
        <f>SUM(BK13:BK26)</f>
        <v>172577112.06999999</v>
      </c>
      <c r="BL27" s="16">
        <f t="shared" si="20"/>
        <v>0.63390358362073518</v>
      </c>
      <c r="BM27" s="3">
        <f>SUM(BM13:BM26)</f>
        <v>581074635.35000002</v>
      </c>
      <c r="BN27" s="3">
        <f>SUM(BN13:BN26)</f>
        <v>342969600.96000004</v>
      </c>
      <c r="BO27" s="16">
        <f t="shared" si="21"/>
        <v>0.59023330239396588</v>
      </c>
      <c r="BP27" s="3">
        <f>SUM(BP13:BP26)</f>
        <v>446039925.5</v>
      </c>
      <c r="BQ27" s="3">
        <f>SUM(BQ13:BQ26)</f>
        <v>251522436.72000003</v>
      </c>
      <c r="BR27" s="16">
        <f t="shared" si="22"/>
        <v>0.56390117193668132</v>
      </c>
      <c r="BS27" s="3">
        <f>SUM(BS13:BS26)</f>
        <v>374654253.47000003</v>
      </c>
      <c r="BT27" s="3">
        <f>SUM(BT13:BT26)</f>
        <v>217358347.28</v>
      </c>
      <c r="BU27" s="16">
        <f t="shared" si="23"/>
        <v>0.58015715894549347</v>
      </c>
      <c r="BV27" s="3">
        <f>SUM(BV13:BV26)</f>
        <v>3583933909.6199999</v>
      </c>
      <c r="BW27" s="3">
        <f>SUM(BW13:BW26)</f>
        <v>2100889294.8399999</v>
      </c>
      <c r="BX27" s="16">
        <f t="shared" si="24"/>
        <v>0.58619643883521133</v>
      </c>
      <c r="BY27" s="3">
        <f>SUM(BY13:BY26)</f>
        <v>10719003998.759998</v>
      </c>
      <c r="BZ27" s="3">
        <f>SUM(BZ13:BZ26)</f>
        <v>6300051740.3099995</v>
      </c>
      <c r="CA27" s="16">
        <f t="shared" si="25"/>
        <v>0.58774600149778888</v>
      </c>
      <c r="CB27" s="3">
        <f>SUM(CB13:CB26)</f>
        <v>31923049421.670002</v>
      </c>
      <c r="CC27" s="3">
        <f>SUM(CC13:CC26)</f>
        <v>19006411725.040001</v>
      </c>
      <c r="CD27" s="19">
        <f t="shared" si="26"/>
        <v>0.59538208502531309</v>
      </c>
      <c r="CE27" s="17"/>
      <c r="CF27" s="30"/>
      <c r="CG27" s="30"/>
      <c r="CH27" s="18"/>
      <c r="CI27" s="27"/>
    </row>
    <row r="28" spans="1:87" s="13" customFormat="1" ht="15.75" x14ac:dyDescent="0.25">
      <c r="A28" s="4" t="s">
        <v>44</v>
      </c>
      <c r="B28" s="3">
        <f>B12-B27</f>
        <v>-17153916.789999962</v>
      </c>
      <c r="C28" s="3">
        <f>C12-C27</f>
        <v>27542413.540000021</v>
      </c>
      <c r="D28" s="16"/>
      <c r="E28" s="3">
        <f>E12-E27</f>
        <v>0</v>
      </c>
      <c r="F28" s="3">
        <f>F12-F27</f>
        <v>9571275.0600000024</v>
      </c>
      <c r="G28" s="16"/>
      <c r="H28" s="3">
        <f>H12-H27</f>
        <v>-101708824.57999992</v>
      </c>
      <c r="I28" s="3">
        <f>I12-I27</f>
        <v>38345014.430000067</v>
      </c>
      <c r="J28" s="16"/>
      <c r="K28" s="3">
        <f>K12-K27</f>
        <v>-45262233.600000143</v>
      </c>
      <c r="L28" s="3">
        <f>L12-L27</f>
        <v>80641781.74000001</v>
      </c>
      <c r="M28" s="16"/>
      <c r="N28" s="3">
        <f>N12-N27</f>
        <v>-16383266.130000114</v>
      </c>
      <c r="O28" s="3">
        <f>O12-O27</f>
        <v>6885930.9600000381</v>
      </c>
      <c r="P28" s="16"/>
      <c r="Q28" s="3">
        <f>Q12-Q27</f>
        <v>-5726396.0699999928</v>
      </c>
      <c r="R28" s="3">
        <f>R12-R27</f>
        <v>4903594.7699999809</v>
      </c>
      <c r="S28" s="16"/>
      <c r="T28" s="3">
        <f>T12-T27</f>
        <v>-41364135.170000076</v>
      </c>
      <c r="U28" s="3">
        <f>U12-U27</f>
        <v>49494260.659999967</v>
      </c>
      <c r="V28" s="16"/>
      <c r="W28" s="3">
        <f>W12-W27</f>
        <v>-5435532.8999999762</v>
      </c>
      <c r="X28" s="3">
        <f>X12-X27</f>
        <v>1878337.3600000143</v>
      </c>
      <c r="Y28" s="16"/>
      <c r="Z28" s="3">
        <f>Z12-Z27</f>
        <v>-39889831.550000072</v>
      </c>
      <c r="AA28" s="3">
        <f>AA12-AA27</f>
        <v>-10798570.680000067</v>
      </c>
      <c r="AB28" s="16"/>
      <c r="AC28" s="3">
        <f>AC12-AC27</f>
        <v>-59147043.249999762</v>
      </c>
      <c r="AD28" s="3">
        <f>AD12-AD27</f>
        <v>133183260.39000022</v>
      </c>
      <c r="AE28" s="16"/>
      <c r="AF28" s="3">
        <f>AF12-AF27</f>
        <v>0</v>
      </c>
      <c r="AG28" s="3">
        <f>AG12-AG27</f>
        <v>12222659.960000008</v>
      </c>
      <c r="AH28" s="16"/>
      <c r="AI28" s="3">
        <f>AI12-AI27</f>
        <v>-56656871.090000153</v>
      </c>
      <c r="AJ28" s="3">
        <f>AJ12-AJ27</f>
        <v>29426653.030000091</v>
      </c>
      <c r="AK28" s="19"/>
      <c r="AL28" s="3">
        <f>AL12-AL27</f>
        <v>-98888762.5400002</v>
      </c>
      <c r="AM28" s="3">
        <f>AM12-AM27</f>
        <v>34071555.230000019</v>
      </c>
      <c r="AN28" s="16"/>
      <c r="AO28" s="3">
        <f>AO12-AO27</f>
        <v>-18637436.840000033</v>
      </c>
      <c r="AP28" s="3">
        <f>AP12-AP27</f>
        <v>10721865.960000008</v>
      </c>
      <c r="AQ28" s="16"/>
      <c r="AR28" s="3">
        <f>AR12-AR27</f>
        <v>-10577595.059999943</v>
      </c>
      <c r="AS28" s="3">
        <f>AS12-AS27</f>
        <v>6003129.0300000012</v>
      </c>
      <c r="AT28" s="16"/>
      <c r="AU28" s="3">
        <f>AU12-AU27</f>
        <v>-4841873.4800000191</v>
      </c>
      <c r="AV28" s="3">
        <f>AV12-AV27</f>
        <v>6175045.7800000012</v>
      </c>
      <c r="AW28" s="16"/>
      <c r="AX28" s="3">
        <f>AX12-AX27</f>
        <v>-18434175.320000052</v>
      </c>
      <c r="AY28" s="3">
        <f>AY12-AY27</f>
        <v>22526147.49000001</v>
      </c>
      <c r="AZ28" s="16"/>
      <c r="BA28" s="3">
        <f>BA12-BA27</f>
        <v>-3372125.4499999881</v>
      </c>
      <c r="BB28" s="3">
        <f>BB12-BB27</f>
        <v>10101552.73999998</v>
      </c>
      <c r="BC28" s="16"/>
      <c r="BD28" s="3">
        <f>BD12-BD27</f>
        <v>-13264237.710000157</v>
      </c>
      <c r="BE28" s="3">
        <f>BE12-BE27</f>
        <v>17864694.819999993</v>
      </c>
      <c r="BF28" s="16"/>
      <c r="BG28" s="3">
        <f>BG12-BG27</f>
        <v>-177907.0000000596</v>
      </c>
      <c r="BH28" s="3">
        <f>BH12-BH27</f>
        <v>13907362.930000007</v>
      </c>
      <c r="BI28" s="16"/>
      <c r="BJ28" s="3">
        <f>BJ12-BJ27</f>
        <v>-560500</v>
      </c>
      <c r="BK28" s="3">
        <f>BK12-BK27</f>
        <v>2011195.4500000179</v>
      </c>
      <c r="BL28" s="16"/>
      <c r="BM28" s="3">
        <f>BM12-BM27</f>
        <v>-16732930.440000057</v>
      </c>
      <c r="BN28" s="3">
        <f>BN12-BN27</f>
        <v>23979073.349999964</v>
      </c>
      <c r="BO28" s="16"/>
      <c r="BP28" s="3">
        <f>BP12-BP27</f>
        <v>-24657085.24000001</v>
      </c>
      <c r="BQ28" s="3">
        <f>BQ12-BQ27</f>
        <v>28009102.569999993</v>
      </c>
      <c r="BR28" s="16"/>
      <c r="BS28" s="3">
        <f>BS12-BS27</f>
        <v>-20215381.790000021</v>
      </c>
      <c r="BT28" s="3">
        <f>BT12-BT27</f>
        <v>3576631.6099999845</v>
      </c>
      <c r="BU28" s="16"/>
      <c r="BV28" s="3">
        <f>BV12-BV27</f>
        <v>-189489773.71000004</v>
      </c>
      <c r="BW28" s="3">
        <f>BW12-BW27</f>
        <v>113280406.21000028</v>
      </c>
      <c r="BX28" s="16"/>
      <c r="BY28" s="3">
        <f>BY12-BY27</f>
        <v>79197734.34000206</v>
      </c>
      <c r="BZ28" s="3">
        <f>BZ12-BZ27</f>
        <v>381729467.39000034</v>
      </c>
      <c r="CA28" s="16"/>
      <c r="CB28" s="3">
        <f t="shared" si="28"/>
        <v>-729380101.36999869</v>
      </c>
      <c r="CC28" s="3">
        <f>BZ28+BW28+BT28+BQ28+BN28+BK28+BH28+BE28+BB28+AY28+AV28+AS28+AP28+AM28+AJ28+AG28+AD28+AA28+X28+U28+R28+O28+L28+I28+F28+C28</f>
        <v>1057253841.7800009</v>
      </c>
      <c r="CD28" s="19"/>
      <c r="CE28" s="17"/>
      <c r="CF28" s="30"/>
      <c r="CG28" s="30"/>
      <c r="CH28" s="18"/>
      <c r="CI28" s="27"/>
    </row>
    <row r="29" spans="1:87" ht="15.75" hidden="1" x14ac:dyDescent="0.25">
      <c r="A29" s="4" t="s">
        <v>45</v>
      </c>
      <c r="B29" s="1"/>
      <c r="C29" s="1"/>
      <c r="D29" s="12"/>
      <c r="E29" s="1"/>
      <c r="F29" s="1"/>
      <c r="G29" s="12"/>
      <c r="H29" s="1"/>
      <c r="I29" s="1"/>
      <c r="J29" s="12"/>
      <c r="K29" s="1"/>
      <c r="L29" s="1"/>
      <c r="M29" s="12"/>
      <c r="N29" s="1"/>
      <c r="O29" s="1"/>
      <c r="P29" s="12"/>
      <c r="Q29" s="1"/>
      <c r="R29" s="1"/>
      <c r="S29" s="12"/>
      <c r="T29" s="1"/>
      <c r="U29" s="1"/>
      <c r="V29" s="12"/>
      <c r="W29" s="1"/>
      <c r="X29" s="1"/>
      <c r="Y29" s="12"/>
      <c r="Z29" s="1"/>
      <c r="AA29" s="1"/>
      <c r="AB29" s="12"/>
      <c r="AC29" s="1"/>
      <c r="AD29" s="1"/>
      <c r="AE29" s="12"/>
      <c r="AF29" s="1"/>
      <c r="AG29" s="1"/>
      <c r="AH29" s="12"/>
      <c r="AI29" s="1"/>
      <c r="AJ29" s="1"/>
      <c r="AK29" s="11"/>
      <c r="AL29" s="1"/>
      <c r="AM29" s="1"/>
      <c r="AN29" s="12"/>
      <c r="AO29" s="1"/>
      <c r="AP29" s="1"/>
      <c r="AQ29" s="12"/>
      <c r="AR29" s="1"/>
      <c r="AS29" s="1"/>
      <c r="AT29" s="12"/>
      <c r="AU29" s="1"/>
      <c r="AV29" s="1"/>
      <c r="AW29" s="12"/>
      <c r="AX29" s="1"/>
      <c r="AY29" s="1"/>
      <c r="AZ29" s="12"/>
      <c r="BA29" s="1"/>
      <c r="BB29" s="1"/>
      <c r="BC29" s="12"/>
      <c r="BD29" s="1"/>
      <c r="BE29" s="1"/>
      <c r="BF29" s="12"/>
      <c r="BG29" s="1"/>
      <c r="BH29" s="1"/>
      <c r="BI29" s="12"/>
      <c r="BJ29" s="1"/>
      <c r="BK29" s="1"/>
      <c r="BL29" s="12"/>
      <c r="BM29" s="1"/>
      <c r="BN29" s="1"/>
      <c r="BO29" s="12"/>
      <c r="BP29" s="1"/>
      <c r="BQ29" s="1"/>
      <c r="BR29" s="12"/>
      <c r="BS29" s="1"/>
      <c r="BT29" s="1"/>
      <c r="BU29" s="12"/>
      <c r="BV29" s="1"/>
      <c r="BW29" s="1"/>
      <c r="BX29" s="12"/>
      <c r="BY29" s="1"/>
      <c r="BZ29" s="1"/>
      <c r="CA29" s="12"/>
      <c r="CB29" s="1"/>
      <c r="CC29" s="3"/>
      <c r="CD29" s="19"/>
      <c r="CF29" s="23"/>
      <c r="CG29" s="23"/>
      <c r="CH29" s="23"/>
      <c r="CI29" s="23"/>
    </row>
    <row r="30" spans="1:87" ht="15.75" hidden="1" x14ac:dyDescent="0.25">
      <c r="A30" s="7" t="s">
        <v>46</v>
      </c>
      <c r="B30" s="2"/>
      <c r="C30" s="2"/>
      <c r="D30" s="12" t="e">
        <f>SUM(C30/B30)</f>
        <v>#DIV/0!</v>
      </c>
      <c r="E30" s="2"/>
      <c r="F30" s="2"/>
      <c r="G30" s="12" t="e">
        <f>SUM(F30/E30)</f>
        <v>#DIV/0!</v>
      </c>
      <c r="H30" s="2"/>
      <c r="I30" s="2"/>
      <c r="J30" s="12" t="e">
        <f>SUM(I30/H30)</f>
        <v>#DIV/0!</v>
      </c>
      <c r="K30" s="2"/>
      <c r="L30" s="2"/>
      <c r="M30" s="12" t="e">
        <f>SUM(L30/K30)</f>
        <v>#DIV/0!</v>
      </c>
      <c r="N30" s="2"/>
      <c r="O30" s="2"/>
      <c r="P30" s="12" t="e">
        <f>SUM(O30/N30)</f>
        <v>#DIV/0!</v>
      </c>
      <c r="Q30" s="2"/>
      <c r="R30" s="2"/>
      <c r="S30" s="12" t="e">
        <f>SUM(R30/Q30)</f>
        <v>#DIV/0!</v>
      </c>
      <c r="T30" s="2"/>
      <c r="U30" s="2"/>
      <c r="V30" s="12" t="e">
        <f>SUM(U30/T30)</f>
        <v>#DIV/0!</v>
      </c>
      <c r="W30" s="2"/>
      <c r="X30" s="2"/>
      <c r="Y30" s="12" t="e">
        <f>SUM(X30/W30)</f>
        <v>#DIV/0!</v>
      </c>
      <c r="Z30" s="2"/>
      <c r="AA30" s="2"/>
      <c r="AB30" s="12" t="e">
        <f>SUM(AA30/Z30)</f>
        <v>#DIV/0!</v>
      </c>
      <c r="AC30" s="2"/>
      <c r="AD30" s="2"/>
      <c r="AE30" s="12" t="e">
        <f>SUM(AD30/AC30)</f>
        <v>#DIV/0!</v>
      </c>
      <c r="AF30" s="2"/>
      <c r="AG30" s="2"/>
      <c r="AH30" s="12" t="e">
        <f>SUM(AG30/AF30)</f>
        <v>#DIV/0!</v>
      </c>
      <c r="AI30" s="2"/>
      <c r="AJ30" s="2"/>
      <c r="AK30" s="11" t="e">
        <f>SUM(AJ30/AI30)</f>
        <v>#DIV/0!</v>
      </c>
      <c r="AL30" s="2"/>
      <c r="AM30" s="2"/>
      <c r="AN30" s="12" t="e">
        <f>SUM(AM30/AL30)</f>
        <v>#DIV/0!</v>
      </c>
      <c r="AO30" s="2"/>
      <c r="AP30" s="2"/>
      <c r="AQ30" s="12" t="e">
        <f>SUM(AP30/AO30)</f>
        <v>#DIV/0!</v>
      </c>
      <c r="AR30" s="2"/>
      <c r="AS30" s="2"/>
      <c r="AT30" s="12" t="e">
        <f>SUM(AS30/AR30)</f>
        <v>#DIV/0!</v>
      </c>
      <c r="AU30" s="2"/>
      <c r="AV30" s="2"/>
      <c r="AW30" s="12" t="e">
        <f>SUM(AV30/AU30)</f>
        <v>#DIV/0!</v>
      </c>
      <c r="AX30" s="2"/>
      <c r="AY30" s="2"/>
      <c r="AZ30" s="12" t="e">
        <f>SUM(AY30/AX30)</f>
        <v>#DIV/0!</v>
      </c>
      <c r="BA30" s="2"/>
      <c r="BB30" s="2"/>
      <c r="BC30" s="12" t="e">
        <f>SUM(BB30/BA30)</f>
        <v>#DIV/0!</v>
      </c>
      <c r="BD30" s="2"/>
      <c r="BE30" s="2"/>
      <c r="BF30" s="12" t="e">
        <f>SUM(BE30/BD30)</f>
        <v>#DIV/0!</v>
      </c>
      <c r="BG30" s="2"/>
      <c r="BH30" s="2"/>
      <c r="BI30" s="12" t="e">
        <f>SUM(BH30/BG30)</f>
        <v>#DIV/0!</v>
      </c>
      <c r="BJ30" s="2"/>
      <c r="BK30" s="2"/>
      <c r="BL30" s="12" t="e">
        <f>SUM(BK30/BJ30)</f>
        <v>#DIV/0!</v>
      </c>
      <c r="BM30" s="2"/>
      <c r="BN30" s="2"/>
      <c r="BO30" s="12" t="e">
        <f>SUM(BN30/BM30)</f>
        <v>#DIV/0!</v>
      </c>
      <c r="BP30" s="2"/>
      <c r="BQ30" s="2"/>
      <c r="BR30" s="12" t="e">
        <f>SUM(BQ30/BP30)</f>
        <v>#DIV/0!</v>
      </c>
      <c r="BS30" s="2"/>
      <c r="BT30" s="2"/>
      <c r="BU30" s="12" t="e">
        <f>SUM(BT30/BS30)</f>
        <v>#DIV/0!</v>
      </c>
      <c r="BV30" s="2"/>
      <c r="BW30" s="2"/>
      <c r="BX30" s="12" t="e">
        <f>SUM(BW30/BV30)</f>
        <v>#DIV/0!</v>
      </c>
      <c r="BY30" s="2"/>
      <c r="BZ30" s="2"/>
      <c r="CA30" s="12" t="e">
        <f>SUM(BZ30/BY30)</f>
        <v>#DIV/0!</v>
      </c>
      <c r="CB30" s="1">
        <f>BY30+BV30+BS30+BP30+BM30+BJ30+BG30+BD30+BA30+AX30+AU30+AR30+AO30+AL30+AI30+AF30+AC30+Z30+W30+T30+Q30+N30+K30+H30+E30+B30</f>
        <v>0</v>
      </c>
      <c r="CC30" s="3">
        <f>BZ30+BW30+BT30+BQ30+BN30+BK30+BH30+BE30+BB30+AY30+AV30+AS30+AP30+AM30+AJ30+AG30+AD30+AA30+X30+U30+R30+O30+L30+I30+F30+C30</f>
        <v>0</v>
      </c>
      <c r="CD30" s="19" t="e">
        <f>SUM(CC30/CB30)</f>
        <v>#DIV/0!</v>
      </c>
      <c r="CF30" s="23"/>
      <c r="CG30" s="23"/>
      <c r="CH30" s="23"/>
      <c r="CI30" s="23"/>
    </row>
    <row r="31" spans="1:87" ht="16.5" hidden="1" thickBot="1" x14ac:dyDescent="0.3">
      <c r="A31" s="7" t="s">
        <v>47</v>
      </c>
      <c r="B31" s="37"/>
      <c r="C31" s="24"/>
      <c r="D31" s="12" t="e">
        <f>SUM(C31/B31)</f>
        <v>#DIV/0!</v>
      </c>
      <c r="E31" s="24"/>
      <c r="F31" s="24"/>
      <c r="G31" s="12" t="e">
        <f>SUM(F31/E31)</f>
        <v>#DIV/0!</v>
      </c>
      <c r="H31" s="24"/>
      <c r="I31" s="24"/>
      <c r="J31" s="12" t="e">
        <f>SUM(I31/H31)</f>
        <v>#DIV/0!</v>
      </c>
      <c r="K31" s="24"/>
      <c r="L31" s="24"/>
      <c r="M31" s="12" t="e">
        <f>SUM(L31/K31)</f>
        <v>#DIV/0!</v>
      </c>
      <c r="N31" s="24"/>
      <c r="O31" s="24"/>
      <c r="P31" s="12" t="e">
        <f>SUM(O31/N31)</f>
        <v>#DIV/0!</v>
      </c>
      <c r="Q31" s="24"/>
      <c r="R31" s="24"/>
      <c r="S31" s="12" t="e">
        <f>SUM(R31/Q31)</f>
        <v>#DIV/0!</v>
      </c>
      <c r="T31" s="24"/>
      <c r="U31" s="24"/>
      <c r="V31" s="12" t="e">
        <f>SUM(U31/T31)</f>
        <v>#DIV/0!</v>
      </c>
      <c r="W31" s="24"/>
      <c r="X31" s="24"/>
      <c r="Y31" s="12" t="e">
        <f>SUM(X31/W31)</f>
        <v>#DIV/0!</v>
      </c>
      <c r="Z31" s="24"/>
      <c r="AA31" s="24"/>
      <c r="AB31" s="12" t="e">
        <f>SUM(AA31/Z31)</f>
        <v>#DIV/0!</v>
      </c>
      <c r="AC31" s="24"/>
      <c r="AD31" s="24"/>
      <c r="AE31" s="12" t="e">
        <f>SUM(AD31/AC31)</f>
        <v>#DIV/0!</v>
      </c>
      <c r="AF31" s="38"/>
      <c r="AG31" s="38"/>
      <c r="AH31" s="12" t="e">
        <f>SUM(AG31/AF31)</f>
        <v>#DIV/0!</v>
      </c>
      <c r="AI31" s="24"/>
      <c r="AJ31" s="24"/>
      <c r="AK31" s="11" t="e">
        <f>SUM(AJ31/AI31)</f>
        <v>#DIV/0!</v>
      </c>
      <c r="AL31" s="24"/>
      <c r="AM31" s="24"/>
      <c r="AN31" s="12" t="e">
        <f>SUM(AM31/AL31)</f>
        <v>#DIV/0!</v>
      </c>
      <c r="AO31" s="24"/>
      <c r="AP31" s="24"/>
      <c r="AQ31" s="12" t="e">
        <f>SUM(AP31/AO31)</f>
        <v>#DIV/0!</v>
      </c>
      <c r="AR31" s="24"/>
      <c r="AS31" s="24"/>
      <c r="AT31" s="12" t="e">
        <f>SUM(AS31/AR31)</f>
        <v>#DIV/0!</v>
      </c>
      <c r="AU31" s="24"/>
      <c r="AV31" s="24"/>
      <c r="AW31" s="12" t="e">
        <f>SUM(AV31/AU31)</f>
        <v>#DIV/0!</v>
      </c>
      <c r="AX31" s="24"/>
      <c r="AY31" s="24"/>
      <c r="AZ31" s="12" t="e">
        <f>SUM(AY31/AX31)</f>
        <v>#DIV/0!</v>
      </c>
      <c r="BA31" s="24"/>
      <c r="BB31" s="24"/>
      <c r="BC31" s="12" t="e">
        <f>SUM(BB31/BA31)</f>
        <v>#DIV/0!</v>
      </c>
      <c r="BD31" s="24"/>
      <c r="BE31" s="24"/>
      <c r="BF31" s="12" t="e">
        <f>SUM(BE31/BD31)</f>
        <v>#DIV/0!</v>
      </c>
      <c r="BG31" s="24"/>
      <c r="BH31" s="24"/>
      <c r="BI31" s="12" t="e">
        <f>SUM(BH31/BG31)</f>
        <v>#DIV/0!</v>
      </c>
      <c r="BJ31" s="24"/>
      <c r="BK31" s="24"/>
      <c r="BL31" s="12" t="e">
        <f>SUM(BK31/BJ31)</f>
        <v>#DIV/0!</v>
      </c>
      <c r="BM31" s="24"/>
      <c r="BN31" s="24"/>
      <c r="BO31" s="12" t="e">
        <f>SUM(BN31/BM31)</f>
        <v>#DIV/0!</v>
      </c>
      <c r="BP31" s="24"/>
      <c r="BQ31" s="24"/>
      <c r="BR31" s="12" t="e">
        <f>SUM(BQ31/BP31)</f>
        <v>#DIV/0!</v>
      </c>
      <c r="BS31" s="24"/>
      <c r="BT31" s="24"/>
      <c r="BU31" s="12" t="e">
        <f>SUM(BT31/BS31)</f>
        <v>#DIV/0!</v>
      </c>
      <c r="BV31" s="24"/>
      <c r="BW31" s="24"/>
      <c r="BX31" s="12" t="e">
        <f>SUM(BW31/BV31)</f>
        <v>#DIV/0!</v>
      </c>
      <c r="BY31" s="24"/>
      <c r="BZ31" s="24"/>
      <c r="CA31" s="12" t="e">
        <f>SUM(BZ31/BY31)</f>
        <v>#DIV/0!</v>
      </c>
      <c r="CB31" s="3">
        <f>BY31+BV31+BS31+BP31+BM31+BJ31+BG31+BD31+BA31+AX31+AU31+AR31+AO31+AL31+AI31+AF31+AC31+Z31+W31+T31+Q31+N31+K31+H31+E31+B31</f>
        <v>0</v>
      </c>
      <c r="CC31" s="3">
        <f>BZ31+BW31+BT31+BQ31+BN31+BK31+BH31+BE31+BB31+AY31+AV31+AS31+AP31+AM31+AJ31+AG31+AD31+AA31+X31+U31+R31+O31+L31+I31+F31+C31</f>
        <v>0</v>
      </c>
      <c r="CD31" s="19" t="e">
        <f>SUM(CC31/CB31)</f>
        <v>#DIV/0!</v>
      </c>
      <c r="CF31" s="27"/>
      <c r="CG31" s="27"/>
      <c r="CH31" s="23"/>
      <c r="CI31" s="23"/>
    </row>
    <row r="32" spans="1:87" ht="32.25" hidden="1" thickBot="1" x14ac:dyDescent="0.3">
      <c r="A32" s="7" t="s">
        <v>48</v>
      </c>
      <c r="B32" s="37">
        <f>(B31+B30)/B27*100</f>
        <v>0</v>
      </c>
      <c r="C32" s="24">
        <f>(C31+C30)/C27*100</f>
        <v>0</v>
      </c>
      <c r="D32" s="12"/>
      <c r="E32" s="24">
        <f>(E31+E30)/E27*100</f>
        <v>0</v>
      </c>
      <c r="F32" s="24">
        <f>(F31+F30)/F27*100</f>
        <v>0</v>
      </c>
      <c r="G32" s="12"/>
      <c r="H32" s="24">
        <f>(H31+H30)/H27*100</f>
        <v>0</v>
      </c>
      <c r="I32" s="24">
        <f>(I31+I30)/I27*100</f>
        <v>0</v>
      </c>
      <c r="J32" s="12"/>
      <c r="K32" s="24">
        <f>(K31+K30)/K27*100</f>
        <v>0</v>
      </c>
      <c r="L32" s="24">
        <f>(L31+L30)/L27*100</f>
        <v>0</v>
      </c>
      <c r="M32" s="12"/>
      <c r="N32" s="24">
        <f>(N31+N30)/N27*100</f>
        <v>0</v>
      </c>
      <c r="O32" s="24">
        <f>(O31+O30)/O27*100</f>
        <v>0</v>
      </c>
      <c r="P32" s="12"/>
      <c r="Q32" s="24">
        <f>(Q31+Q30)/Q27*100</f>
        <v>0</v>
      </c>
      <c r="R32" s="24">
        <f>(R31+R30)/R27*100</f>
        <v>0</v>
      </c>
      <c r="S32" s="12"/>
      <c r="T32" s="24">
        <f>(T31+T30)/T27*100</f>
        <v>0</v>
      </c>
      <c r="U32" s="24">
        <f>(U31+U30)/U27*100</f>
        <v>0</v>
      </c>
      <c r="V32" s="12"/>
      <c r="W32" s="24">
        <f>(W31+W30)/W27*100</f>
        <v>0</v>
      </c>
      <c r="X32" s="24">
        <f>(X31+X30)/X27*100</f>
        <v>0</v>
      </c>
      <c r="Y32" s="12"/>
      <c r="Z32" s="24">
        <f>(Z31+Z30)/Z27*100</f>
        <v>0</v>
      </c>
      <c r="AA32" s="24">
        <f>(AA31+AA30)/AA27*100</f>
        <v>0</v>
      </c>
      <c r="AB32" s="12"/>
      <c r="AC32" s="24">
        <f>(AC31+AC30)/AC27*100</f>
        <v>0</v>
      </c>
      <c r="AD32" s="24">
        <f>(AD31+AD30)/AD27*100</f>
        <v>0</v>
      </c>
      <c r="AE32" s="12"/>
      <c r="AF32" s="24">
        <f>(AF31+AF30)/AF27*100</f>
        <v>0</v>
      </c>
      <c r="AG32" s="24">
        <f>(AG31+AG30)/AG27*100</f>
        <v>0</v>
      </c>
      <c r="AH32" s="12"/>
      <c r="AI32" s="24">
        <f>(AI31+AI30)/AI27*100</f>
        <v>0</v>
      </c>
      <c r="AJ32" s="24">
        <f>(AJ31+AJ30)/AJ27*100</f>
        <v>0</v>
      </c>
      <c r="AK32" s="11"/>
      <c r="AL32" s="24">
        <f>(AL31+AL30)/AL27*100</f>
        <v>0</v>
      </c>
      <c r="AM32" s="24">
        <f>(AM31+AM30)/AM27*100</f>
        <v>0</v>
      </c>
      <c r="AN32" s="12"/>
      <c r="AO32" s="24">
        <f>(AO31+AO30)/AO27*100</f>
        <v>0</v>
      </c>
      <c r="AP32" s="24">
        <f>(AP31+AP30)/AP27*100</f>
        <v>0</v>
      </c>
      <c r="AQ32" s="12"/>
      <c r="AR32" s="24">
        <f>(AR31+AR30)/AR27*100</f>
        <v>0</v>
      </c>
      <c r="AS32" s="24">
        <f>(AS31+AS30)/AS27*100</f>
        <v>0</v>
      </c>
      <c r="AT32" s="12"/>
      <c r="AU32" s="24">
        <f>(AU31+AU30)/AU27*100</f>
        <v>0</v>
      </c>
      <c r="AV32" s="24">
        <f>(AV31+AV30)/AV27*100</f>
        <v>0</v>
      </c>
      <c r="AW32" s="12"/>
      <c r="AX32" s="24">
        <f>(AX31+AX30)/AX27*100</f>
        <v>0</v>
      </c>
      <c r="AY32" s="24">
        <f>(AY31+AY30)/AY27*100</f>
        <v>0</v>
      </c>
      <c r="AZ32" s="12"/>
      <c r="BA32" s="24">
        <f>(BA31+BA30)/BA27*100</f>
        <v>0</v>
      </c>
      <c r="BB32" s="24">
        <f>(BB31+BB30)/BB27*100</f>
        <v>0</v>
      </c>
      <c r="BC32" s="12"/>
      <c r="BD32" s="24">
        <f>(BD31+BD30)/BD27*100</f>
        <v>0</v>
      </c>
      <c r="BE32" s="24">
        <f>(BE31+BE30)/BE27*100</f>
        <v>0</v>
      </c>
      <c r="BF32" s="12" t="e">
        <f>SUM(BE32/BD32)</f>
        <v>#DIV/0!</v>
      </c>
      <c r="BG32" s="24">
        <f>(BG31+BG30)/BG27*100</f>
        <v>0</v>
      </c>
      <c r="BH32" s="24">
        <f>(BH31+BH30)/BH27*100</f>
        <v>0</v>
      </c>
      <c r="BI32" s="12"/>
      <c r="BJ32" s="24">
        <f>(BJ31+BJ30)/BJ27*100</f>
        <v>0</v>
      </c>
      <c r="BK32" s="24">
        <f>(BK31+BK30)/BK27*100</f>
        <v>0</v>
      </c>
      <c r="BL32" s="12"/>
      <c r="BM32" s="24">
        <f>(BM31+BM30)/BM27*100</f>
        <v>0</v>
      </c>
      <c r="BN32" s="24">
        <f>(BN31+BN30)/BN27*100</f>
        <v>0</v>
      </c>
      <c r="BO32" s="12"/>
      <c r="BP32" s="24">
        <f>(BP31+BP30)/BP27*100</f>
        <v>0</v>
      </c>
      <c r="BQ32" s="24">
        <f>(BQ31+BQ30)/BQ27*100</f>
        <v>0</v>
      </c>
      <c r="BR32" s="12"/>
      <c r="BS32" s="38">
        <f>(BS31+BS30)/BS27*100</f>
        <v>0</v>
      </c>
      <c r="BT32" s="38">
        <f>(BT31+BT30)/BT27*100</f>
        <v>0</v>
      </c>
      <c r="BU32" s="12"/>
      <c r="BV32" s="24">
        <f>(BV31+BV30)/BV27*100</f>
        <v>0</v>
      </c>
      <c r="BW32" s="24">
        <f>(BW31+BW30)/BW27*100</f>
        <v>0</v>
      </c>
      <c r="BX32" s="12"/>
      <c r="BY32" s="24">
        <f>(BY31+BY30)/BY27*100</f>
        <v>0</v>
      </c>
      <c r="BZ32" s="24">
        <f>(BZ31+BZ30)/BZ27*100</f>
        <v>0</v>
      </c>
      <c r="CA32" s="12"/>
      <c r="CB32" s="3">
        <f>(CB31+CB30)/CB27*100</f>
        <v>0</v>
      </c>
      <c r="CC32" s="3">
        <f>(CC31+CC30)/CC27*100</f>
        <v>0</v>
      </c>
      <c r="CD32" s="19"/>
      <c r="CF32" s="27"/>
      <c r="CG32" s="27"/>
      <c r="CH32" s="23"/>
      <c r="CI32" s="23"/>
    </row>
    <row r="33" spans="1:87" ht="15.75" hidden="1" x14ac:dyDescent="0.25">
      <c r="A33" s="8"/>
      <c r="B33" s="2"/>
      <c r="C33" s="2"/>
      <c r="D33" s="12"/>
      <c r="E33" s="2"/>
      <c r="F33" s="2"/>
      <c r="G33" s="12"/>
      <c r="H33" s="2"/>
      <c r="I33" s="2"/>
      <c r="J33" s="12"/>
      <c r="K33" s="2"/>
      <c r="L33" s="2"/>
      <c r="M33" s="12"/>
      <c r="N33" s="2"/>
      <c r="O33" s="2"/>
      <c r="P33" s="12"/>
      <c r="Q33" s="9"/>
      <c r="R33" s="2"/>
      <c r="S33" s="12"/>
      <c r="T33" s="2"/>
      <c r="U33" s="10"/>
      <c r="V33" s="12"/>
      <c r="W33" s="2"/>
      <c r="X33" s="2"/>
      <c r="Y33" s="2"/>
      <c r="Z33" s="2"/>
      <c r="AA33" s="2"/>
      <c r="AB33" s="12"/>
      <c r="AC33" s="2"/>
      <c r="AD33" s="2"/>
      <c r="AE33" s="12"/>
      <c r="AF33" s="2"/>
      <c r="AG33" s="2"/>
      <c r="AH33" s="12"/>
      <c r="AI33" s="2"/>
      <c r="AJ33" s="2"/>
      <c r="AK33" s="11"/>
      <c r="AL33" s="2"/>
      <c r="AM33" s="2"/>
      <c r="AN33" s="12"/>
      <c r="AO33" s="2"/>
      <c r="AP33" s="2"/>
      <c r="AQ33" s="12"/>
      <c r="AR33" s="2"/>
      <c r="AS33" s="2"/>
      <c r="AT33" s="12"/>
      <c r="AU33" s="2"/>
      <c r="AV33" s="2"/>
      <c r="AW33" s="12"/>
      <c r="AX33" s="2"/>
      <c r="AY33" s="2"/>
      <c r="AZ33" s="12"/>
      <c r="BA33" s="2"/>
      <c r="BB33" s="2"/>
      <c r="BC33" s="12"/>
      <c r="BD33" s="2"/>
      <c r="BE33" s="2"/>
      <c r="BF33" s="12"/>
      <c r="BG33" s="2"/>
      <c r="BH33" s="2"/>
      <c r="BI33" s="12"/>
      <c r="BJ33" s="2"/>
      <c r="BK33" s="2"/>
      <c r="BL33" s="12"/>
      <c r="BM33" s="2"/>
      <c r="BN33" s="2"/>
      <c r="BO33" s="12"/>
      <c r="BP33" s="2"/>
      <c r="BQ33" s="2"/>
      <c r="BR33" s="12"/>
      <c r="BS33" s="2"/>
      <c r="BT33" s="2"/>
      <c r="BU33" s="12"/>
      <c r="BV33" s="2"/>
      <c r="BW33" s="2"/>
      <c r="BX33" s="12"/>
      <c r="BY33" s="2"/>
      <c r="BZ33" s="2"/>
      <c r="CA33" s="12"/>
      <c r="CB33" s="2"/>
      <c r="CC33" s="3"/>
      <c r="CD33" s="19"/>
      <c r="CF33" s="23"/>
      <c r="CG33" s="23"/>
      <c r="CH33" s="23"/>
      <c r="CI33" s="23"/>
    </row>
    <row r="34" spans="1:87" x14ac:dyDescent="0.2">
      <c r="R34" s="34"/>
      <c r="S34" s="39"/>
      <c r="T34" s="34"/>
      <c r="AY34" s="34"/>
      <c r="AZ34" s="15"/>
      <c r="BE34" s="34"/>
      <c r="BF34" s="15"/>
      <c r="BG34" s="34"/>
      <c r="CF34" s="23"/>
      <c r="CG34" s="23"/>
      <c r="CH34" s="23"/>
      <c r="CI34" s="23"/>
    </row>
    <row r="35" spans="1:87" x14ac:dyDescent="0.2">
      <c r="B35" s="41"/>
      <c r="C35" s="41"/>
      <c r="E35" s="41"/>
      <c r="F35" s="41"/>
      <c r="H35" s="41"/>
      <c r="I35" s="41"/>
      <c r="K35" s="41"/>
      <c r="L35" s="41"/>
      <c r="N35" s="41"/>
      <c r="O35" s="41"/>
      <c r="Q35" s="41"/>
      <c r="R35" s="41"/>
      <c r="T35" s="41"/>
      <c r="U35" s="41"/>
      <c r="W35" s="41"/>
      <c r="X35" s="41"/>
      <c r="Z35" s="41"/>
      <c r="AA35" s="41"/>
      <c r="AC35" s="41"/>
      <c r="AD35" s="41"/>
      <c r="AF35" s="41"/>
      <c r="AG35" s="41"/>
      <c r="AI35" s="41"/>
      <c r="AJ35" s="41"/>
      <c r="AL35" s="41"/>
      <c r="AM35" s="41"/>
      <c r="AO35" s="41"/>
      <c r="AP35" s="41"/>
      <c r="AR35" s="41"/>
      <c r="AS35" s="41"/>
      <c r="AU35" s="41"/>
      <c r="AV35" s="41"/>
      <c r="AX35" s="41"/>
      <c r="AY35" s="41"/>
      <c r="AZ35" s="34"/>
      <c r="BA35" s="41"/>
      <c r="BB35" s="41"/>
      <c r="BD35" s="41"/>
      <c r="BE35" s="42"/>
      <c r="BF35" s="15"/>
      <c r="BG35" s="42"/>
      <c r="BH35" s="41"/>
      <c r="BJ35" s="41"/>
      <c r="BK35" s="41"/>
      <c r="BM35" s="41"/>
      <c r="BN35" s="41"/>
      <c r="BP35" s="41"/>
      <c r="BQ35" s="41"/>
      <c r="BS35" s="41"/>
      <c r="BT35" s="41"/>
      <c r="BV35" s="41"/>
      <c r="BW35" s="41"/>
      <c r="BY35" s="41"/>
      <c r="BZ35" s="41"/>
      <c r="CB35" s="41"/>
      <c r="CC35" s="41"/>
      <c r="CF35" s="23"/>
      <c r="CG35" s="23"/>
      <c r="CH35" s="23"/>
      <c r="CI35" s="23"/>
    </row>
    <row r="36" spans="1:87" x14ac:dyDescent="0.2">
      <c r="BE36" s="34"/>
      <c r="BF36" s="15"/>
      <c r="BG36" s="34"/>
      <c r="CF36" s="23"/>
      <c r="CG36" s="23"/>
      <c r="CH36" s="23"/>
      <c r="CI36" s="23"/>
    </row>
    <row r="37" spans="1:87" x14ac:dyDescent="0.2">
      <c r="BD37" s="41"/>
      <c r="BE37" s="42"/>
      <c r="BF37" s="15"/>
      <c r="BG37" s="34"/>
    </row>
    <row r="38" spans="1:87" x14ac:dyDescent="0.2">
      <c r="BE38" s="34"/>
      <c r="BF38" s="34"/>
      <c r="BG38" s="34"/>
    </row>
    <row r="39" spans="1:87" x14ac:dyDescent="0.2">
      <c r="BE39" s="34"/>
      <c r="BF39" s="34"/>
      <c r="BG39" s="34"/>
    </row>
  </sheetData>
  <mergeCells count="110">
    <mergeCell ref="BY4:BY5"/>
    <mergeCell ref="BZ4:BZ5"/>
    <mergeCell ref="BO4:BO5"/>
    <mergeCell ref="BP4:BP5"/>
    <mergeCell ref="CC4:CC5"/>
    <mergeCell ref="CD4:CD5"/>
    <mergeCell ref="BS4:BS5"/>
    <mergeCell ref="BT4:BT5"/>
    <mergeCell ref="BU4:BU5"/>
    <mergeCell ref="BV4:BV5"/>
    <mergeCell ref="BW4:BW5"/>
    <mergeCell ref="BX4:BX5"/>
    <mergeCell ref="CA4:CA5"/>
    <mergeCell ref="CB4:CB5"/>
    <mergeCell ref="BQ4:BQ5"/>
    <mergeCell ref="BR4:BR5"/>
    <mergeCell ref="BH4:BH5"/>
    <mergeCell ref="BI4:BI5"/>
    <mergeCell ref="BJ4:BJ5"/>
    <mergeCell ref="BM4:BM5"/>
    <mergeCell ref="BN4:BN5"/>
    <mergeCell ref="BK4:BK5"/>
    <mergeCell ref="BL4:BL5"/>
    <mergeCell ref="BA4:BA5"/>
    <mergeCell ref="BB4:BB5"/>
    <mergeCell ref="BC4:BC5"/>
    <mergeCell ref="BD4:BD5"/>
    <mergeCell ref="BE4:BE5"/>
    <mergeCell ref="BF4:BF5"/>
    <mergeCell ref="AU4:AU5"/>
    <mergeCell ref="AV4:AV5"/>
    <mergeCell ref="AO4:AO5"/>
    <mergeCell ref="AP4:AP5"/>
    <mergeCell ref="AQ4:AQ5"/>
    <mergeCell ref="AR4:AR5"/>
    <mergeCell ref="AW4:AW5"/>
    <mergeCell ref="AX4:AX5"/>
    <mergeCell ref="BG4:BG5"/>
    <mergeCell ref="O4:O5"/>
    <mergeCell ref="P4:P5"/>
    <mergeCell ref="AC4:AC5"/>
    <mergeCell ref="W3:Y3"/>
    <mergeCell ref="AD4:AD5"/>
    <mergeCell ref="K4:K5"/>
    <mergeCell ref="L4:L5"/>
    <mergeCell ref="M4:M5"/>
    <mergeCell ref="N4:N5"/>
    <mergeCell ref="W4:W5"/>
    <mergeCell ref="X4:X5"/>
    <mergeCell ref="Y4:Y5"/>
    <mergeCell ref="Z4:Z5"/>
    <mergeCell ref="AA4:AA5"/>
    <mergeCell ref="AB4:AB5"/>
    <mergeCell ref="U4:U5"/>
    <mergeCell ref="V4:V5"/>
    <mergeCell ref="Z3:AB3"/>
    <mergeCell ref="AC3:AE3"/>
    <mergeCell ref="Q4:Q5"/>
    <mergeCell ref="R4:R5"/>
    <mergeCell ref="S4:S5"/>
    <mergeCell ref="T4:T5"/>
    <mergeCell ref="T3:V3"/>
    <mergeCell ref="AJ4:AJ5"/>
    <mergeCell ref="AK4:AK5"/>
    <mergeCell ref="AL4:AL5"/>
    <mergeCell ref="AM4:AM5"/>
    <mergeCell ref="AF4:AF5"/>
    <mergeCell ref="AG4:AG5"/>
    <mergeCell ref="AE4:AE5"/>
    <mergeCell ref="BY3:CA3"/>
    <mergeCell ref="AR3:AT3"/>
    <mergeCell ref="AU3:AW3"/>
    <mergeCell ref="AX3:AZ3"/>
    <mergeCell ref="BA3:BC3"/>
    <mergeCell ref="BD3:BF3"/>
    <mergeCell ref="BG3:BI3"/>
    <mergeCell ref="BJ3:BL3"/>
    <mergeCell ref="BM3:BO3"/>
    <mergeCell ref="BP3:BR3"/>
    <mergeCell ref="AH4:AH5"/>
    <mergeCell ref="AI4:AI5"/>
    <mergeCell ref="AN4:AN5"/>
    <mergeCell ref="AY4:AY5"/>
    <mergeCell ref="AZ4:AZ5"/>
    <mergeCell ref="AS4:AS5"/>
    <mergeCell ref="AT4:AT5"/>
    <mergeCell ref="B2:CD2"/>
    <mergeCell ref="A3:A5"/>
    <mergeCell ref="B3:D3"/>
    <mergeCell ref="E3:G3"/>
    <mergeCell ref="H3:J3"/>
    <mergeCell ref="K3:M3"/>
    <mergeCell ref="N3:P3"/>
    <mergeCell ref="Q3:S3"/>
    <mergeCell ref="AF3:AH3"/>
    <mergeCell ref="AI3:AK3"/>
    <mergeCell ref="BS3:BU3"/>
    <mergeCell ref="CB3:CD3"/>
    <mergeCell ref="B4:B5"/>
    <mergeCell ref="C4:C5"/>
    <mergeCell ref="D4:D5"/>
    <mergeCell ref="E4:E5"/>
    <mergeCell ref="F4:F5"/>
    <mergeCell ref="G4:G5"/>
    <mergeCell ref="I4:I5"/>
    <mergeCell ref="J4:J5"/>
    <mergeCell ref="H4:H5"/>
    <mergeCell ref="BV3:BX3"/>
    <mergeCell ref="AL3:AN3"/>
    <mergeCell ref="AO3:AQ3"/>
  </mergeCells>
  <phoneticPr fontId="7" type="noConversion"/>
  <pageMargins left="0.2" right="0.25" top="0.55118110236220474" bottom="0.98425196850393704" header="0.39370078740157483" footer="0.51181102362204722"/>
  <pageSetup paperSize="9" scale="75" orientation="landscape" r:id="rId1"/>
  <headerFooter alignWithMargins="0"/>
  <colBreaks count="3" manualBreakCount="3">
    <brk id="49" max="1048575" man="1"/>
    <brk id="61" max="1048575" man="1"/>
    <brk id="7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</vt:lpstr>
      <vt:lpstr>Август!Заголовки_для_печати</vt:lpstr>
    </vt:vector>
  </TitlesOfParts>
  <Company>Министерство финансов К.О.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Иващенко</dc:creator>
  <cp:lastModifiedBy>Ermolenko EA.</cp:lastModifiedBy>
  <cp:lastPrinted>2016-07-21T12:27:04Z</cp:lastPrinted>
  <dcterms:created xsi:type="dcterms:W3CDTF">2010-03-01T08:28:04Z</dcterms:created>
  <dcterms:modified xsi:type="dcterms:W3CDTF">2016-10-04T06:01:27Z</dcterms:modified>
</cp:coreProperties>
</file>