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420" windowWidth="15165" windowHeight="8025"/>
  </bookViews>
  <sheets>
    <sheet name="Июнь" sheetId="41" r:id="rId1"/>
  </sheets>
  <definedNames>
    <definedName name="_xlnm.Print_Titles" localSheetId="0">Июнь!$A:$A</definedName>
  </definedNames>
  <calcPr calcId="145621"/>
</workbook>
</file>

<file path=xl/calcChain.xml><?xml version="1.0" encoding="utf-8"?>
<calcChain xmlns="http://schemas.openxmlformats.org/spreadsheetml/2006/main">
  <c r="CC21" i="41" l="1"/>
  <c r="CB21" i="41"/>
  <c r="CD21" i="41" s="1"/>
  <c r="CA21" i="41"/>
  <c r="BX21" i="41"/>
  <c r="BU21" i="41"/>
  <c r="BR21" i="41"/>
  <c r="BO21" i="41"/>
  <c r="BL21" i="41"/>
  <c r="BI21" i="41"/>
  <c r="BF21" i="41"/>
  <c r="BC21" i="41"/>
  <c r="AZ21" i="41"/>
  <c r="AW21" i="41"/>
  <c r="AT21" i="41"/>
  <c r="AQ21" i="41"/>
  <c r="AN21" i="41"/>
  <c r="AK21" i="41"/>
  <c r="AH21" i="41"/>
  <c r="AE21" i="41"/>
  <c r="AB21" i="41"/>
  <c r="Y21" i="41"/>
  <c r="V21" i="41"/>
  <c r="S21" i="41"/>
  <c r="P21" i="41"/>
  <c r="M21" i="41"/>
  <c r="J21" i="41"/>
  <c r="G21" i="41"/>
  <c r="D21" i="41"/>
  <c r="CB26" i="41"/>
  <c r="CD26" i="41" s="1"/>
  <c r="CC26" i="41"/>
  <c r="CB25" i="41"/>
  <c r="CC25" i="41"/>
  <c r="CB24" i="41"/>
  <c r="CD24" i="41" s="1"/>
  <c r="CC24" i="41"/>
  <c r="CB23" i="41"/>
  <c r="CD23" i="41" s="1"/>
  <c r="CC23" i="41"/>
  <c r="CB22" i="41"/>
  <c r="CC22" i="41"/>
  <c r="CB20" i="41"/>
  <c r="CC20" i="41"/>
  <c r="CB19" i="41"/>
  <c r="CC19" i="41"/>
  <c r="CD19" i="41"/>
  <c r="CB18" i="41"/>
  <c r="CC18" i="41"/>
  <c r="CD18" i="41"/>
  <c r="CB17" i="41"/>
  <c r="CD17" i="41" s="1"/>
  <c r="CC17" i="41"/>
  <c r="CB16" i="41"/>
  <c r="CC16" i="41"/>
  <c r="CB15" i="41"/>
  <c r="CD15" i="41" s="1"/>
  <c r="CC15" i="41"/>
  <c r="CB14" i="41"/>
  <c r="CB27" i="41" s="1"/>
  <c r="CB32" i="41" s="1"/>
  <c r="CC14" i="41"/>
  <c r="CD14" i="41" s="1"/>
  <c r="CB13" i="41"/>
  <c r="CC13" i="41"/>
  <c r="CB12" i="41"/>
  <c r="CC12" i="41"/>
  <c r="CB11" i="41"/>
  <c r="CC11" i="41"/>
  <c r="CD11" i="41"/>
  <c r="CB10" i="41"/>
  <c r="CD10" i="41" s="1"/>
  <c r="CC10" i="41"/>
  <c r="CB9" i="41"/>
  <c r="CC9" i="41"/>
  <c r="CB8" i="41"/>
  <c r="CC8" i="41"/>
  <c r="CB7" i="41"/>
  <c r="CD7" i="41" s="1"/>
  <c r="CC7" i="41"/>
  <c r="CB6" i="41"/>
  <c r="CC6" i="41"/>
  <c r="CD6" i="41"/>
  <c r="CA26" i="41"/>
  <c r="CA25" i="41"/>
  <c r="CA24" i="41"/>
  <c r="CA23" i="41"/>
  <c r="CA22" i="41"/>
  <c r="CA20" i="41"/>
  <c r="CA19" i="41"/>
  <c r="CA18" i="41"/>
  <c r="CA17" i="41"/>
  <c r="CA16" i="41"/>
  <c r="CA15" i="41"/>
  <c r="CA14" i="41"/>
  <c r="CA13" i="41"/>
  <c r="CA12" i="41"/>
  <c r="CA11" i="41"/>
  <c r="CA10" i="41"/>
  <c r="CA9" i="41"/>
  <c r="CA8" i="41"/>
  <c r="CA7" i="41"/>
  <c r="CA6" i="41"/>
  <c r="BX26" i="41"/>
  <c r="BX25" i="41"/>
  <c r="BX24" i="41"/>
  <c r="BX23" i="41"/>
  <c r="BX22" i="41"/>
  <c r="BX20" i="41"/>
  <c r="BX19" i="41"/>
  <c r="BX18" i="41"/>
  <c r="BX17" i="41"/>
  <c r="BX16" i="41"/>
  <c r="BX15" i="41"/>
  <c r="BX14" i="41"/>
  <c r="BX13" i="41"/>
  <c r="BX12" i="41"/>
  <c r="BX11" i="41"/>
  <c r="BX10" i="41"/>
  <c r="BX9" i="41"/>
  <c r="BX8" i="41"/>
  <c r="BX7" i="41"/>
  <c r="BX6" i="41"/>
  <c r="BS27" i="41"/>
  <c r="BU27" i="41" s="1"/>
  <c r="BT27" i="41"/>
  <c r="BU26" i="41"/>
  <c r="BU25" i="41"/>
  <c r="BU24" i="41"/>
  <c r="BU23" i="41"/>
  <c r="BU22" i="41"/>
  <c r="BU20" i="41"/>
  <c r="BU19" i="41"/>
  <c r="BU18" i="41"/>
  <c r="BU17" i="41"/>
  <c r="BU16" i="41"/>
  <c r="BU15" i="41"/>
  <c r="BU14" i="41"/>
  <c r="BU13" i="41"/>
  <c r="BU12" i="41"/>
  <c r="BU11" i="41"/>
  <c r="BU10" i="41"/>
  <c r="BU9" i="41"/>
  <c r="BU8" i="41"/>
  <c r="BU7" i="41"/>
  <c r="BU6" i="41"/>
  <c r="BR26" i="41"/>
  <c r="BR25" i="41"/>
  <c r="BR24" i="41"/>
  <c r="BR23" i="41"/>
  <c r="BR22" i="41"/>
  <c r="BR20" i="41"/>
  <c r="BR19" i="41"/>
  <c r="BR18" i="41"/>
  <c r="BR17" i="41"/>
  <c r="BR16" i="41"/>
  <c r="BR15" i="41"/>
  <c r="BR14" i="41"/>
  <c r="BR13" i="41"/>
  <c r="BR12" i="41"/>
  <c r="BR11" i="41"/>
  <c r="BR10" i="41"/>
  <c r="BR9" i="41"/>
  <c r="BR8" i="41"/>
  <c r="BR7" i="41"/>
  <c r="BR6" i="41"/>
  <c r="BO26" i="41"/>
  <c r="BO25" i="41"/>
  <c r="BO24" i="41"/>
  <c r="BO23" i="41"/>
  <c r="BO22" i="41"/>
  <c r="BO20" i="41"/>
  <c r="BO19" i="41"/>
  <c r="BO18" i="41"/>
  <c r="BO17" i="41"/>
  <c r="BO16" i="41"/>
  <c r="BO15" i="41"/>
  <c r="BO14" i="41"/>
  <c r="BO13" i="41"/>
  <c r="BO12" i="41"/>
  <c r="BO11" i="41"/>
  <c r="BO10" i="41"/>
  <c r="BO9" i="41"/>
  <c r="BO8" i="41"/>
  <c r="BO7" i="41"/>
  <c r="BO6" i="41"/>
  <c r="BL26" i="41"/>
  <c r="BL25" i="41"/>
  <c r="BL24" i="41"/>
  <c r="BL23" i="41"/>
  <c r="BL22" i="41"/>
  <c r="BL20" i="41"/>
  <c r="BL19" i="41"/>
  <c r="BL18" i="41"/>
  <c r="BL17" i="41"/>
  <c r="BL16" i="41"/>
  <c r="BL15" i="41"/>
  <c r="BL14" i="41"/>
  <c r="BL13" i="41"/>
  <c r="BL12" i="41"/>
  <c r="BL11" i="41"/>
  <c r="BL10" i="41"/>
  <c r="BL9" i="41"/>
  <c r="BL8" i="41"/>
  <c r="BL7" i="41"/>
  <c r="BL6" i="41"/>
  <c r="BG27" i="41"/>
  <c r="BH27" i="41"/>
  <c r="BH32" i="41" s="1"/>
  <c r="BI26" i="41"/>
  <c r="BI25" i="41"/>
  <c r="BI24" i="41"/>
  <c r="BI23" i="41"/>
  <c r="BI22" i="41"/>
  <c r="BI20" i="41"/>
  <c r="BI19" i="41"/>
  <c r="BI18" i="41"/>
  <c r="BI17" i="41"/>
  <c r="BI16" i="41"/>
  <c r="BI15" i="41"/>
  <c r="BI14" i="41"/>
  <c r="BI13" i="41"/>
  <c r="BI12" i="41"/>
  <c r="BI11" i="41"/>
  <c r="BI10" i="41"/>
  <c r="BI9" i="41"/>
  <c r="BI8" i="41"/>
  <c r="BI7" i="41"/>
  <c r="BI6" i="41"/>
  <c r="BF26" i="41"/>
  <c r="BF25" i="41"/>
  <c r="BF24" i="41"/>
  <c r="BF23" i="41"/>
  <c r="BF22" i="41"/>
  <c r="BF20" i="41"/>
  <c r="BF19" i="41"/>
  <c r="BF18" i="41"/>
  <c r="BF17" i="41"/>
  <c r="BF16" i="41"/>
  <c r="BF15" i="41"/>
  <c r="BF14" i="41"/>
  <c r="BF13" i="41"/>
  <c r="BF12" i="41"/>
  <c r="BF11" i="41"/>
  <c r="BF10" i="41"/>
  <c r="BF9" i="41"/>
  <c r="BF8" i="41"/>
  <c r="BF7" i="41"/>
  <c r="BF6" i="41"/>
  <c r="BC26" i="41"/>
  <c r="BC25" i="41"/>
  <c r="BC24" i="41"/>
  <c r="BC23" i="41"/>
  <c r="BC22" i="41"/>
  <c r="BC20" i="41"/>
  <c r="BC19" i="41"/>
  <c r="BC18" i="41"/>
  <c r="BC17" i="41"/>
  <c r="BC16" i="41"/>
  <c r="BC15" i="41"/>
  <c r="BC14" i="41"/>
  <c r="BC13" i="41"/>
  <c r="BC12" i="41"/>
  <c r="BC11" i="41"/>
  <c r="BC10" i="41"/>
  <c r="BC9" i="41"/>
  <c r="BC8" i="41"/>
  <c r="BC7" i="41"/>
  <c r="BC6" i="41"/>
  <c r="AX27" i="41"/>
  <c r="AY27" i="41"/>
  <c r="AZ27" i="41"/>
  <c r="AZ26" i="41"/>
  <c r="AZ25" i="41"/>
  <c r="AZ24" i="41"/>
  <c r="AZ23" i="41"/>
  <c r="AZ22" i="41"/>
  <c r="AZ20" i="41"/>
  <c r="AZ19" i="41"/>
  <c r="AZ18" i="41"/>
  <c r="AZ17" i="41"/>
  <c r="AZ16" i="41"/>
  <c r="AZ15" i="41"/>
  <c r="AZ14" i="41"/>
  <c r="AZ13" i="41"/>
  <c r="AZ12" i="41"/>
  <c r="AZ11" i="41"/>
  <c r="AZ10" i="41"/>
  <c r="AZ9" i="41"/>
  <c r="AZ8" i="41"/>
  <c r="AZ7" i="41"/>
  <c r="AZ6" i="41"/>
  <c r="AW26" i="41"/>
  <c r="AW25" i="41"/>
  <c r="AW24" i="41"/>
  <c r="AW23" i="41"/>
  <c r="AW22" i="41"/>
  <c r="AW20" i="41"/>
  <c r="AW19" i="41"/>
  <c r="AW18" i="41"/>
  <c r="AW17" i="41"/>
  <c r="AW16" i="41"/>
  <c r="AW15" i="41"/>
  <c r="AW14" i="41"/>
  <c r="AW13" i="41"/>
  <c r="AW12" i="41"/>
  <c r="AW11" i="41"/>
  <c r="AW10" i="41"/>
  <c r="AW9" i="41"/>
  <c r="AW8" i="41"/>
  <c r="AW7" i="41"/>
  <c r="AW6" i="41"/>
  <c r="AT26" i="41"/>
  <c r="AT25" i="41"/>
  <c r="AT24" i="41"/>
  <c r="AT23" i="41"/>
  <c r="AT22" i="41"/>
  <c r="AT20" i="41"/>
  <c r="AT19" i="41"/>
  <c r="AT18" i="41"/>
  <c r="AT17" i="41"/>
  <c r="AT16" i="41"/>
  <c r="AT15" i="41"/>
  <c r="AT14" i="41"/>
  <c r="AT13" i="41"/>
  <c r="AT12" i="41"/>
  <c r="AT11" i="41"/>
  <c r="AT10" i="41"/>
  <c r="AT9" i="41"/>
  <c r="AT8" i="41"/>
  <c r="AT7" i="41"/>
  <c r="AT6" i="41"/>
  <c r="AQ26" i="41"/>
  <c r="AQ25" i="41"/>
  <c r="AQ24" i="41"/>
  <c r="AQ23" i="41"/>
  <c r="AQ22" i="41"/>
  <c r="AQ20" i="41"/>
  <c r="AQ19" i="41"/>
  <c r="AQ18" i="41"/>
  <c r="AQ17" i="41"/>
  <c r="AQ16" i="41"/>
  <c r="AQ15" i="41"/>
  <c r="AQ14" i="41"/>
  <c r="AQ13" i="41"/>
  <c r="AQ12" i="41"/>
  <c r="AQ11" i="41"/>
  <c r="AQ10" i="41"/>
  <c r="AQ9" i="41"/>
  <c r="AQ8" i="41"/>
  <c r="AQ7" i="41"/>
  <c r="AQ6" i="41"/>
  <c r="AL27" i="41"/>
  <c r="AL32" i="41" s="1"/>
  <c r="AM27" i="41"/>
  <c r="AN26" i="41"/>
  <c r="AN25" i="41"/>
  <c r="AN24" i="41"/>
  <c r="AN23" i="41"/>
  <c r="AN22" i="41"/>
  <c r="AN20" i="41"/>
  <c r="AN19" i="41"/>
  <c r="AN18" i="41"/>
  <c r="AN17" i="41"/>
  <c r="AN16" i="41"/>
  <c r="AN15" i="41"/>
  <c r="AN14" i="41"/>
  <c r="AN13" i="41"/>
  <c r="AN12" i="41"/>
  <c r="AN11" i="41"/>
  <c r="AN10" i="41"/>
  <c r="AN9" i="41"/>
  <c r="AN8" i="41"/>
  <c r="AN7" i="41"/>
  <c r="AN6" i="41"/>
  <c r="AK26" i="41"/>
  <c r="AK25" i="41"/>
  <c r="AK24" i="41"/>
  <c r="AK23" i="41"/>
  <c r="AK22" i="41"/>
  <c r="AK20" i="41"/>
  <c r="AK19" i="41"/>
  <c r="AK18" i="41"/>
  <c r="AK17" i="41"/>
  <c r="AK16" i="41"/>
  <c r="AK15" i="41"/>
  <c r="AK14" i="41"/>
  <c r="AK13" i="41"/>
  <c r="AK12" i="41"/>
  <c r="AK11" i="41"/>
  <c r="AK10" i="41"/>
  <c r="AK9" i="41"/>
  <c r="AK8" i="41"/>
  <c r="AK7" i="41"/>
  <c r="AK6" i="41"/>
  <c r="AH26" i="41"/>
  <c r="AH25" i="41"/>
  <c r="AH24" i="41"/>
  <c r="AH23" i="41"/>
  <c r="AH22" i="41"/>
  <c r="AH20" i="41"/>
  <c r="AH19" i="41"/>
  <c r="AH18" i="41"/>
  <c r="AH17" i="41"/>
  <c r="AH16" i="41"/>
  <c r="AH15" i="41"/>
  <c r="AH14" i="41"/>
  <c r="AH13" i="41"/>
  <c r="AH12" i="41"/>
  <c r="AH11" i="41"/>
  <c r="AH10" i="41"/>
  <c r="AH9" i="41"/>
  <c r="AH8" i="41"/>
  <c r="AH7" i="41"/>
  <c r="AH6" i="41"/>
  <c r="AE26" i="41"/>
  <c r="AE25" i="41"/>
  <c r="AE24" i="41"/>
  <c r="AE23" i="41"/>
  <c r="AE22" i="41"/>
  <c r="AE20" i="41"/>
  <c r="AE19" i="41"/>
  <c r="AE18" i="41"/>
  <c r="AE17" i="41"/>
  <c r="AE16" i="41"/>
  <c r="AE15" i="41"/>
  <c r="AE14" i="41"/>
  <c r="AE13" i="41"/>
  <c r="AE12" i="41"/>
  <c r="AE11" i="41"/>
  <c r="AE10" i="41"/>
  <c r="AE9" i="41"/>
  <c r="AE8" i="41"/>
  <c r="AE7" i="41"/>
  <c r="AE6" i="41"/>
  <c r="Z27" i="41"/>
  <c r="AA27" i="41"/>
  <c r="AA32" i="41" s="1"/>
  <c r="AB26" i="41"/>
  <c r="AB25" i="41"/>
  <c r="AB24" i="41"/>
  <c r="AB23" i="41"/>
  <c r="AB22" i="41"/>
  <c r="AB20" i="41"/>
  <c r="AB19" i="41"/>
  <c r="AB18" i="41"/>
  <c r="AB17" i="41"/>
  <c r="AB16" i="41"/>
  <c r="AB15" i="41"/>
  <c r="AB14" i="41"/>
  <c r="AB13" i="41"/>
  <c r="AB12" i="41"/>
  <c r="AB11" i="41"/>
  <c r="AB10" i="41"/>
  <c r="AB9" i="41"/>
  <c r="AB8" i="41"/>
  <c r="AB7" i="41"/>
  <c r="AB6" i="41"/>
  <c r="Y26" i="41"/>
  <c r="Y25" i="41"/>
  <c r="Y24" i="41"/>
  <c r="Y23" i="41"/>
  <c r="Y22" i="41"/>
  <c r="Y20" i="41"/>
  <c r="Y19" i="41"/>
  <c r="Y18" i="41"/>
  <c r="Y17" i="41"/>
  <c r="Y16" i="41"/>
  <c r="Y15" i="41"/>
  <c r="Y14" i="41"/>
  <c r="Y13" i="41"/>
  <c r="Y12" i="41"/>
  <c r="Y11" i="41"/>
  <c r="Y10" i="41"/>
  <c r="Y9" i="41"/>
  <c r="Y8" i="41"/>
  <c r="Y7" i="41"/>
  <c r="Y6" i="41"/>
  <c r="V26" i="41"/>
  <c r="V25" i="41"/>
  <c r="V24" i="41"/>
  <c r="V23" i="41"/>
  <c r="V22" i="41"/>
  <c r="V20" i="41"/>
  <c r="V19" i="41"/>
  <c r="V18" i="41"/>
  <c r="V17" i="41"/>
  <c r="V16" i="41"/>
  <c r="V15" i="41"/>
  <c r="V14" i="41"/>
  <c r="V13" i="41"/>
  <c r="V12" i="41"/>
  <c r="V11" i="41"/>
  <c r="V10" i="41"/>
  <c r="V9" i="41"/>
  <c r="V8" i="41"/>
  <c r="V7" i="41"/>
  <c r="V6" i="41"/>
  <c r="S26" i="41"/>
  <c r="S25" i="41"/>
  <c r="S24" i="41"/>
  <c r="S23" i="41"/>
  <c r="S22" i="41"/>
  <c r="S20" i="41"/>
  <c r="S19" i="41"/>
  <c r="S18" i="41"/>
  <c r="S17" i="41"/>
  <c r="S16" i="41"/>
  <c r="S15" i="41"/>
  <c r="S14" i="41"/>
  <c r="S13" i="41"/>
  <c r="S12" i="41"/>
  <c r="S11" i="41"/>
  <c r="S10" i="41"/>
  <c r="S9" i="41"/>
  <c r="S8" i="41"/>
  <c r="S7" i="41"/>
  <c r="S6" i="41"/>
  <c r="P26" i="41"/>
  <c r="P25" i="41"/>
  <c r="P24" i="41"/>
  <c r="P23" i="41"/>
  <c r="P22" i="41"/>
  <c r="P20" i="41"/>
  <c r="P19" i="41"/>
  <c r="P18" i="41"/>
  <c r="P17" i="41"/>
  <c r="P16" i="41"/>
  <c r="P15" i="41"/>
  <c r="P14" i="41"/>
  <c r="P13" i="41"/>
  <c r="P12" i="41"/>
  <c r="P11" i="41"/>
  <c r="P10" i="41"/>
  <c r="P9" i="41"/>
  <c r="P8" i="41"/>
  <c r="P7" i="41"/>
  <c r="P6" i="41"/>
  <c r="K27" i="41"/>
  <c r="K32" i="41" s="1"/>
  <c r="L27" i="41"/>
  <c r="M26" i="41"/>
  <c r="M25" i="41"/>
  <c r="M24" i="41"/>
  <c r="M23" i="41"/>
  <c r="M22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M8" i="41"/>
  <c r="M7" i="41"/>
  <c r="M6" i="41"/>
  <c r="J26" i="41"/>
  <c r="J25" i="41"/>
  <c r="J24" i="41"/>
  <c r="J23" i="41"/>
  <c r="J22" i="41"/>
  <c r="J20" i="41"/>
  <c r="J19" i="41"/>
  <c r="J18" i="41"/>
  <c r="J17" i="41"/>
  <c r="J16" i="41"/>
  <c r="J15" i="41"/>
  <c r="J14" i="41"/>
  <c r="J13" i="41"/>
  <c r="J12" i="41"/>
  <c r="J11" i="41"/>
  <c r="J10" i="41"/>
  <c r="J9" i="41"/>
  <c r="J8" i="41"/>
  <c r="J7" i="41"/>
  <c r="J6" i="41"/>
  <c r="G26" i="41"/>
  <c r="G25" i="41"/>
  <c r="G24" i="41"/>
  <c r="G23" i="41"/>
  <c r="G22" i="41"/>
  <c r="G20" i="41"/>
  <c r="G19" i="41"/>
  <c r="G18" i="41"/>
  <c r="G17" i="41"/>
  <c r="G16" i="41"/>
  <c r="G15" i="41"/>
  <c r="G14" i="41"/>
  <c r="G13" i="41"/>
  <c r="G12" i="41"/>
  <c r="G11" i="41"/>
  <c r="G10" i="41"/>
  <c r="G9" i="41"/>
  <c r="G8" i="41"/>
  <c r="G7" i="41"/>
  <c r="G6" i="41"/>
  <c r="D26" i="41"/>
  <c r="D25" i="41"/>
  <c r="D24" i="41"/>
  <c r="D23" i="41"/>
  <c r="D22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BZ27" i="41"/>
  <c r="BZ28" i="41" s="1"/>
  <c r="BY27" i="41"/>
  <c r="BW27" i="41"/>
  <c r="BW32" i="41" s="1"/>
  <c r="BV27" i="41"/>
  <c r="BV28" i="41" s="1"/>
  <c r="BT28" i="41"/>
  <c r="BS32" i="41"/>
  <c r="BQ27" i="41"/>
  <c r="BQ32" i="41" s="1"/>
  <c r="BP27" i="41"/>
  <c r="BR27" i="41" s="1"/>
  <c r="BN27" i="41"/>
  <c r="BN28" i="41"/>
  <c r="BM27" i="41"/>
  <c r="BO27" i="41" s="1"/>
  <c r="BK27" i="41"/>
  <c r="BK28" i="41" s="1"/>
  <c r="BJ27" i="41"/>
  <c r="BG32" i="41"/>
  <c r="BE27" i="41"/>
  <c r="BE28" i="41" s="1"/>
  <c r="BD27" i="41"/>
  <c r="BD32" i="41" s="1"/>
  <c r="BB27" i="41"/>
  <c r="BB28" i="41" s="1"/>
  <c r="BA27" i="41"/>
  <c r="BC27" i="41" s="1"/>
  <c r="AY32" i="41"/>
  <c r="AV27" i="41"/>
  <c r="AU27" i="41"/>
  <c r="AW27" i="41" s="1"/>
  <c r="AS27" i="41"/>
  <c r="AR27" i="41"/>
  <c r="AR28" i="41" s="1"/>
  <c r="AP27" i="41"/>
  <c r="AP32" i="41" s="1"/>
  <c r="AO27" i="41"/>
  <c r="AJ27" i="41"/>
  <c r="AI27" i="41"/>
  <c r="AI32" i="41" s="1"/>
  <c r="AG27" i="41"/>
  <c r="AG28" i="41" s="1"/>
  <c r="AF27" i="41"/>
  <c r="AD27" i="41"/>
  <c r="AD28" i="41"/>
  <c r="AC27" i="41"/>
  <c r="AC28" i="41" s="1"/>
  <c r="X27" i="41"/>
  <c r="X32" i="41"/>
  <c r="W27" i="41"/>
  <c r="W32" i="41" s="1"/>
  <c r="U27" i="41"/>
  <c r="T27" i="41"/>
  <c r="V27" i="41" s="1"/>
  <c r="R27" i="41"/>
  <c r="R28" i="41"/>
  <c r="Q27" i="41"/>
  <c r="O27" i="41"/>
  <c r="O28" i="41"/>
  <c r="N27" i="41"/>
  <c r="P27" i="41" s="1"/>
  <c r="I27" i="41"/>
  <c r="I32" i="41"/>
  <c r="H27" i="41"/>
  <c r="J27" i="41" s="1"/>
  <c r="F27" i="41"/>
  <c r="E27" i="41"/>
  <c r="C27" i="41"/>
  <c r="D27" i="41" s="1"/>
  <c r="C32" i="41"/>
  <c r="B27" i="41"/>
  <c r="B28" i="41" s="1"/>
  <c r="BY32" i="41"/>
  <c r="AV32" i="41"/>
  <c r="AF32" i="41"/>
  <c r="F32" i="41"/>
  <c r="B32" i="41"/>
  <c r="CC31" i="41"/>
  <c r="CB31" i="41"/>
  <c r="CD31" i="41" s="1"/>
  <c r="CA31" i="41"/>
  <c r="BX31" i="41"/>
  <c r="BU31" i="41"/>
  <c r="BR31" i="41"/>
  <c r="BO31" i="41"/>
  <c r="BL31" i="41"/>
  <c r="BI31" i="41"/>
  <c r="BF31" i="41"/>
  <c r="BC31" i="41"/>
  <c r="AZ31" i="41"/>
  <c r="AW31" i="41"/>
  <c r="AT31" i="41"/>
  <c r="AQ31" i="41"/>
  <c r="AN31" i="41"/>
  <c r="AK31" i="41"/>
  <c r="AH31" i="41"/>
  <c r="AE31" i="41"/>
  <c r="AB31" i="41"/>
  <c r="Y31" i="41"/>
  <c r="V31" i="41"/>
  <c r="S31" i="41"/>
  <c r="P31" i="41"/>
  <c r="M31" i="41"/>
  <c r="J31" i="41"/>
  <c r="G31" i="41"/>
  <c r="D31" i="41"/>
  <c r="CC30" i="41"/>
  <c r="CD30" i="41" s="1"/>
  <c r="CB30" i="41"/>
  <c r="CA30" i="41"/>
  <c r="BX30" i="41"/>
  <c r="BU30" i="41"/>
  <c r="BR30" i="41"/>
  <c r="BO30" i="41"/>
  <c r="BL30" i="41"/>
  <c r="BI30" i="41"/>
  <c r="BF30" i="41"/>
  <c r="BC30" i="41"/>
  <c r="AZ30" i="41"/>
  <c r="AW30" i="41"/>
  <c r="AT30" i="41"/>
  <c r="AQ30" i="41"/>
  <c r="AN30" i="41"/>
  <c r="AK30" i="41"/>
  <c r="AH30" i="41"/>
  <c r="AE30" i="41"/>
  <c r="AB30" i="41"/>
  <c r="Y30" i="41"/>
  <c r="V30" i="41"/>
  <c r="S30" i="41"/>
  <c r="P30" i="41"/>
  <c r="M30" i="41"/>
  <c r="J30" i="41"/>
  <c r="G30" i="41"/>
  <c r="D30" i="41"/>
  <c r="AV28" i="41"/>
  <c r="F28" i="41"/>
  <c r="BY28" i="41"/>
  <c r="BS28" i="41"/>
  <c r="BJ32" i="41"/>
  <c r="AX32" i="41"/>
  <c r="AS32" i="41"/>
  <c r="AM32" i="41"/>
  <c r="AL28" i="41"/>
  <c r="Z32" i="41"/>
  <c r="U32" i="41"/>
  <c r="Q32" i="41"/>
  <c r="E32" i="41"/>
  <c r="BG28" i="41"/>
  <c r="L32" i="41"/>
  <c r="AF28" i="41"/>
  <c r="BD28" i="41"/>
  <c r="O32" i="41"/>
  <c r="AR32" i="41"/>
  <c r="L28" i="41"/>
  <c r="BB32" i="41"/>
  <c r="Z28" i="41"/>
  <c r="BJ28" i="41"/>
  <c r="U28" i="41"/>
  <c r="AM28" i="41"/>
  <c r="AS28" i="41"/>
  <c r="AY28" i="41"/>
  <c r="BQ28" i="41"/>
  <c r="BW28" i="41"/>
  <c r="AD32" i="41"/>
  <c r="AX28" i="41"/>
  <c r="E28" i="41"/>
  <c r="K28" i="41"/>
  <c r="Q28" i="41"/>
  <c r="AK27" i="41"/>
  <c r="BN32" i="41"/>
  <c r="R32" i="41"/>
  <c r="BT32" i="41"/>
  <c r="I28" i="41"/>
  <c r="H28" i="41"/>
  <c r="T32" i="41"/>
  <c r="BA32" i="41"/>
  <c r="T28" i="41"/>
  <c r="AE27" i="41"/>
  <c r="C28" i="41"/>
  <c r="BH28" i="41"/>
  <c r="X28" i="41"/>
  <c r="AJ28" i="41"/>
  <c r="AJ32" i="41"/>
  <c r="AO28" i="41"/>
  <c r="AO32" i="41"/>
  <c r="CD12" i="41" l="1"/>
  <c r="CC27" i="41"/>
  <c r="CC32" i="41" s="1"/>
  <c r="N32" i="41"/>
  <c r="Y27" i="41"/>
  <c r="BA28" i="41"/>
  <c r="BZ32" i="41"/>
  <c r="N28" i="41"/>
  <c r="AU28" i="41"/>
  <c r="AA28" i="41"/>
  <c r="AG32" i="41"/>
  <c r="AU32" i="41"/>
  <c r="S27" i="41"/>
  <c r="AH27" i="41"/>
  <c r="BL27" i="41"/>
  <c r="AN27" i="41"/>
  <c r="CD13" i="41"/>
  <c r="AC32" i="41"/>
  <c r="CD9" i="41"/>
  <c r="BK32" i="41"/>
  <c r="BP28" i="41"/>
  <c r="BP32" i="41"/>
  <c r="AI28" i="41"/>
  <c r="W28" i="41"/>
  <c r="H32" i="41"/>
  <c r="BM28" i="41"/>
  <c r="BM32" i="41"/>
  <c r="G27" i="41"/>
  <c r="AT27" i="41"/>
  <c r="CA27" i="41"/>
  <c r="AB27" i="41"/>
  <c r="CD16" i="41"/>
  <c r="CD22" i="41"/>
  <c r="CD25" i="41"/>
  <c r="BE32" i="41"/>
  <c r="BF32" i="41" s="1"/>
  <c r="BF27" i="41"/>
  <c r="BX27" i="41"/>
  <c r="BV32" i="41"/>
  <c r="CD27" i="41"/>
  <c r="AP28" i="41"/>
  <c r="AQ27" i="41"/>
  <c r="BI27" i="41"/>
  <c r="CD8" i="41"/>
  <c r="M27" i="41"/>
  <c r="CD20" i="41"/>
  <c r="CB28" i="41" l="1"/>
  <c r="CC28" i="41"/>
</calcChain>
</file>

<file path=xl/sharedStrings.xml><?xml version="1.0" encoding="utf-8"?>
<sst xmlns="http://schemas.openxmlformats.org/spreadsheetml/2006/main" count="137" uniqueCount="59">
  <si>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</si>
  <si>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</si>
  <si>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</si>
  <si>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</si>
  <si>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</si>
  <si>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</si>
  <si>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</si>
  <si>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</si>
  <si>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</si>
  <si>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</si>
  <si>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</si>
  <si>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</si>
  <si>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</si>
  <si>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</si>
  <si>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</si>
  <si>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</si>
  <si>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</si>
  <si>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</si>
  <si>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</si>
  <si>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</si>
  <si>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</si>
  <si>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</si>
  <si>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</si>
  <si>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</si>
  <si>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</si>
  <si>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</si>
  <si>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</si>
  <si>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</si>
  <si>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</si>
  <si>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</si>
  <si>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</si>
  <si>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</si>
  <si>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</si>
  <si>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</si>
  <si>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</si>
  <si>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</si>
  <si>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</si>
  <si>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</si>
  <si>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</si>
  <si>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</si>
  <si>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</si>
  <si>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</si>
  <si>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</si>
  <si>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</si>
  <si>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</si>
  <si>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</si>
  <si>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</si>
  <si>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</si>
  <si>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</si>
  <si>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</si>
  <si>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</si>
  <si>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</si>
  <si>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</si>
  <si>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</si>
  <si>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</si>
  <si>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</si>
  <si>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июля</t>
  </si>
  <si>
    <t>Исполнение консолидированных бюджетов районов и городов области на 01.07.2016 года (по месячному отчету)</t>
  </si>
  <si>
    <t>Здравоохранение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</si>
</sst>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7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color indexed="9"/>
      <name val="Arial"/>
    </font>
    <font>
      <sz val="10"/>
      <color indexed="16"/>
      <name val="Arial"/>
    </font>
    <font>
      <b/>
      <sz val="10"/>
      <color indexed="53"/>
      <name val="Arial"/>
    </font>
    <font>
      <b/>
      <sz val="10"/>
      <color indexed="9"/>
      <name val="Arial"/>
    </font>
    <font>
      <i/>
      <sz val="10"/>
      <color indexed="23"/>
      <name val="Arial"/>
    </font>
    <font>
      <sz val="10"/>
      <color indexed="17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0"/>
      <color indexed="62"/>
      <name val="Arial"/>
    </font>
    <font>
      <sz val="10"/>
      <color indexed="62"/>
      <name val="Arial"/>
    </font>
    <font>
      <sz val="10"/>
      <color indexed="53"/>
      <name val="Arial"/>
    </font>
    <font>
      <sz val="10"/>
      <color indexed="19"/>
      <name val="Arial"/>
    </font>
    <font>
      <b/>
      <sz val="10"/>
      <color indexed="63"/>
      <name val="Arial"/>
    </font>
    <font>
      <b/>
      <sz val="18"/>
      <color indexed="62"/>
      <name val="Cambria"/>
    </font>
    <font>
      <b/>
      <sz val="10"/>
      <name val="Arial"/>
    </font>
    <font>
      <sz val="10"/>
      <color indexed="10"/>
      <name val="Arial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45" fillId="0" borderId="0"/>
    <xf numFmtId="0" fontId="46" fillId="0" borderId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</cellStyleXfs>
  <cellXfs count="46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9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9" applyNumberFormat="1" applyFont="1" applyFill="1" applyBorder="1" applyAlignment="1">
      <alignment horizontal="right" wrapText="1"/>
    </xf>
    <xf numFmtId="10" fontId="4" fillId="0" borderId="14" xfId="79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3" fillId="0" borderId="0" xfId="0" applyNumberFormat="1" applyFont="1" applyFill="1" applyBorder="1" applyAlignment="1">
      <alignment vertical="center" wrapText="1"/>
    </xf>
    <xf numFmtId="0" fontId="4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9" applyNumberFormat="1" applyFont="1" applyFill="1" applyBorder="1" applyAlignment="1">
      <alignment wrapText="1"/>
    </xf>
    <xf numFmtId="4" fontId="44" fillId="29" borderId="17" xfId="77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14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right" wrapText="1" shrinkToFit="1"/>
    </xf>
    <xf numFmtId="4" fontId="3" fillId="0" borderId="19" xfId="0" applyNumberFormat="1" applyFont="1" applyBorder="1" applyAlignment="1">
      <alignment horizontal="right" wrapText="1" shrinkToFit="1"/>
    </xf>
    <xf numFmtId="10" fontId="3" fillId="0" borderId="0" xfId="79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164" fontId="5" fillId="0" borderId="14" xfId="84" applyNumberFormat="1" applyFont="1" applyFill="1" applyBorder="1" applyAlignment="1" applyProtection="1">
      <alignment horizontal="center" vertical="center" wrapText="1"/>
    </xf>
    <xf numFmtId="164" fontId="6" fillId="0" borderId="14" xfId="0" applyNumberFormat="1" applyFont="1" applyFill="1" applyBorder="1" applyAlignment="1">
      <alignment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wrapText="1"/>
    </xf>
    <xf numFmtId="0" fontId="43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left" vertical="center" wrapText="1"/>
    </xf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77"/>
    <cellStyle name="Обычный 3" xfId="78"/>
    <cellStyle name="Обычный_на 1 января" xfId="79"/>
    <cellStyle name="Плохой" xfId="80" builtinId="27" customBuiltin="1"/>
    <cellStyle name="Пояснение" xfId="81" builtinId="53" customBuiltin="1"/>
    <cellStyle name="Примечание" xfId="82" builtinId="10" customBuiltin="1"/>
    <cellStyle name="Связанная ячейка" xfId="83" builtinId="24" customBuiltin="1"/>
    <cellStyle name="ТЕКСТ" xfId="84"/>
    <cellStyle name="Текст предупреждения" xfId="85" builtinId="11" customBuiltin="1"/>
    <cellStyle name="Хороший" xfId="8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tabSelected="1" zoomScale="85" zoomScaleNormal="85" workbookViewId="0">
      <pane xSplit="1" ySplit="5" topLeftCell="B9" activePane="bottomRight" state="frozen"/>
      <selection pane="topRight" activeCell="B1" sqref="B1"/>
      <selection pane="bottomLeft" activeCell="A5" sqref="A5"/>
      <selection pane="bottomRight" activeCell="CG25" sqref="CG25"/>
    </sheetView>
  </sheetViews>
  <sheetFormatPr defaultColWidth="8.85546875" defaultRowHeight="12.75" x14ac:dyDescent="0.2"/>
  <cols>
    <col min="1" max="1" width="53.42578125" style="21" customWidth="1"/>
    <col min="2" max="2" width="16.28515625" style="21" customWidth="1"/>
    <col min="3" max="3" width="15.7109375" style="21" customWidth="1"/>
    <col min="4" max="4" width="8.5703125" style="21" customWidth="1"/>
    <col min="5" max="6" width="16.28515625" style="21" customWidth="1"/>
    <col min="7" max="7" width="9.42578125" style="21" customWidth="1"/>
    <col min="8" max="8" width="16.85546875" style="21" customWidth="1"/>
    <col min="9" max="9" width="16.28515625" style="21" customWidth="1"/>
    <col min="10" max="10" width="9.28515625" style="21" customWidth="1"/>
    <col min="11" max="11" width="16.5703125" style="21" customWidth="1"/>
    <col min="12" max="12" width="16" style="21" customWidth="1"/>
    <col min="13" max="13" width="10.42578125" style="21" customWidth="1"/>
    <col min="14" max="14" width="15.85546875" style="21" customWidth="1"/>
    <col min="15" max="15" width="15.5703125" style="21" customWidth="1"/>
    <col min="16" max="16" width="9.42578125" style="21" customWidth="1"/>
    <col min="17" max="17" width="15.28515625" style="21" customWidth="1"/>
    <col min="18" max="18" width="14.28515625" style="21" customWidth="1"/>
    <col min="19" max="19" width="10.28515625" style="21" customWidth="1"/>
    <col min="20" max="20" width="16.140625" style="21" customWidth="1"/>
    <col min="21" max="21" width="15.28515625" style="21" customWidth="1"/>
    <col min="22" max="22" width="9.5703125" style="21" customWidth="1"/>
    <col min="23" max="23" width="16.5703125" style="21" customWidth="1"/>
    <col min="24" max="24" width="14.140625" style="21" customWidth="1"/>
    <col min="25" max="25" width="9.42578125" style="21" customWidth="1"/>
    <col min="26" max="27" width="16.42578125" style="21" customWidth="1"/>
    <col min="28" max="28" width="9.28515625" style="21" customWidth="1"/>
    <col min="29" max="29" width="16.85546875" style="21" customWidth="1"/>
    <col min="30" max="30" width="17.28515625" style="21" customWidth="1"/>
    <col min="31" max="31" width="9.5703125" style="21" customWidth="1"/>
    <col min="32" max="32" width="16.140625" style="21" customWidth="1"/>
    <col min="33" max="33" width="16.28515625" style="21" customWidth="1"/>
    <col min="34" max="34" width="9.28515625" style="21" customWidth="1"/>
    <col min="35" max="35" width="16.42578125" style="21" customWidth="1"/>
    <col min="36" max="36" width="15.7109375" style="21" customWidth="1"/>
    <col min="37" max="37" width="9.85546875" style="21" customWidth="1"/>
    <col min="38" max="38" width="17.140625" style="21" customWidth="1"/>
    <col min="39" max="39" width="17" style="21" customWidth="1"/>
    <col min="40" max="40" width="8.85546875" style="21"/>
    <col min="41" max="41" width="15.28515625" style="21" customWidth="1"/>
    <col min="42" max="42" width="15.7109375" style="21" customWidth="1"/>
    <col min="43" max="43" width="9.28515625" style="21" customWidth="1"/>
    <col min="44" max="44" width="16.28515625" style="21" customWidth="1"/>
    <col min="45" max="45" width="15.85546875" style="21" customWidth="1"/>
    <col min="46" max="46" width="9.5703125" style="21" customWidth="1"/>
    <col min="47" max="47" width="15.5703125" style="21" customWidth="1"/>
    <col min="48" max="48" width="15.140625" style="21" customWidth="1"/>
    <col min="49" max="49" width="10.42578125" style="21" customWidth="1"/>
    <col min="50" max="50" width="15.5703125" style="21" customWidth="1"/>
    <col min="51" max="51" width="15.140625" style="21" customWidth="1"/>
    <col min="52" max="52" width="10" style="21" customWidth="1"/>
    <col min="53" max="53" width="15.7109375" style="21" customWidth="1"/>
    <col min="54" max="54" width="14.28515625" style="21" customWidth="1"/>
    <col min="55" max="55" width="8.7109375" style="21" customWidth="1"/>
    <col min="56" max="56" width="16.85546875" style="21" customWidth="1"/>
    <col min="57" max="57" width="16" style="21" customWidth="1"/>
    <col min="58" max="58" width="8.85546875" style="21"/>
    <col min="59" max="59" width="16.5703125" style="21" customWidth="1"/>
    <col min="60" max="60" width="15.85546875" style="21" customWidth="1"/>
    <col min="61" max="61" width="8.85546875" style="21"/>
    <col min="62" max="62" width="15.140625" style="21" customWidth="1"/>
    <col min="63" max="63" width="15.28515625" style="21" customWidth="1"/>
    <col min="64" max="64" width="8.85546875" style="21"/>
    <col min="65" max="65" width="15.28515625" style="21" customWidth="1"/>
    <col min="66" max="66" width="15.42578125" style="21" customWidth="1"/>
    <col min="67" max="67" width="8.85546875" style="21"/>
    <col min="68" max="68" width="15.5703125" style="21" customWidth="1"/>
    <col min="69" max="69" width="15.7109375" style="21" customWidth="1"/>
    <col min="70" max="70" width="8.85546875" style="21"/>
    <col min="71" max="71" width="15.5703125" style="21" customWidth="1"/>
    <col min="72" max="72" width="15.140625" style="21" customWidth="1"/>
    <col min="73" max="73" width="8.85546875" style="21"/>
    <col min="74" max="74" width="16.85546875" style="21" customWidth="1"/>
    <col min="75" max="75" width="15.85546875" style="21" customWidth="1"/>
    <col min="76" max="76" width="8.85546875" style="21"/>
    <col min="77" max="77" width="17" style="21" customWidth="1"/>
    <col min="78" max="78" width="16.28515625" style="21" customWidth="1"/>
    <col min="79" max="79" width="8.85546875" style="21"/>
    <col min="80" max="80" width="18.140625" style="21" customWidth="1"/>
    <col min="81" max="81" width="17.85546875" style="21" customWidth="1"/>
    <col min="82" max="82" width="8.85546875" style="37"/>
    <col min="83" max="83" width="17.42578125" style="21" bestFit="1" customWidth="1"/>
    <col min="84" max="84" width="21.140625" style="21" customWidth="1"/>
    <col min="85" max="85" width="19.42578125" style="21" customWidth="1"/>
    <col min="86" max="16384" width="8.85546875" style="21"/>
  </cols>
  <sheetData>
    <row r="2" spans="1:87" s="20" customFormat="1" ht="22.9" customHeight="1" x14ac:dyDescent="0.3">
      <c r="A2" s="19"/>
      <c r="B2" s="44" t="s">
        <v>57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 t="s">
        <v>0</v>
      </c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</row>
    <row r="3" spans="1:87" ht="15.75" x14ac:dyDescent="0.25">
      <c r="A3" s="45"/>
      <c r="B3" s="42" t="s">
        <v>1</v>
      </c>
      <c r="C3" s="41"/>
      <c r="D3" s="41"/>
      <c r="E3" s="42" t="s">
        <v>2</v>
      </c>
      <c r="F3" s="41"/>
      <c r="G3" s="41"/>
      <c r="H3" s="42" t="s">
        <v>3</v>
      </c>
      <c r="I3" s="41"/>
      <c r="J3" s="41"/>
      <c r="K3" s="42" t="s">
        <v>4</v>
      </c>
      <c r="L3" s="41"/>
      <c r="M3" s="41"/>
      <c r="N3" s="42" t="s">
        <v>5</v>
      </c>
      <c r="O3" s="41"/>
      <c r="P3" s="41"/>
      <c r="Q3" s="42" t="s">
        <v>6</v>
      </c>
      <c r="R3" s="41"/>
      <c r="S3" s="41"/>
      <c r="T3" s="42" t="s">
        <v>7</v>
      </c>
      <c r="U3" s="41"/>
      <c r="V3" s="41"/>
      <c r="W3" s="42" t="s">
        <v>8</v>
      </c>
      <c r="X3" s="41"/>
      <c r="Y3" s="41"/>
      <c r="Z3" s="42" t="s">
        <v>49</v>
      </c>
      <c r="AA3" s="41"/>
      <c r="AB3" s="41"/>
      <c r="AC3" s="42" t="s">
        <v>9</v>
      </c>
      <c r="AD3" s="41"/>
      <c r="AE3" s="41"/>
      <c r="AF3" s="42" t="s">
        <v>10</v>
      </c>
      <c r="AG3" s="41"/>
      <c r="AH3" s="41"/>
      <c r="AI3" s="42" t="s">
        <v>51</v>
      </c>
      <c r="AJ3" s="41"/>
      <c r="AK3" s="41"/>
      <c r="AL3" s="42" t="s">
        <v>11</v>
      </c>
      <c r="AM3" s="41"/>
      <c r="AN3" s="41"/>
      <c r="AO3" s="42" t="s">
        <v>12</v>
      </c>
      <c r="AP3" s="41"/>
      <c r="AQ3" s="41"/>
      <c r="AR3" s="42" t="s">
        <v>13</v>
      </c>
      <c r="AS3" s="41"/>
      <c r="AT3" s="41"/>
      <c r="AU3" s="42" t="s">
        <v>14</v>
      </c>
      <c r="AV3" s="41"/>
      <c r="AW3" s="41"/>
      <c r="AX3" s="42" t="s">
        <v>15</v>
      </c>
      <c r="AY3" s="41"/>
      <c r="AZ3" s="41"/>
      <c r="BA3" s="42" t="s">
        <v>16</v>
      </c>
      <c r="BB3" s="41"/>
      <c r="BC3" s="41"/>
      <c r="BD3" s="42" t="s">
        <v>17</v>
      </c>
      <c r="BE3" s="41"/>
      <c r="BF3" s="41"/>
      <c r="BG3" s="42" t="s">
        <v>18</v>
      </c>
      <c r="BH3" s="41"/>
      <c r="BI3" s="41"/>
      <c r="BJ3" s="42" t="s">
        <v>19</v>
      </c>
      <c r="BK3" s="41"/>
      <c r="BL3" s="41"/>
      <c r="BM3" s="42" t="s">
        <v>20</v>
      </c>
      <c r="BN3" s="41"/>
      <c r="BO3" s="41"/>
      <c r="BP3" s="42" t="s">
        <v>21</v>
      </c>
      <c r="BQ3" s="41"/>
      <c r="BR3" s="41"/>
      <c r="BS3" s="42" t="s">
        <v>22</v>
      </c>
      <c r="BT3" s="41"/>
      <c r="BU3" s="41"/>
      <c r="BV3" s="42" t="s">
        <v>23</v>
      </c>
      <c r="BW3" s="41"/>
      <c r="BX3" s="41"/>
      <c r="BY3" s="42" t="s">
        <v>24</v>
      </c>
      <c r="BZ3" s="41"/>
      <c r="CA3" s="41"/>
      <c r="CB3" s="42" t="s">
        <v>25</v>
      </c>
      <c r="CC3" s="41"/>
      <c r="CD3" s="41"/>
    </row>
    <row r="4" spans="1:87" ht="13.15" customHeight="1" x14ac:dyDescent="0.2">
      <c r="A4" s="41"/>
      <c r="B4" s="42" t="s">
        <v>26</v>
      </c>
      <c r="C4" s="42" t="s">
        <v>56</v>
      </c>
      <c r="D4" s="40" t="s">
        <v>27</v>
      </c>
      <c r="E4" s="42" t="s">
        <v>26</v>
      </c>
      <c r="F4" s="42" t="s">
        <v>56</v>
      </c>
      <c r="G4" s="40" t="s">
        <v>27</v>
      </c>
      <c r="H4" s="42" t="s">
        <v>26</v>
      </c>
      <c r="I4" s="42" t="s">
        <v>56</v>
      </c>
      <c r="J4" s="40" t="s">
        <v>27</v>
      </c>
      <c r="K4" s="42" t="s">
        <v>26</v>
      </c>
      <c r="L4" s="42" t="s">
        <v>56</v>
      </c>
      <c r="M4" s="40" t="s">
        <v>27</v>
      </c>
      <c r="N4" s="42" t="s">
        <v>26</v>
      </c>
      <c r="O4" s="42" t="s">
        <v>56</v>
      </c>
      <c r="P4" s="40" t="s">
        <v>27</v>
      </c>
      <c r="Q4" s="42" t="s">
        <v>26</v>
      </c>
      <c r="R4" s="42" t="s">
        <v>56</v>
      </c>
      <c r="S4" s="40" t="s">
        <v>27</v>
      </c>
      <c r="T4" s="42" t="s">
        <v>26</v>
      </c>
      <c r="U4" s="42" t="s">
        <v>56</v>
      </c>
      <c r="V4" s="40" t="s">
        <v>27</v>
      </c>
      <c r="W4" s="42" t="s">
        <v>26</v>
      </c>
      <c r="X4" s="42" t="s">
        <v>56</v>
      </c>
      <c r="Y4" s="40" t="s">
        <v>27</v>
      </c>
      <c r="Z4" s="42" t="s">
        <v>26</v>
      </c>
      <c r="AA4" s="42" t="s">
        <v>56</v>
      </c>
      <c r="AB4" s="40" t="s">
        <v>27</v>
      </c>
      <c r="AC4" s="42" t="s">
        <v>26</v>
      </c>
      <c r="AD4" s="42" t="s">
        <v>56</v>
      </c>
      <c r="AE4" s="40" t="s">
        <v>27</v>
      </c>
      <c r="AF4" s="42" t="s">
        <v>26</v>
      </c>
      <c r="AG4" s="42" t="s">
        <v>56</v>
      </c>
      <c r="AH4" s="40" t="s">
        <v>27</v>
      </c>
      <c r="AI4" s="42" t="s">
        <v>26</v>
      </c>
      <c r="AJ4" s="42" t="s">
        <v>56</v>
      </c>
      <c r="AK4" s="40" t="s">
        <v>27</v>
      </c>
      <c r="AL4" s="42" t="s">
        <v>26</v>
      </c>
      <c r="AM4" s="42" t="s">
        <v>56</v>
      </c>
      <c r="AN4" s="40" t="s">
        <v>27</v>
      </c>
      <c r="AO4" s="42" t="s">
        <v>26</v>
      </c>
      <c r="AP4" s="42" t="s">
        <v>56</v>
      </c>
      <c r="AQ4" s="40" t="s">
        <v>27</v>
      </c>
      <c r="AR4" s="42" t="s">
        <v>26</v>
      </c>
      <c r="AS4" s="42" t="s">
        <v>56</v>
      </c>
      <c r="AT4" s="40" t="s">
        <v>27</v>
      </c>
      <c r="AU4" s="42" t="s">
        <v>26</v>
      </c>
      <c r="AV4" s="42" t="s">
        <v>56</v>
      </c>
      <c r="AW4" s="40" t="s">
        <v>27</v>
      </c>
      <c r="AX4" s="42" t="s">
        <v>26</v>
      </c>
      <c r="AY4" s="42" t="s">
        <v>56</v>
      </c>
      <c r="AZ4" s="40" t="s">
        <v>27</v>
      </c>
      <c r="BA4" s="42" t="s">
        <v>26</v>
      </c>
      <c r="BB4" s="42" t="s">
        <v>56</v>
      </c>
      <c r="BC4" s="40" t="s">
        <v>27</v>
      </c>
      <c r="BD4" s="42" t="s">
        <v>26</v>
      </c>
      <c r="BE4" s="42" t="s">
        <v>56</v>
      </c>
      <c r="BF4" s="40" t="s">
        <v>27</v>
      </c>
      <c r="BG4" s="42" t="s">
        <v>26</v>
      </c>
      <c r="BH4" s="42" t="s">
        <v>56</v>
      </c>
      <c r="BI4" s="40" t="s">
        <v>27</v>
      </c>
      <c r="BJ4" s="42" t="s">
        <v>26</v>
      </c>
      <c r="BK4" s="42" t="s">
        <v>56</v>
      </c>
      <c r="BL4" s="40" t="s">
        <v>27</v>
      </c>
      <c r="BM4" s="42" t="s">
        <v>26</v>
      </c>
      <c r="BN4" s="42" t="s">
        <v>56</v>
      </c>
      <c r="BO4" s="40" t="s">
        <v>27</v>
      </c>
      <c r="BP4" s="42" t="s">
        <v>26</v>
      </c>
      <c r="BQ4" s="42" t="s">
        <v>56</v>
      </c>
      <c r="BR4" s="40" t="s">
        <v>27</v>
      </c>
      <c r="BS4" s="42" t="s">
        <v>26</v>
      </c>
      <c r="BT4" s="42" t="s">
        <v>56</v>
      </c>
      <c r="BU4" s="40" t="s">
        <v>27</v>
      </c>
      <c r="BV4" s="42" t="s">
        <v>26</v>
      </c>
      <c r="BW4" s="42" t="s">
        <v>56</v>
      </c>
      <c r="BX4" s="40" t="s">
        <v>27</v>
      </c>
      <c r="BY4" s="42" t="s">
        <v>26</v>
      </c>
      <c r="BZ4" s="42" t="s">
        <v>56</v>
      </c>
      <c r="CA4" s="40" t="s">
        <v>27</v>
      </c>
      <c r="CB4" s="42" t="s">
        <v>26</v>
      </c>
      <c r="CC4" s="42" t="s">
        <v>56</v>
      </c>
      <c r="CD4" s="40" t="s">
        <v>27</v>
      </c>
    </row>
    <row r="5" spans="1:87" ht="18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3"/>
      <c r="CF5" s="22"/>
      <c r="CG5" s="22"/>
      <c r="CH5" s="22"/>
      <c r="CI5" s="22"/>
    </row>
    <row r="6" spans="1:87" ht="15.75" x14ac:dyDescent="0.2">
      <c r="A6" s="5" t="s">
        <v>28</v>
      </c>
      <c r="B6" s="23">
        <v>232690862.53</v>
      </c>
      <c r="C6" s="23">
        <v>116203016.42</v>
      </c>
      <c r="D6" s="24">
        <f t="shared" ref="D6:D27" si="0">IF(B6=0,0,C6/B6)</f>
        <v>0.49938796546004621</v>
      </c>
      <c r="E6" s="25">
        <v>55930488</v>
      </c>
      <c r="F6" s="25">
        <v>25060565.609999999</v>
      </c>
      <c r="G6" s="24">
        <f t="shared" ref="G6:G27" si="1">IF(E6=0,0,F6/E6)</f>
        <v>0.44806627844906338</v>
      </c>
      <c r="H6" s="25">
        <v>1060810521.52</v>
      </c>
      <c r="I6" s="25">
        <v>449659683</v>
      </c>
      <c r="J6" s="24">
        <f t="shared" ref="J6:J27" si="2">IF(H6=0,0,I6/H6)</f>
        <v>0.42388312886989249</v>
      </c>
      <c r="K6" s="25">
        <v>496963635</v>
      </c>
      <c r="L6" s="25">
        <v>243528381.63999999</v>
      </c>
      <c r="M6" s="24">
        <f t="shared" ref="M6:M27" si="3">IF(K6=0,0,L6/K6)</f>
        <v>0.49003259894458873</v>
      </c>
      <c r="N6" s="25">
        <v>141115907.72999999</v>
      </c>
      <c r="O6" s="25">
        <v>61709237.140000001</v>
      </c>
      <c r="P6" s="24">
        <f t="shared" ref="P6:P27" si="4">IF(N6=0,0,O6/N6)</f>
        <v>0.43729469010729516</v>
      </c>
      <c r="Q6" s="25">
        <v>99139381.950000003</v>
      </c>
      <c r="R6" s="25">
        <v>42585320.909999996</v>
      </c>
      <c r="S6" s="24">
        <f t="shared" ref="S6:S27" si="5">IF(Q6=0,0,R6/Q6)</f>
        <v>0.4295499938811147</v>
      </c>
      <c r="T6" s="25">
        <v>614353661.16999996</v>
      </c>
      <c r="U6" s="25">
        <v>298222610.25999999</v>
      </c>
      <c r="V6" s="24">
        <f t="shared" ref="V6:V27" si="6">IF(T6=0,0,U6/T6)</f>
        <v>0.48542497442279875</v>
      </c>
      <c r="W6" s="25">
        <v>83264983.060000002</v>
      </c>
      <c r="X6" s="25">
        <v>35481911.420000002</v>
      </c>
      <c r="Y6" s="24">
        <f t="shared" ref="Y6:Y27" si="7">IF(W6=0,0,X6/W6)</f>
        <v>0.42613245227507046</v>
      </c>
      <c r="Z6" s="25">
        <v>361541813.33999997</v>
      </c>
      <c r="AA6" s="25">
        <v>156578400.81999999</v>
      </c>
      <c r="AB6" s="24">
        <f t="shared" ref="AB6:AB27" si="8">IF(Z6=0,0,AA6/Z6)</f>
        <v>0.43308517865055635</v>
      </c>
      <c r="AC6" s="25">
        <v>374908850</v>
      </c>
      <c r="AD6" s="25">
        <v>183290113.99000001</v>
      </c>
      <c r="AE6" s="24">
        <f t="shared" ref="AE6:AE27" si="9">IF(AC6=0,0,AD6/AC6)</f>
        <v>0.48889247076989517</v>
      </c>
      <c r="AF6" s="25">
        <v>62645367</v>
      </c>
      <c r="AG6" s="25">
        <v>28200140.050000001</v>
      </c>
      <c r="AH6" s="24">
        <f t="shared" ref="AH6:AH27" si="10">IF(AF6=0,0,AG6/AF6)</f>
        <v>0.45015523733782259</v>
      </c>
      <c r="AI6" s="25">
        <v>374606313</v>
      </c>
      <c r="AJ6" s="25">
        <v>186177886.69</v>
      </c>
      <c r="AK6" s="10">
        <f t="shared" ref="AK6:AK27" si="11">IF(AI6=0,0,AJ6/AI6)</f>
        <v>0.49699612694460915</v>
      </c>
      <c r="AL6" s="25">
        <v>627363094.09000003</v>
      </c>
      <c r="AM6" s="25">
        <v>353097091.20999998</v>
      </c>
      <c r="AN6" s="11">
        <f t="shared" ref="AN6:AN27" si="12">IF(AL6=0,0,AM6/AL6)</f>
        <v>0.56282732366042798</v>
      </c>
      <c r="AO6" s="25">
        <v>214018127.16</v>
      </c>
      <c r="AP6" s="25">
        <v>75689008.189999998</v>
      </c>
      <c r="AQ6" s="11">
        <f t="shared" ref="AQ6:AQ27" si="13">IF(AO6=0,0,AP6/AO6)</f>
        <v>0.35365699716367893</v>
      </c>
      <c r="AR6" s="25">
        <v>104701156</v>
      </c>
      <c r="AS6" s="25">
        <v>55295363.75</v>
      </c>
      <c r="AT6" s="11">
        <f t="shared" ref="AT6:AT27" si="14">IF(AR6=0,0,AS6/AR6)</f>
        <v>0.52812562785839734</v>
      </c>
      <c r="AU6" s="25">
        <v>130493362.19</v>
      </c>
      <c r="AV6" s="25">
        <v>49872819.740000002</v>
      </c>
      <c r="AW6" s="11">
        <f t="shared" ref="AW6:AW27" si="15">IF(AU6=0,0,AV6/AU6)</f>
        <v>0.38218664078395453</v>
      </c>
      <c r="AX6" s="25">
        <v>130090705</v>
      </c>
      <c r="AY6" s="25">
        <v>71465243.549999997</v>
      </c>
      <c r="AZ6" s="11">
        <f t="shared" ref="AZ6:AZ27" si="16">IF(AX6=0,0,AY6/AX6)</f>
        <v>0.54934934475141783</v>
      </c>
      <c r="BA6" s="25">
        <v>70934800.560000002</v>
      </c>
      <c r="BB6" s="25">
        <v>36663456.640000001</v>
      </c>
      <c r="BC6" s="11">
        <f t="shared" ref="BC6:BC27" si="17">IF(BA6=0,0,BB6/BA6)</f>
        <v>0.5168613480344999</v>
      </c>
      <c r="BD6" s="25">
        <v>283864392.39999998</v>
      </c>
      <c r="BE6" s="25">
        <v>131980084.48</v>
      </c>
      <c r="BF6" s="11">
        <f t="shared" ref="BF6:BF27" si="18">IF(BD6=0,0,BE6/BD6)</f>
        <v>0.46494061253735469</v>
      </c>
      <c r="BG6" s="25">
        <v>239930450</v>
      </c>
      <c r="BH6" s="25">
        <v>105134598.39</v>
      </c>
      <c r="BI6" s="11">
        <f t="shared" ref="BI6:BI27" si="19">IF(BG6=0,0,BH6/BG6)</f>
        <v>0.43818780980071514</v>
      </c>
      <c r="BJ6" s="25">
        <v>65099861.780000001</v>
      </c>
      <c r="BK6" s="25">
        <v>28971259.030000001</v>
      </c>
      <c r="BL6" s="11">
        <f t="shared" ref="BL6:BL27" si="20">IF(BJ6=0,0,BK6/BJ6)</f>
        <v>0.44502796531129596</v>
      </c>
      <c r="BM6" s="25">
        <v>199697273.46000001</v>
      </c>
      <c r="BN6" s="25">
        <v>103827886.38</v>
      </c>
      <c r="BO6" s="11">
        <f t="shared" ref="BO6:BO27" si="21">IF(BM6=0,0,BN6/BM6)</f>
        <v>0.51992640951503555</v>
      </c>
      <c r="BP6" s="25">
        <v>95550817</v>
      </c>
      <c r="BQ6" s="25">
        <v>48937163.130000003</v>
      </c>
      <c r="BR6" s="11">
        <f t="shared" ref="BR6:BR27" si="22">IF(BP6=0,0,BQ6/BP6)</f>
        <v>0.5121585002250687</v>
      </c>
      <c r="BS6" s="25">
        <v>159845097.00999999</v>
      </c>
      <c r="BT6" s="25">
        <v>69378452.230000004</v>
      </c>
      <c r="BU6" s="11">
        <f t="shared" ref="BU6:BU27" si="23">IF(BS6=0,0,BT6/BS6)</f>
        <v>0.43403553520105564</v>
      </c>
      <c r="BV6" s="25">
        <v>1800670000</v>
      </c>
      <c r="BW6" s="25">
        <v>836929341.07000005</v>
      </c>
      <c r="BX6" s="24">
        <f t="shared" ref="BX6:BX27" si="24">IF(BV6=0,0,BW6/BV6)</f>
        <v>0.46478774071317902</v>
      </c>
      <c r="BY6" s="23">
        <v>4171442399</v>
      </c>
      <c r="BZ6" s="23">
        <v>1919546597.6700001</v>
      </c>
      <c r="CA6" s="11">
        <f t="shared" ref="CA6:CA27" si="25">IF(BY6=0,0,BZ6/BY6)</f>
        <v>0.46016375489930383</v>
      </c>
      <c r="CB6" s="3">
        <f>B6+E6+H6+K6+N6+Q6+T6+W6+Z6+AC6+AF6+AI6+AL6+AO6+AR6+AU6+AX6+BA6+BD6+BG6+BJ6+BM6+BP6+BS6+BV6+BY6</f>
        <v>12251673319.950001</v>
      </c>
      <c r="CC6" s="3">
        <f>C6+F6+I6+L6+O6+R6+U6+X6+AA6+AD6+AG6+AJ6+AM6+AP6+AS6+AV6+AY6+BB6+BE6+BH6+BK6+BN6+BQ6+BT6+BW6+BZ6</f>
        <v>5713485633.4099998</v>
      </c>
      <c r="CD6" s="18">
        <f t="shared" ref="CD6:CD27" si="26">IF(CB6=0,0,CC6/CB6)</f>
        <v>0.46634328913312201</v>
      </c>
      <c r="CF6" s="26"/>
      <c r="CG6" s="26"/>
      <c r="CH6" s="22"/>
      <c r="CI6" s="22"/>
    </row>
    <row r="7" spans="1:87" ht="31.5" x14ac:dyDescent="0.2">
      <c r="A7" s="5" t="s">
        <v>29</v>
      </c>
      <c r="B7" s="23">
        <v>0</v>
      </c>
      <c r="C7" s="23">
        <v>0</v>
      </c>
      <c r="D7" s="24">
        <f t="shared" si="0"/>
        <v>0</v>
      </c>
      <c r="E7" s="25">
        <v>25664680</v>
      </c>
      <c r="F7" s="25">
        <v>6277447</v>
      </c>
      <c r="G7" s="24">
        <f t="shared" si="1"/>
        <v>0.24459478941486901</v>
      </c>
      <c r="H7" s="25">
        <v>0</v>
      </c>
      <c r="I7" s="25">
        <v>0</v>
      </c>
      <c r="J7" s="24">
        <f t="shared" si="2"/>
        <v>0</v>
      </c>
      <c r="K7" s="25">
        <v>0</v>
      </c>
      <c r="L7" s="25">
        <v>0</v>
      </c>
      <c r="M7" s="24">
        <f t="shared" si="3"/>
        <v>0</v>
      </c>
      <c r="N7" s="25">
        <v>14017408</v>
      </c>
      <c r="O7" s="25">
        <v>5520293</v>
      </c>
      <c r="P7" s="24">
        <f t="shared" si="4"/>
        <v>0.39381695959766599</v>
      </c>
      <c r="Q7" s="25">
        <v>41379132</v>
      </c>
      <c r="R7" s="25">
        <v>11720261</v>
      </c>
      <c r="S7" s="24">
        <f t="shared" si="5"/>
        <v>0.28324086160144685</v>
      </c>
      <c r="T7" s="25">
        <v>0</v>
      </c>
      <c r="U7" s="25">
        <v>0</v>
      </c>
      <c r="V7" s="24">
        <f t="shared" si="6"/>
        <v>0</v>
      </c>
      <c r="W7" s="25">
        <v>17287386</v>
      </c>
      <c r="X7" s="25">
        <v>3460923</v>
      </c>
      <c r="Y7" s="24">
        <f t="shared" si="7"/>
        <v>0.20019932452482983</v>
      </c>
      <c r="Z7" s="25">
        <v>0</v>
      </c>
      <c r="AA7" s="25">
        <v>0</v>
      </c>
      <c r="AB7" s="24">
        <f t="shared" si="8"/>
        <v>0</v>
      </c>
      <c r="AC7" s="25">
        <v>0</v>
      </c>
      <c r="AD7" s="25">
        <v>0</v>
      </c>
      <c r="AE7" s="24">
        <f t="shared" si="9"/>
        <v>0</v>
      </c>
      <c r="AF7" s="25">
        <v>48008432</v>
      </c>
      <c r="AG7" s="25">
        <v>11880703</v>
      </c>
      <c r="AH7" s="24">
        <f t="shared" si="10"/>
        <v>0.24747117339720656</v>
      </c>
      <c r="AI7" s="25">
        <v>0</v>
      </c>
      <c r="AJ7" s="25">
        <v>0</v>
      </c>
      <c r="AK7" s="10">
        <f t="shared" si="11"/>
        <v>0</v>
      </c>
      <c r="AL7" s="25">
        <v>0</v>
      </c>
      <c r="AM7" s="25">
        <v>0</v>
      </c>
      <c r="AN7" s="11">
        <f t="shared" si="12"/>
        <v>0</v>
      </c>
      <c r="AO7" s="25">
        <v>0</v>
      </c>
      <c r="AP7" s="25">
        <v>0</v>
      </c>
      <c r="AQ7" s="11">
        <f t="shared" si="13"/>
        <v>0</v>
      </c>
      <c r="AR7" s="25">
        <v>51592921</v>
      </c>
      <c r="AS7" s="25">
        <v>11749115</v>
      </c>
      <c r="AT7" s="11">
        <f t="shared" si="14"/>
        <v>0.22772726901816628</v>
      </c>
      <c r="AU7" s="25">
        <v>51737324</v>
      </c>
      <c r="AV7" s="25">
        <v>19276443</v>
      </c>
      <c r="AW7" s="11">
        <f t="shared" si="15"/>
        <v>0.37258291518904224</v>
      </c>
      <c r="AX7" s="25">
        <v>28582003</v>
      </c>
      <c r="AY7" s="25">
        <v>3872750</v>
      </c>
      <c r="AZ7" s="11">
        <f t="shared" si="16"/>
        <v>0.13549610221508968</v>
      </c>
      <c r="BA7" s="25">
        <v>32034855</v>
      </c>
      <c r="BB7" s="25">
        <v>9724571</v>
      </c>
      <c r="BC7" s="11">
        <f t="shared" si="17"/>
        <v>0.30356219811202517</v>
      </c>
      <c r="BD7" s="25">
        <v>0</v>
      </c>
      <c r="BE7" s="25">
        <v>0</v>
      </c>
      <c r="BF7" s="11">
        <f t="shared" si="18"/>
        <v>0</v>
      </c>
      <c r="BG7" s="25">
        <v>0</v>
      </c>
      <c r="BH7" s="25">
        <v>0</v>
      </c>
      <c r="BI7" s="24">
        <f t="shared" si="19"/>
        <v>0</v>
      </c>
      <c r="BJ7" s="25">
        <v>31653365</v>
      </c>
      <c r="BK7" s="25">
        <v>9065780</v>
      </c>
      <c r="BL7" s="11">
        <f t="shared" si="20"/>
        <v>0.28640809594809274</v>
      </c>
      <c r="BM7" s="25">
        <v>10763352</v>
      </c>
      <c r="BN7" s="25">
        <v>1451946</v>
      </c>
      <c r="BO7" s="24">
        <f t="shared" si="21"/>
        <v>0.13489719559482957</v>
      </c>
      <c r="BP7" s="25">
        <v>39624490</v>
      </c>
      <c r="BQ7" s="25">
        <v>4842040</v>
      </c>
      <c r="BR7" s="11">
        <f t="shared" si="22"/>
        <v>0.12219816583128262</v>
      </c>
      <c r="BS7" s="25">
        <v>1890226</v>
      </c>
      <c r="BT7" s="25">
        <v>447519</v>
      </c>
      <c r="BU7" s="11">
        <f t="shared" si="23"/>
        <v>0.23675422938844351</v>
      </c>
      <c r="BV7" s="25">
        <v>0</v>
      </c>
      <c r="BW7" s="25">
        <v>0</v>
      </c>
      <c r="BX7" s="24">
        <f t="shared" si="24"/>
        <v>0</v>
      </c>
      <c r="BY7" s="23">
        <v>211154741</v>
      </c>
      <c r="BZ7" s="23">
        <v>0</v>
      </c>
      <c r="CA7" s="11">
        <f t="shared" si="25"/>
        <v>0</v>
      </c>
      <c r="CB7" s="3">
        <f>B7+E7+H7+K7+N7+Q7+T7+W7+Z7+AC7+AF7+AI7+AL7+AO7+AR7+AU7+AX7+BA7+BD7+BG7+BJ7+BM7+BP7+BS7+BV7+BY7</f>
        <v>605390315</v>
      </c>
      <c r="CC7" s="3">
        <f t="shared" ref="CC7:CC12" si="27">BZ7+BW7+BT7+BQ7+BN7+BK7+BH7+BE7+BB7+AY7+AV7+AS7+AP7+AM7+AJ7+AG7+AD7+AA7+X7+U7+R7+O7+L7+I7+F7+C7</f>
        <v>99289791</v>
      </c>
      <c r="CD7" s="18">
        <f t="shared" si="26"/>
        <v>0.1640095464692064</v>
      </c>
      <c r="CF7" s="26"/>
      <c r="CG7" s="26"/>
      <c r="CH7" s="22"/>
      <c r="CI7" s="22"/>
    </row>
    <row r="8" spans="1:87" ht="47.25" x14ac:dyDescent="0.2">
      <c r="A8" s="5" t="s">
        <v>30</v>
      </c>
      <c r="B8" s="23">
        <v>22263687.940000001</v>
      </c>
      <c r="C8" s="23">
        <v>21135861.940000001</v>
      </c>
      <c r="D8" s="24">
        <f t="shared" si="0"/>
        <v>0.94934235500248387</v>
      </c>
      <c r="E8" s="25">
        <v>4465853.9000000004</v>
      </c>
      <c r="F8" s="25">
        <v>3098282.9</v>
      </c>
      <c r="G8" s="24">
        <f t="shared" si="1"/>
        <v>0.69377166592933093</v>
      </c>
      <c r="H8" s="25">
        <v>27873401.440000001</v>
      </c>
      <c r="I8" s="25">
        <v>21727131.640000001</v>
      </c>
      <c r="J8" s="24">
        <f t="shared" si="2"/>
        <v>0.77949337065193147</v>
      </c>
      <c r="K8" s="25">
        <v>32945490.91</v>
      </c>
      <c r="L8" s="25">
        <v>29140333.690000001</v>
      </c>
      <c r="M8" s="24">
        <f t="shared" si="3"/>
        <v>0.8845014259949906</v>
      </c>
      <c r="N8" s="25">
        <v>22425111.579999998</v>
      </c>
      <c r="O8" s="25">
        <v>20943505.579999998</v>
      </c>
      <c r="P8" s="24">
        <f t="shared" si="4"/>
        <v>0.93393094189455983</v>
      </c>
      <c r="Q8" s="25">
        <v>4180847.48</v>
      </c>
      <c r="R8" s="25">
        <v>2674047.48</v>
      </c>
      <c r="S8" s="24">
        <f t="shared" si="5"/>
        <v>0.63959460200160179</v>
      </c>
      <c r="T8" s="25">
        <v>39512532.090000004</v>
      </c>
      <c r="U8" s="25">
        <v>35469948.090000004</v>
      </c>
      <c r="V8" s="24">
        <f t="shared" si="6"/>
        <v>0.8976885614216783</v>
      </c>
      <c r="W8" s="25">
        <v>13043692.550000001</v>
      </c>
      <c r="X8" s="25">
        <v>12249467.550000001</v>
      </c>
      <c r="Y8" s="24">
        <f t="shared" si="7"/>
        <v>0.93911041701147735</v>
      </c>
      <c r="Z8" s="25">
        <v>39223370.57</v>
      </c>
      <c r="AA8" s="25">
        <v>37694016.57</v>
      </c>
      <c r="AB8" s="24">
        <f t="shared" si="8"/>
        <v>0.9610091132461287</v>
      </c>
      <c r="AC8" s="25">
        <v>62337167.390000001</v>
      </c>
      <c r="AD8" s="25">
        <v>60738792.390000001</v>
      </c>
      <c r="AE8" s="24">
        <f t="shared" si="9"/>
        <v>0.97435919745919664</v>
      </c>
      <c r="AF8" s="25">
        <v>22063096.370000001</v>
      </c>
      <c r="AG8" s="25">
        <v>11513144.369999999</v>
      </c>
      <c r="AH8" s="24">
        <f t="shared" si="10"/>
        <v>0.52182813223146873</v>
      </c>
      <c r="AI8" s="25">
        <v>23724392.609999999</v>
      </c>
      <c r="AJ8" s="25">
        <v>21641965.609999999</v>
      </c>
      <c r="AK8" s="10">
        <f t="shared" si="11"/>
        <v>0.91222422279749993</v>
      </c>
      <c r="AL8" s="25">
        <v>116456200.48</v>
      </c>
      <c r="AM8" s="25">
        <v>78252053.140000001</v>
      </c>
      <c r="AN8" s="11">
        <f t="shared" si="12"/>
        <v>0.67194406839195209</v>
      </c>
      <c r="AO8" s="25">
        <v>48130612.18</v>
      </c>
      <c r="AP8" s="25">
        <v>23083171.460000001</v>
      </c>
      <c r="AQ8" s="11">
        <f t="shared" si="13"/>
        <v>0.47959438732408</v>
      </c>
      <c r="AR8" s="25">
        <v>24750010.899999999</v>
      </c>
      <c r="AS8" s="25">
        <v>24298551.899999999</v>
      </c>
      <c r="AT8" s="11">
        <f t="shared" si="14"/>
        <v>0.98175924035653661</v>
      </c>
      <c r="AU8" s="25">
        <v>7528610.0199999996</v>
      </c>
      <c r="AV8" s="25">
        <v>6816030</v>
      </c>
      <c r="AW8" s="11">
        <f t="shared" si="15"/>
        <v>0.90535038764034703</v>
      </c>
      <c r="AX8" s="25">
        <v>56341288.299999997</v>
      </c>
      <c r="AY8" s="25">
        <v>54745978.5</v>
      </c>
      <c r="AZ8" s="11">
        <f t="shared" si="16"/>
        <v>0.97168488956969779</v>
      </c>
      <c r="BA8" s="25">
        <v>14880259.710000001</v>
      </c>
      <c r="BB8" s="25">
        <v>14363865.710000001</v>
      </c>
      <c r="BC8" s="11">
        <f t="shared" si="17"/>
        <v>0.96529670784892507</v>
      </c>
      <c r="BD8" s="25">
        <v>50480641.859999999</v>
      </c>
      <c r="BE8" s="25">
        <v>33577292.770000003</v>
      </c>
      <c r="BF8" s="11">
        <f t="shared" si="18"/>
        <v>0.66515185886743011</v>
      </c>
      <c r="BG8" s="25">
        <v>15619565.65</v>
      </c>
      <c r="BH8" s="25">
        <v>15206176.65</v>
      </c>
      <c r="BI8" s="11">
        <f t="shared" si="19"/>
        <v>0.97353389913246402</v>
      </c>
      <c r="BJ8" s="25">
        <v>7736591.8099999996</v>
      </c>
      <c r="BK8" s="25">
        <v>6118352.8099999996</v>
      </c>
      <c r="BL8" s="11">
        <f t="shared" si="20"/>
        <v>0.79083309036566585</v>
      </c>
      <c r="BM8" s="25">
        <v>18569761.02</v>
      </c>
      <c r="BN8" s="25">
        <v>17122859.02</v>
      </c>
      <c r="BO8" s="11">
        <f t="shared" si="21"/>
        <v>0.92208289603502935</v>
      </c>
      <c r="BP8" s="25">
        <v>8213051.0499999998</v>
      </c>
      <c r="BQ8" s="25">
        <v>7521269.0499999998</v>
      </c>
      <c r="BR8" s="11">
        <f t="shared" si="22"/>
        <v>0.91577040057482662</v>
      </c>
      <c r="BS8" s="25">
        <v>5992116.2999999998</v>
      </c>
      <c r="BT8" s="25">
        <v>5420816.2999999998</v>
      </c>
      <c r="BU8" s="11">
        <f t="shared" si="23"/>
        <v>0.90465805878967998</v>
      </c>
      <c r="BV8" s="25">
        <v>26216784.449999999</v>
      </c>
      <c r="BW8" s="25">
        <v>25827610.66</v>
      </c>
      <c r="BX8" s="24">
        <f t="shared" si="24"/>
        <v>0.98515554831897012</v>
      </c>
      <c r="BY8" s="23">
        <v>1205194615.6800001</v>
      </c>
      <c r="BZ8" s="23">
        <v>1200457749.5799999</v>
      </c>
      <c r="CA8" s="11">
        <f t="shared" si="25"/>
        <v>0.99606962557053291</v>
      </c>
      <c r="CB8" s="3">
        <f>B8+E8+H8+K8+N8+Q8+T8+W8+Z8+AC8+AF8+AI8+AL8+AO8+AR8+AU8+AX8+BA8+BD8+BG8+BJ8+BM8+BP8+BS8+BV8+BY8</f>
        <v>1920168754.24</v>
      </c>
      <c r="CC8" s="3">
        <f t="shared" si="27"/>
        <v>1790838275.3600001</v>
      </c>
      <c r="CD8" s="18">
        <f t="shared" si="26"/>
        <v>0.93264629549125821</v>
      </c>
      <c r="CF8" s="26"/>
      <c r="CG8" s="26"/>
      <c r="CH8" s="22"/>
      <c r="CI8" s="22"/>
    </row>
    <row r="9" spans="1:87" ht="47.25" x14ac:dyDescent="0.2">
      <c r="A9" s="5" t="s">
        <v>31</v>
      </c>
      <c r="B9" s="23">
        <v>357159726</v>
      </c>
      <c r="C9" s="23">
        <v>167603648.97999999</v>
      </c>
      <c r="D9" s="24">
        <f t="shared" si="0"/>
        <v>0.46926805229993929</v>
      </c>
      <c r="E9" s="25">
        <v>105215777</v>
      </c>
      <c r="F9" s="25">
        <v>54979060.899999999</v>
      </c>
      <c r="G9" s="24">
        <f t="shared" si="1"/>
        <v>0.52253628179735823</v>
      </c>
      <c r="H9" s="25">
        <v>842665935</v>
      </c>
      <c r="I9" s="25">
        <v>380294934.13</v>
      </c>
      <c r="J9" s="24">
        <f t="shared" si="2"/>
        <v>0.45129975988646082</v>
      </c>
      <c r="K9" s="25">
        <v>718311778</v>
      </c>
      <c r="L9" s="25">
        <v>323946537.35000002</v>
      </c>
      <c r="M9" s="24">
        <f t="shared" si="3"/>
        <v>0.45098319040788443</v>
      </c>
      <c r="N9" s="25">
        <v>255407683</v>
      </c>
      <c r="O9" s="25">
        <v>117150560</v>
      </c>
      <c r="P9" s="24">
        <f t="shared" si="4"/>
        <v>0.45868064196017155</v>
      </c>
      <c r="Q9" s="25">
        <v>234906935</v>
      </c>
      <c r="R9" s="25">
        <v>111479846.09</v>
      </c>
      <c r="S9" s="24">
        <f t="shared" si="5"/>
        <v>0.47457026370890243</v>
      </c>
      <c r="T9" s="25">
        <v>590043924</v>
      </c>
      <c r="U9" s="25">
        <v>288027360.31</v>
      </c>
      <c r="V9" s="24">
        <f t="shared" si="6"/>
        <v>0.48814562542635387</v>
      </c>
      <c r="W9" s="25">
        <v>133322034</v>
      </c>
      <c r="X9" s="25">
        <v>59194995.990000002</v>
      </c>
      <c r="Y9" s="24">
        <f t="shared" si="7"/>
        <v>0.44400009671319596</v>
      </c>
      <c r="Z9" s="25">
        <v>584875457</v>
      </c>
      <c r="AA9" s="25">
        <v>287581499.19999999</v>
      </c>
      <c r="AB9" s="24">
        <f t="shared" si="8"/>
        <v>0.49169698567125886</v>
      </c>
      <c r="AC9" s="25">
        <v>607141143</v>
      </c>
      <c r="AD9" s="25">
        <v>273611894.69999999</v>
      </c>
      <c r="AE9" s="24">
        <f t="shared" si="9"/>
        <v>0.45065615772311446</v>
      </c>
      <c r="AF9" s="25">
        <v>182765500</v>
      </c>
      <c r="AG9" s="25">
        <v>89335318.090000004</v>
      </c>
      <c r="AH9" s="24">
        <f t="shared" si="10"/>
        <v>0.48879749236042908</v>
      </c>
      <c r="AI9" s="25">
        <v>896864661</v>
      </c>
      <c r="AJ9" s="25">
        <v>426152000.47000003</v>
      </c>
      <c r="AK9" s="10">
        <f t="shared" si="11"/>
        <v>0.47515753379650671</v>
      </c>
      <c r="AL9" s="25">
        <v>840842898</v>
      </c>
      <c r="AM9" s="25">
        <v>393868894.97000003</v>
      </c>
      <c r="AN9" s="11">
        <f t="shared" si="12"/>
        <v>0.46842150407269068</v>
      </c>
      <c r="AO9" s="25">
        <v>181623603</v>
      </c>
      <c r="AP9" s="25">
        <v>84722427.349999994</v>
      </c>
      <c r="AQ9" s="11">
        <f t="shared" si="13"/>
        <v>0.46647256166369516</v>
      </c>
      <c r="AR9" s="25">
        <v>185058495</v>
      </c>
      <c r="AS9" s="25">
        <v>86058732.530000001</v>
      </c>
      <c r="AT9" s="11">
        <f t="shared" si="14"/>
        <v>0.46503529886590722</v>
      </c>
      <c r="AU9" s="25">
        <v>157257474</v>
      </c>
      <c r="AV9" s="25">
        <v>77378792.060000002</v>
      </c>
      <c r="AW9" s="11">
        <f t="shared" si="15"/>
        <v>0.49205160232956563</v>
      </c>
      <c r="AX9" s="25">
        <v>231377013</v>
      </c>
      <c r="AY9" s="25">
        <v>98615010.879999995</v>
      </c>
      <c r="AZ9" s="11">
        <f t="shared" si="16"/>
        <v>0.42620919684878117</v>
      </c>
      <c r="BA9" s="25">
        <v>124060321</v>
      </c>
      <c r="BB9" s="25">
        <v>62209973.649999999</v>
      </c>
      <c r="BC9" s="11">
        <f t="shared" si="17"/>
        <v>0.50144940097325719</v>
      </c>
      <c r="BD9" s="25">
        <v>362039617</v>
      </c>
      <c r="BE9" s="25">
        <v>172018837.28</v>
      </c>
      <c r="BF9" s="11">
        <f t="shared" si="18"/>
        <v>0.47513815947938098</v>
      </c>
      <c r="BG9" s="25">
        <v>217816943</v>
      </c>
      <c r="BH9" s="25">
        <v>106497893.09999999</v>
      </c>
      <c r="BI9" s="11">
        <f t="shared" si="19"/>
        <v>0.48893300784227789</v>
      </c>
      <c r="BJ9" s="25">
        <v>165249058</v>
      </c>
      <c r="BK9" s="25">
        <v>78630896.989999995</v>
      </c>
      <c r="BL9" s="11">
        <f t="shared" si="20"/>
        <v>0.47583264886145371</v>
      </c>
      <c r="BM9" s="25">
        <v>284320657</v>
      </c>
      <c r="BN9" s="25">
        <v>117514986.7</v>
      </c>
      <c r="BO9" s="11">
        <f t="shared" si="21"/>
        <v>0.41331849729089504</v>
      </c>
      <c r="BP9" s="25">
        <v>237746711</v>
      </c>
      <c r="BQ9" s="25">
        <v>109404691.91</v>
      </c>
      <c r="BR9" s="11">
        <f t="shared" si="22"/>
        <v>0.46017331406952672</v>
      </c>
      <c r="BS9" s="25">
        <v>180930402</v>
      </c>
      <c r="BT9" s="25">
        <v>86438425.640000001</v>
      </c>
      <c r="BU9" s="11">
        <f t="shared" si="23"/>
        <v>0.47774406448287227</v>
      </c>
      <c r="BV9" s="25">
        <v>1466990635</v>
      </c>
      <c r="BW9" s="25">
        <v>632842535.13</v>
      </c>
      <c r="BX9" s="24">
        <f t="shared" si="24"/>
        <v>0.4313882584056169</v>
      </c>
      <c r="BY9" s="23">
        <v>4061645297</v>
      </c>
      <c r="BZ9" s="23">
        <v>1921775622.8699999</v>
      </c>
      <c r="CA9" s="11">
        <f t="shared" si="25"/>
        <v>0.47315200672236346</v>
      </c>
      <c r="CB9" s="3">
        <f>B9+E9+H9+K9+N9+Q9+T9+W9+Z9+AC9+AF9+AI9+AL9+AO9+AR9+AU9+AX9+BA9+BD9+BG9+BJ9+BM9+BP9+BS9+BV9+BY9</f>
        <v>14205639677</v>
      </c>
      <c r="CC9" s="3">
        <f t="shared" si="27"/>
        <v>6607335377.2699995</v>
      </c>
      <c r="CD9" s="18">
        <f t="shared" si="26"/>
        <v>0.4651205808048034</v>
      </c>
      <c r="CF9" s="26"/>
      <c r="CG9" s="26"/>
      <c r="CH9" s="22"/>
      <c r="CI9" s="22"/>
    </row>
    <row r="10" spans="1:87" ht="31.5" x14ac:dyDescent="0.2">
      <c r="A10" s="5" t="s">
        <v>50</v>
      </c>
      <c r="B10" s="23">
        <v>3186070.7</v>
      </c>
      <c r="C10" s="23">
        <v>2472455.2799999998</v>
      </c>
      <c r="D10" s="24">
        <f t="shared" si="0"/>
        <v>0.77602021825818235</v>
      </c>
      <c r="E10" s="25">
        <v>604340</v>
      </c>
      <c r="F10" s="25">
        <v>304127.59999999998</v>
      </c>
      <c r="G10" s="24">
        <f t="shared" si="1"/>
        <v>0.50323923619154776</v>
      </c>
      <c r="H10" s="25">
        <v>2881150</v>
      </c>
      <c r="I10" s="25">
        <v>1780985.58</v>
      </c>
      <c r="J10" s="24">
        <f t="shared" si="2"/>
        <v>0.61815093972892776</v>
      </c>
      <c r="K10" s="25">
        <v>42730560</v>
      </c>
      <c r="L10" s="25">
        <v>14699901.609999999</v>
      </c>
      <c r="M10" s="24">
        <f t="shared" si="3"/>
        <v>0.3440137833438176</v>
      </c>
      <c r="N10" s="25">
        <v>1109195</v>
      </c>
      <c r="O10" s="25">
        <v>835105.44</v>
      </c>
      <c r="P10" s="24">
        <f t="shared" si="4"/>
        <v>0.7528932604276074</v>
      </c>
      <c r="Q10" s="25">
        <v>1768080</v>
      </c>
      <c r="R10" s="25">
        <v>1369348.95</v>
      </c>
      <c r="S10" s="24">
        <f t="shared" si="5"/>
        <v>0.77448359237138586</v>
      </c>
      <c r="T10" s="25">
        <v>8648455</v>
      </c>
      <c r="U10" s="25">
        <v>7308223</v>
      </c>
      <c r="V10" s="24">
        <f t="shared" si="6"/>
        <v>0.84503220517421895</v>
      </c>
      <c r="W10" s="25">
        <v>6159562.9199999999</v>
      </c>
      <c r="X10" s="25">
        <v>5938226.9199999999</v>
      </c>
      <c r="Y10" s="24">
        <f t="shared" si="7"/>
        <v>0.96406628150816909</v>
      </c>
      <c r="Z10" s="25">
        <v>3428830</v>
      </c>
      <c r="AA10" s="25">
        <v>2980944</v>
      </c>
      <c r="AB10" s="24">
        <f t="shared" si="8"/>
        <v>0.86937643452722946</v>
      </c>
      <c r="AC10" s="25">
        <v>2965290</v>
      </c>
      <c r="AD10" s="25">
        <v>1924938.04</v>
      </c>
      <c r="AE10" s="24">
        <f t="shared" si="9"/>
        <v>0.64915675701196174</v>
      </c>
      <c r="AF10" s="25">
        <v>2681955.2000000002</v>
      </c>
      <c r="AG10" s="25">
        <v>2366005.2000000002</v>
      </c>
      <c r="AH10" s="24">
        <f t="shared" si="10"/>
        <v>0.88219415447357208</v>
      </c>
      <c r="AI10" s="25">
        <v>1689330</v>
      </c>
      <c r="AJ10" s="25">
        <v>1244110.5</v>
      </c>
      <c r="AK10" s="24">
        <f t="shared" si="11"/>
        <v>0.7364520253591661</v>
      </c>
      <c r="AL10" s="25">
        <v>5286087.22</v>
      </c>
      <c r="AM10" s="25">
        <v>4636429.8</v>
      </c>
      <c r="AN10" s="24">
        <f t="shared" si="12"/>
        <v>0.87710051064953864</v>
      </c>
      <c r="AO10" s="25">
        <v>2360970</v>
      </c>
      <c r="AP10" s="25">
        <v>2051964</v>
      </c>
      <c r="AQ10" s="24">
        <f t="shared" si="13"/>
        <v>0.86911904852666488</v>
      </c>
      <c r="AR10" s="25">
        <v>2100710</v>
      </c>
      <c r="AS10" s="25">
        <v>1754380</v>
      </c>
      <c r="AT10" s="24">
        <f t="shared" si="14"/>
        <v>0.83513669188036421</v>
      </c>
      <c r="AU10" s="25">
        <v>2416210</v>
      </c>
      <c r="AV10" s="25">
        <v>2052520</v>
      </c>
      <c r="AW10" s="24">
        <f t="shared" si="15"/>
        <v>0.84947914295528948</v>
      </c>
      <c r="AX10" s="25">
        <v>1692780</v>
      </c>
      <c r="AY10" s="25">
        <v>1430646</v>
      </c>
      <c r="AZ10" s="24">
        <f t="shared" si="16"/>
        <v>0.84514585474781134</v>
      </c>
      <c r="BA10" s="25">
        <v>773710</v>
      </c>
      <c r="BB10" s="25">
        <v>324088.43</v>
      </c>
      <c r="BC10" s="24">
        <f t="shared" si="17"/>
        <v>0.41887584495482805</v>
      </c>
      <c r="BD10" s="25">
        <v>7286640</v>
      </c>
      <c r="BE10" s="25">
        <v>6501532</v>
      </c>
      <c r="BF10" s="24">
        <f t="shared" si="18"/>
        <v>0.89225376854078153</v>
      </c>
      <c r="BG10" s="25">
        <v>879320</v>
      </c>
      <c r="BH10" s="25">
        <v>324296</v>
      </c>
      <c r="BI10" s="24">
        <f t="shared" si="19"/>
        <v>0.36880316608288222</v>
      </c>
      <c r="BJ10" s="25">
        <v>534340</v>
      </c>
      <c r="BK10" s="25">
        <v>211448</v>
      </c>
      <c r="BL10" s="24">
        <f t="shared" si="20"/>
        <v>0.39571808211999848</v>
      </c>
      <c r="BM10" s="25">
        <v>2314120.71</v>
      </c>
      <c r="BN10" s="25">
        <v>1976900.71</v>
      </c>
      <c r="BO10" s="24">
        <f t="shared" si="21"/>
        <v>0.85427726455980768</v>
      </c>
      <c r="BP10" s="25">
        <v>3875970</v>
      </c>
      <c r="BQ10" s="25">
        <v>3575644</v>
      </c>
      <c r="BR10" s="24">
        <f t="shared" si="22"/>
        <v>0.92251591214586282</v>
      </c>
      <c r="BS10" s="25">
        <v>4899790.21</v>
      </c>
      <c r="BT10" s="25">
        <v>4507787.37</v>
      </c>
      <c r="BU10" s="11">
        <f t="shared" si="23"/>
        <v>0.919995995093839</v>
      </c>
      <c r="BV10" s="25">
        <v>115609170</v>
      </c>
      <c r="BW10" s="25">
        <v>107702780</v>
      </c>
      <c r="BX10" s="24">
        <f t="shared" si="24"/>
        <v>0.93161104780875081</v>
      </c>
      <c r="BY10" s="23">
        <v>211213480</v>
      </c>
      <c r="BZ10" s="23">
        <v>11271150.32</v>
      </c>
      <c r="CA10" s="11">
        <f t="shared" si="25"/>
        <v>5.3363783031272434E-2</v>
      </c>
      <c r="CB10" s="3">
        <f>B10+E10+H10+K10+N10+Q10+T10+W10+Z10+AC10+AF10+AI10+AL10+AO10+AR10+AU10+AX10+BA10+BD10+BG10+BJ10+BM10+BP10+BS10+BV10+BY10</f>
        <v>439096116.95999998</v>
      </c>
      <c r="CC10" s="3">
        <f t="shared" si="27"/>
        <v>191545938.74999997</v>
      </c>
      <c r="CD10" s="18">
        <f t="shared" si="26"/>
        <v>0.43622781289010826</v>
      </c>
      <c r="CF10" s="26"/>
      <c r="CG10" s="26"/>
      <c r="CH10" s="22"/>
      <c r="CI10" s="26"/>
    </row>
    <row r="11" spans="1:87" ht="31.5" x14ac:dyDescent="0.2">
      <c r="A11" s="5" t="s">
        <v>32</v>
      </c>
      <c r="B11" s="23">
        <v>0</v>
      </c>
      <c r="C11" s="23">
        <v>2500</v>
      </c>
      <c r="D11" s="24">
        <f t="shared" si="0"/>
        <v>0</v>
      </c>
      <c r="E11" s="25">
        <v>0</v>
      </c>
      <c r="F11" s="25">
        <v>0</v>
      </c>
      <c r="G11" s="24">
        <f t="shared" si="1"/>
        <v>0</v>
      </c>
      <c r="H11" s="25">
        <v>308000</v>
      </c>
      <c r="I11" s="25">
        <v>399000</v>
      </c>
      <c r="J11" s="24">
        <f t="shared" si="2"/>
        <v>1.2954545454545454</v>
      </c>
      <c r="K11" s="25">
        <v>0</v>
      </c>
      <c r="L11" s="25">
        <v>0</v>
      </c>
      <c r="M11" s="24">
        <f t="shared" si="3"/>
        <v>0</v>
      </c>
      <c r="N11" s="25">
        <v>0</v>
      </c>
      <c r="O11" s="25">
        <v>0</v>
      </c>
      <c r="P11" s="24">
        <f t="shared" si="4"/>
        <v>0</v>
      </c>
      <c r="Q11" s="25">
        <v>550000</v>
      </c>
      <c r="R11" s="25">
        <v>0</v>
      </c>
      <c r="S11" s="24">
        <f t="shared" si="5"/>
        <v>0</v>
      </c>
      <c r="T11" s="25">
        <v>4419880</v>
      </c>
      <c r="U11" s="25">
        <v>766000</v>
      </c>
      <c r="V11" s="24">
        <f t="shared" si="6"/>
        <v>0.17330787261192612</v>
      </c>
      <c r="W11" s="25">
        <v>263475</v>
      </c>
      <c r="X11" s="25">
        <v>167000</v>
      </c>
      <c r="Y11" s="24">
        <f t="shared" si="7"/>
        <v>0.63383622734604805</v>
      </c>
      <c r="Z11" s="25">
        <v>0</v>
      </c>
      <c r="AA11" s="25">
        <v>0</v>
      </c>
      <c r="AB11" s="24">
        <f t="shared" si="8"/>
        <v>0</v>
      </c>
      <c r="AC11" s="25">
        <v>2223044</v>
      </c>
      <c r="AD11" s="25">
        <v>0</v>
      </c>
      <c r="AE11" s="24">
        <f t="shared" si="9"/>
        <v>0</v>
      </c>
      <c r="AF11" s="25">
        <v>0</v>
      </c>
      <c r="AG11" s="25">
        <v>205.88</v>
      </c>
      <c r="AH11" s="24">
        <f t="shared" si="10"/>
        <v>0</v>
      </c>
      <c r="AI11" s="25">
        <v>0</v>
      </c>
      <c r="AJ11" s="25">
        <v>0</v>
      </c>
      <c r="AK11" s="10">
        <f t="shared" si="11"/>
        <v>0</v>
      </c>
      <c r="AL11" s="25">
        <v>40000</v>
      </c>
      <c r="AM11" s="25">
        <v>54074</v>
      </c>
      <c r="AN11" s="11">
        <f t="shared" si="12"/>
        <v>1.35185</v>
      </c>
      <c r="AO11" s="25">
        <v>600000</v>
      </c>
      <c r="AP11" s="25">
        <v>1000300</v>
      </c>
      <c r="AQ11" s="24">
        <f t="shared" si="13"/>
        <v>1.6671666666666667</v>
      </c>
      <c r="AR11" s="25">
        <v>3383901.94</v>
      </c>
      <c r="AS11" s="25">
        <v>128720</v>
      </c>
      <c r="AT11" s="24">
        <f t="shared" si="14"/>
        <v>3.8038927333692185E-2</v>
      </c>
      <c r="AU11" s="25">
        <v>177281</v>
      </c>
      <c r="AV11" s="25">
        <v>1252383.8600000001</v>
      </c>
      <c r="AW11" s="11">
        <f t="shared" si="15"/>
        <v>7.0643997946762491</v>
      </c>
      <c r="AX11" s="25">
        <v>2112153</v>
      </c>
      <c r="AY11" s="25">
        <v>0</v>
      </c>
      <c r="AZ11" s="11">
        <f t="shared" si="16"/>
        <v>0</v>
      </c>
      <c r="BA11" s="25">
        <v>1300000</v>
      </c>
      <c r="BB11" s="25">
        <v>484137.78</v>
      </c>
      <c r="BC11" s="24">
        <f t="shared" si="17"/>
        <v>0.37241367692307692</v>
      </c>
      <c r="BD11" s="25">
        <v>3813638.99</v>
      </c>
      <c r="BE11" s="25">
        <v>444983.08</v>
      </c>
      <c r="BF11" s="11">
        <f t="shared" si="18"/>
        <v>0.11668201451863172</v>
      </c>
      <c r="BG11" s="25">
        <v>167000</v>
      </c>
      <c r="BH11" s="25">
        <v>237000</v>
      </c>
      <c r="BI11" s="11">
        <f t="shared" si="19"/>
        <v>1.4191616766467066</v>
      </c>
      <c r="BJ11" s="25">
        <v>77626</v>
      </c>
      <c r="BK11" s="25">
        <v>9245</v>
      </c>
      <c r="BL11" s="24">
        <f t="shared" si="20"/>
        <v>0.11909669440651328</v>
      </c>
      <c r="BM11" s="25">
        <v>12843979</v>
      </c>
      <c r="BN11" s="25">
        <v>33000</v>
      </c>
      <c r="BO11" s="24">
        <f t="shared" si="21"/>
        <v>2.5692972559360305E-3</v>
      </c>
      <c r="BP11" s="25">
        <v>0</v>
      </c>
      <c r="BQ11" s="25">
        <v>0</v>
      </c>
      <c r="BR11" s="24">
        <f t="shared" si="22"/>
        <v>0</v>
      </c>
      <c r="BS11" s="25">
        <v>24000</v>
      </c>
      <c r="BT11" s="25">
        <v>24000</v>
      </c>
      <c r="BU11" s="11">
        <f t="shared" si="23"/>
        <v>1</v>
      </c>
      <c r="BV11" s="25">
        <v>0</v>
      </c>
      <c r="BW11" s="25">
        <v>200000</v>
      </c>
      <c r="BX11" s="24">
        <f t="shared" si="24"/>
        <v>0</v>
      </c>
      <c r="BY11" s="23">
        <v>350000000</v>
      </c>
      <c r="BZ11" s="23">
        <v>112081.76</v>
      </c>
      <c r="CA11" s="11">
        <f t="shared" si="25"/>
        <v>3.202336E-4</v>
      </c>
      <c r="CB11" s="3">
        <f>B11+E11+H11+K11+N11+Q11+T11+W11+Z11+AC11+AF11+AI11+AL11+AO11+AR11+AU11+AX11+BA11+BD11+BG11+BJ11+BM11+BP11+BS11+BV11+BY11</f>
        <v>382303978.93000001</v>
      </c>
      <c r="CC11" s="3">
        <f t="shared" si="27"/>
        <v>5314631.3600000003</v>
      </c>
      <c r="CD11" s="18">
        <f t="shared" si="26"/>
        <v>1.390158526436135E-2</v>
      </c>
      <c r="CF11" s="26"/>
      <c r="CG11" s="26"/>
      <c r="CH11" s="22"/>
      <c r="CI11" s="22"/>
    </row>
    <row r="12" spans="1:87" s="12" customFormat="1" ht="15.75" x14ac:dyDescent="0.25">
      <c r="A12" s="4" t="s">
        <v>33</v>
      </c>
      <c r="B12" s="3">
        <v>614995482.01999998</v>
      </c>
      <c r="C12" s="3">
        <v>307102992.54000002</v>
      </c>
      <c r="D12" s="15">
        <f t="shared" si="0"/>
        <v>0.49935812785371464</v>
      </c>
      <c r="E12" s="3">
        <v>191881138.90000001</v>
      </c>
      <c r="F12" s="3">
        <v>89719484.010000005</v>
      </c>
      <c r="G12" s="15">
        <f t="shared" si="1"/>
        <v>0.467578442176945</v>
      </c>
      <c r="H12" s="3">
        <v>1934158059.98</v>
      </c>
      <c r="I12" s="3">
        <v>853480786.37</v>
      </c>
      <c r="J12" s="15">
        <f t="shared" si="2"/>
        <v>0.44126734212137003</v>
      </c>
      <c r="K12" s="3">
        <v>1305681853.3099999</v>
      </c>
      <c r="L12" s="3">
        <v>626045543.69000006</v>
      </c>
      <c r="M12" s="15">
        <f t="shared" si="3"/>
        <v>0.47947786216292149</v>
      </c>
      <c r="N12" s="3">
        <v>432290660.31</v>
      </c>
      <c r="O12" s="3">
        <v>204374056.16</v>
      </c>
      <c r="P12" s="15">
        <f t="shared" si="4"/>
        <v>0.47277000158514015</v>
      </c>
      <c r="Q12" s="3">
        <v>381924376.43000001</v>
      </c>
      <c r="R12" s="3">
        <v>169828824.43000001</v>
      </c>
      <c r="S12" s="15">
        <f t="shared" si="5"/>
        <v>0.44466610384353572</v>
      </c>
      <c r="T12" s="3">
        <v>1253615817.5999999</v>
      </c>
      <c r="U12" s="3">
        <v>626431507</v>
      </c>
      <c r="V12" s="15">
        <f t="shared" si="6"/>
        <v>0.49969974708781151</v>
      </c>
      <c r="W12" s="3">
        <v>253341133.53</v>
      </c>
      <c r="X12" s="3">
        <v>116492524.88</v>
      </c>
      <c r="Y12" s="15">
        <f t="shared" si="7"/>
        <v>0.45982475588081023</v>
      </c>
      <c r="Z12" s="3">
        <v>994069470.90999997</v>
      </c>
      <c r="AA12" s="3">
        <v>489834860.58999997</v>
      </c>
      <c r="AB12" s="15">
        <f t="shared" si="8"/>
        <v>0.49275717132887198</v>
      </c>
      <c r="AC12" s="3">
        <v>1064495024.39</v>
      </c>
      <c r="AD12" s="3">
        <v>579588737.12</v>
      </c>
      <c r="AE12" s="15">
        <f t="shared" si="9"/>
        <v>0.54447294147957948</v>
      </c>
      <c r="AF12" s="3">
        <v>318164350.56999999</v>
      </c>
      <c r="AG12" s="3">
        <v>143294746.61000001</v>
      </c>
      <c r="AH12" s="15">
        <f t="shared" si="10"/>
        <v>0.45037964295271804</v>
      </c>
      <c r="AI12" s="3">
        <v>1296884696.6099999</v>
      </c>
      <c r="AJ12" s="3">
        <v>634066719.52999997</v>
      </c>
      <c r="AK12" s="18">
        <f t="shared" si="11"/>
        <v>0.48891526069158098</v>
      </c>
      <c r="AL12" s="3">
        <v>1589988279.79</v>
      </c>
      <c r="AM12" s="3">
        <v>828082936.72000003</v>
      </c>
      <c r="AN12" s="15">
        <f t="shared" si="12"/>
        <v>0.52081071744086715</v>
      </c>
      <c r="AO12" s="3">
        <v>446733312.33999997</v>
      </c>
      <c r="AP12" s="3">
        <v>186480020.99000001</v>
      </c>
      <c r="AQ12" s="15">
        <f t="shared" si="13"/>
        <v>0.41743030089520999</v>
      </c>
      <c r="AR12" s="3">
        <v>371590009.83999997</v>
      </c>
      <c r="AS12" s="3">
        <v>178897385.78</v>
      </c>
      <c r="AT12" s="15">
        <f t="shared" si="14"/>
        <v>0.48143755494672752</v>
      </c>
      <c r="AU12" s="3">
        <v>349610261.20999998</v>
      </c>
      <c r="AV12" s="3">
        <v>146303660.81999999</v>
      </c>
      <c r="AW12" s="15">
        <f t="shared" si="15"/>
        <v>0.41847644950020491</v>
      </c>
      <c r="AX12" s="3">
        <v>460195942.30000001</v>
      </c>
      <c r="AY12" s="3">
        <v>240105159.13</v>
      </c>
      <c r="AZ12" s="15">
        <f t="shared" si="16"/>
        <v>0.52174549373465862</v>
      </c>
      <c r="BA12" s="3">
        <v>243983946.27000001</v>
      </c>
      <c r="BB12" s="3">
        <v>123770093.20999999</v>
      </c>
      <c r="BC12" s="15">
        <f t="shared" si="17"/>
        <v>0.50728785685363198</v>
      </c>
      <c r="BD12" s="3">
        <v>707471172.90999997</v>
      </c>
      <c r="BE12" s="3">
        <v>344508972.26999998</v>
      </c>
      <c r="BF12" s="15">
        <f t="shared" si="18"/>
        <v>0.48695831782509424</v>
      </c>
      <c r="BG12" s="3">
        <v>474413278.64999998</v>
      </c>
      <c r="BH12" s="3">
        <v>227354926.13</v>
      </c>
      <c r="BI12" s="15">
        <f t="shared" si="19"/>
        <v>0.47923390082369904</v>
      </c>
      <c r="BJ12" s="3">
        <v>270350842.58999997</v>
      </c>
      <c r="BK12" s="3">
        <v>122966715.06999999</v>
      </c>
      <c r="BL12" s="15">
        <f t="shared" si="20"/>
        <v>0.45484124958502503</v>
      </c>
      <c r="BM12" s="3">
        <v>528468798.45999998</v>
      </c>
      <c r="BN12" s="3">
        <v>241887234.08000001</v>
      </c>
      <c r="BO12" s="15">
        <f t="shared" si="21"/>
        <v>0.45771336885901043</v>
      </c>
      <c r="BP12" s="3">
        <v>405011039.05000001</v>
      </c>
      <c r="BQ12" s="3">
        <v>199280765.44999999</v>
      </c>
      <c r="BR12" s="15">
        <f t="shared" si="22"/>
        <v>0.49203786128258614</v>
      </c>
      <c r="BS12" s="3">
        <v>353499307.56</v>
      </c>
      <c r="BT12" s="3">
        <v>166134676.58000001</v>
      </c>
      <c r="BU12" s="15">
        <f t="shared" si="23"/>
        <v>0.46997171713498109</v>
      </c>
      <c r="BV12" s="3">
        <v>3408299475.7399998</v>
      </c>
      <c r="BW12" s="3">
        <v>1602300448.6500001</v>
      </c>
      <c r="BX12" s="15">
        <f t="shared" si="24"/>
        <v>0.47011727110690982</v>
      </c>
      <c r="BY12" s="3">
        <v>10210650532.68</v>
      </c>
      <c r="BZ12" s="3">
        <v>5052255953.4300003</v>
      </c>
      <c r="CA12" s="15">
        <f t="shared" si="25"/>
        <v>0.49480255320264394</v>
      </c>
      <c r="CB12" s="3">
        <f>BY12+BV12+BS12+BP12+BM12+BJ12+BG12+BD12+BA12+AX12+AU12+AR12+AO12+AL12+AI12+AF12+AC12+Z12+W12+T12+Q12+N12+K12+H12+E12+B12</f>
        <v>29861768263.950001</v>
      </c>
      <c r="CC12" s="3">
        <f t="shared" si="27"/>
        <v>14500589731.240004</v>
      </c>
      <c r="CD12" s="18">
        <f t="shared" si="26"/>
        <v>0.48559045810912477</v>
      </c>
      <c r="CE12" s="16"/>
      <c r="CF12" s="27"/>
      <c r="CG12" s="27"/>
      <c r="CH12" s="17"/>
      <c r="CI12" s="26"/>
    </row>
    <row r="13" spans="1:87" ht="15.75" x14ac:dyDescent="0.2">
      <c r="A13" s="5" t="s">
        <v>34</v>
      </c>
      <c r="B13" s="25">
        <v>60636113.289999999</v>
      </c>
      <c r="C13" s="25">
        <v>26408524.059999999</v>
      </c>
      <c r="D13" s="24">
        <f t="shared" si="0"/>
        <v>0.43552468367650549</v>
      </c>
      <c r="E13" s="25">
        <v>31685425.489999998</v>
      </c>
      <c r="F13" s="25">
        <v>12483334.5</v>
      </c>
      <c r="G13" s="24">
        <f t="shared" si="1"/>
        <v>0.39397717742309546</v>
      </c>
      <c r="H13" s="25">
        <v>283155147.24000001</v>
      </c>
      <c r="I13" s="25">
        <v>118342162.27</v>
      </c>
      <c r="J13" s="24">
        <f t="shared" si="2"/>
        <v>0.4179410596046631</v>
      </c>
      <c r="K13" s="25">
        <v>119592045</v>
      </c>
      <c r="L13" s="25">
        <v>52326664.240000002</v>
      </c>
      <c r="M13" s="24">
        <f t="shared" si="3"/>
        <v>0.43754301751425023</v>
      </c>
      <c r="N13" s="25">
        <v>46195241.210000001</v>
      </c>
      <c r="O13" s="25">
        <v>19514010.25</v>
      </c>
      <c r="P13" s="24">
        <f t="shared" si="4"/>
        <v>0.42242468572229802</v>
      </c>
      <c r="Q13" s="25">
        <v>43481850.719999999</v>
      </c>
      <c r="R13" s="25">
        <v>17878831.399999999</v>
      </c>
      <c r="S13" s="24">
        <f t="shared" si="5"/>
        <v>0.41117917255017888</v>
      </c>
      <c r="T13" s="23">
        <v>185496570.59</v>
      </c>
      <c r="U13" s="23">
        <v>72700032.909999996</v>
      </c>
      <c r="V13" s="24">
        <f t="shared" si="6"/>
        <v>0.39192116964085377</v>
      </c>
      <c r="W13" s="23">
        <v>39903371.240000002</v>
      </c>
      <c r="X13" s="23">
        <v>15967654.07</v>
      </c>
      <c r="Y13" s="24">
        <f t="shared" si="7"/>
        <v>0.4001580210845363</v>
      </c>
      <c r="Z13" s="25">
        <v>81679601.959999993</v>
      </c>
      <c r="AA13" s="25">
        <v>31433016.699999999</v>
      </c>
      <c r="AB13" s="24">
        <f t="shared" si="8"/>
        <v>0.38483312780335693</v>
      </c>
      <c r="AC13" s="23">
        <v>115990831.3</v>
      </c>
      <c r="AD13" s="23">
        <v>54725141.109999999</v>
      </c>
      <c r="AE13" s="24">
        <f t="shared" si="9"/>
        <v>0.47180574961531463</v>
      </c>
      <c r="AF13" s="23">
        <v>33816792</v>
      </c>
      <c r="AG13" s="23">
        <v>14874151.210000001</v>
      </c>
      <c r="AH13" s="24">
        <f t="shared" si="10"/>
        <v>0.43984512812451282</v>
      </c>
      <c r="AI13" s="25">
        <v>83452207.069999993</v>
      </c>
      <c r="AJ13" s="25">
        <v>31850512.280000001</v>
      </c>
      <c r="AK13" s="10">
        <f t="shared" si="11"/>
        <v>0.3816617127128068</v>
      </c>
      <c r="AL13" s="23">
        <v>148963621.94999999</v>
      </c>
      <c r="AM13" s="23">
        <v>62244265.600000001</v>
      </c>
      <c r="AN13" s="11">
        <f t="shared" si="12"/>
        <v>0.41784876592818376</v>
      </c>
      <c r="AO13" s="23">
        <v>54878586.420000002</v>
      </c>
      <c r="AP13" s="23">
        <v>21360757.82</v>
      </c>
      <c r="AQ13" s="11">
        <f t="shared" si="13"/>
        <v>0.38923666248471855</v>
      </c>
      <c r="AR13" s="23">
        <v>52313147.350000001</v>
      </c>
      <c r="AS13" s="23">
        <v>23177099.52</v>
      </c>
      <c r="AT13" s="11">
        <f t="shared" si="14"/>
        <v>0.44304540434040618</v>
      </c>
      <c r="AU13" s="23">
        <v>50100800.649999999</v>
      </c>
      <c r="AV13" s="23">
        <v>20291391.68</v>
      </c>
      <c r="AW13" s="11">
        <f t="shared" si="15"/>
        <v>0.40501132550263946</v>
      </c>
      <c r="AX13" s="23">
        <v>55587376.420000002</v>
      </c>
      <c r="AY13" s="23">
        <v>25746471.370000001</v>
      </c>
      <c r="AZ13" s="11">
        <f t="shared" si="16"/>
        <v>0.46317119152140046</v>
      </c>
      <c r="BA13" s="23">
        <v>31345851.710000001</v>
      </c>
      <c r="BB13" s="23">
        <v>15709594.199999999</v>
      </c>
      <c r="BC13" s="11">
        <f t="shared" si="17"/>
        <v>0.50116979896859215</v>
      </c>
      <c r="BD13" s="23">
        <v>68371977.870000005</v>
      </c>
      <c r="BE13" s="23">
        <v>35378190.460000001</v>
      </c>
      <c r="BF13" s="11">
        <f t="shared" si="18"/>
        <v>0.51743699044756031</v>
      </c>
      <c r="BG13" s="23">
        <v>63287466</v>
      </c>
      <c r="BH13" s="23">
        <v>24878260.23</v>
      </c>
      <c r="BI13" s="11">
        <f t="shared" si="19"/>
        <v>0.39309932601820397</v>
      </c>
      <c r="BJ13" s="25">
        <v>39631439.409999996</v>
      </c>
      <c r="BK13" s="25">
        <v>16358855.15</v>
      </c>
      <c r="BL13" s="11">
        <f t="shared" si="20"/>
        <v>0.41277469083982488</v>
      </c>
      <c r="BM13" s="25">
        <v>63490632.869999997</v>
      </c>
      <c r="BN13" s="25">
        <v>24819024.879999999</v>
      </c>
      <c r="BO13" s="11">
        <f t="shared" si="21"/>
        <v>0.39090844992548901</v>
      </c>
      <c r="BP13" s="25">
        <v>49211132.130000003</v>
      </c>
      <c r="BQ13" s="25">
        <v>18718141.199999999</v>
      </c>
      <c r="BR13" s="11">
        <f t="shared" si="22"/>
        <v>0.38036396217328799</v>
      </c>
      <c r="BS13" s="25">
        <v>49522235.880000003</v>
      </c>
      <c r="BT13" s="25">
        <v>21083713.460000001</v>
      </c>
      <c r="BU13" s="11">
        <f t="shared" si="23"/>
        <v>0.42574235765705498</v>
      </c>
      <c r="BV13" s="25">
        <v>301787914</v>
      </c>
      <c r="BW13" s="25">
        <v>126553298.34999999</v>
      </c>
      <c r="BX13" s="24">
        <f t="shared" si="24"/>
        <v>0.41934515094597191</v>
      </c>
      <c r="BY13" s="25">
        <v>828837163.88999999</v>
      </c>
      <c r="BZ13" s="25">
        <v>224763364.63</v>
      </c>
      <c r="CA13" s="11">
        <f t="shared" si="25"/>
        <v>0.27117915849129287</v>
      </c>
      <c r="CB13" s="3">
        <f t="shared" ref="CB13:CC28" si="28">BY13+BV13+BS13+BP13+BM13+BJ13+BG13+BD13+BA13+AX13+AU13+AR13+AO13+AL13+AI13+AF13+AC13+Z13+W13+T13+Q13+N13+K13+H13+E13+B13</f>
        <v>2982414543.6599998</v>
      </c>
      <c r="CC13" s="3">
        <f t="shared" si="28"/>
        <v>1129586463.55</v>
      </c>
      <c r="CD13" s="18">
        <f t="shared" si="26"/>
        <v>0.37874897906170307</v>
      </c>
      <c r="CF13" s="26"/>
      <c r="CG13" s="26"/>
      <c r="CH13" s="22"/>
      <c r="CI13" s="22"/>
    </row>
    <row r="14" spans="1:87" ht="15.75" x14ac:dyDescent="0.2">
      <c r="A14" s="5" t="s">
        <v>35</v>
      </c>
      <c r="B14" s="25">
        <v>1479670</v>
      </c>
      <c r="C14" s="25">
        <v>487063.33</v>
      </c>
      <c r="D14" s="24">
        <f t="shared" si="0"/>
        <v>0.3291702406617692</v>
      </c>
      <c r="E14" s="25">
        <v>556068</v>
      </c>
      <c r="F14" s="25">
        <v>199273.17</v>
      </c>
      <c r="G14" s="24">
        <f t="shared" si="1"/>
        <v>0.35836115367185312</v>
      </c>
      <c r="H14" s="25">
        <v>3184128</v>
      </c>
      <c r="I14" s="25">
        <v>1224952.1499999999</v>
      </c>
      <c r="J14" s="24">
        <f t="shared" si="2"/>
        <v>0.38470568708293129</v>
      </c>
      <c r="K14" s="25">
        <v>2696817</v>
      </c>
      <c r="L14" s="25">
        <v>780337.53</v>
      </c>
      <c r="M14" s="24">
        <f t="shared" si="3"/>
        <v>0.28935501741497477</v>
      </c>
      <c r="N14" s="25">
        <v>935534</v>
      </c>
      <c r="O14" s="25">
        <v>217246.72</v>
      </c>
      <c r="P14" s="24">
        <f t="shared" si="4"/>
        <v>0.23221680879583212</v>
      </c>
      <c r="Q14" s="25">
        <v>739835</v>
      </c>
      <c r="R14" s="25">
        <v>220656.38</v>
      </c>
      <c r="S14" s="24">
        <f t="shared" si="5"/>
        <v>0.29825079916467861</v>
      </c>
      <c r="T14" s="23">
        <v>2849557</v>
      </c>
      <c r="U14" s="23">
        <v>619670.18000000005</v>
      </c>
      <c r="V14" s="24">
        <f t="shared" si="6"/>
        <v>0.21746193531134841</v>
      </c>
      <c r="W14" s="23">
        <v>630052</v>
      </c>
      <c r="X14" s="23">
        <v>233099.26</v>
      </c>
      <c r="Y14" s="24">
        <f t="shared" si="7"/>
        <v>0.36996828833175677</v>
      </c>
      <c r="Z14" s="25">
        <v>885414</v>
      </c>
      <c r="AA14" s="25">
        <v>320814.5</v>
      </c>
      <c r="AB14" s="24">
        <f t="shared" si="8"/>
        <v>0.36233276184925922</v>
      </c>
      <c r="AC14" s="23">
        <v>1770833</v>
      </c>
      <c r="AD14" s="23">
        <v>342790.26</v>
      </c>
      <c r="AE14" s="24">
        <f t="shared" si="9"/>
        <v>0.19357571267307533</v>
      </c>
      <c r="AF14" s="23">
        <v>630053</v>
      </c>
      <c r="AG14" s="23">
        <v>132654</v>
      </c>
      <c r="AH14" s="24">
        <f t="shared" si="10"/>
        <v>0.21054419231397994</v>
      </c>
      <c r="AI14" s="25">
        <v>393784</v>
      </c>
      <c r="AJ14" s="25">
        <v>144526.5</v>
      </c>
      <c r="AK14" s="10">
        <f t="shared" si="11"/>
        <v>0.36701973670844928</v>
      </c>
      <c r="AL14" s="23">
        <v>1856749</v>
      </c>
      <c r="AM14" s="23">
        <v>433491.98</v>
      </c>
      <c r="AN14" s="11">
        <f t="shared" si="12"/>
        <v>0.23346827169423545</v>
      </c>
      <c r="AO14" s="23">
        <v>458222</v>
      </c>
      <c r="AP14" s="23">
        <v>54686.44</v>
      </c>
      <c r="AQ14" s="11">
        <f t="shared" si="13"/>
        <v>0.11934485904212369</v>
      </c>
      <c r="AR14" s="23">
        <v>883029</v>
      </c>
      <c r="AS14" s="23">
        <v>295856.12</v>
      </c>
      <c r="AT14" s="11">
        <f t="shared" si="14"/>
        <v>0.33504688973974805</v>
      </c>
      <c r="AU14" s="23">
        <v>770858</v>
      </c>
      <c r="AV14" s="23">
        <v>145182</v>
      </c>
      <c r="AW14" s="11">
        <f t="shared" si="15"/>
        <v>0.18833818939415561</v>
      </c>
      <c r="AX14" s="23">
        <v>1159873</v>
      </c>
      <c r="AY14" s="23">
        <v>72644.039999999994</v>
      </c>
      <c r="AZ14" s="11">
        <f t="shared" si="16"/>
        <v>6.2631029431670537E-2</v>
      </c>
      <c r="BA14" s="23">
        <v>661081</v>
      </c>
      <c r="BB14" s="23">
        <v>105483.75</v>
      </c>
      <c r="BC14" s="11">
        <f t="shared" si="17"/>
        <v>0.15956251957021908</v>
      </c>
      <c r="BD14" s="23">
        <v>778021</v>
      </c>
      <c r="BE14" s="23">
        <v>265833.31</v>
      </c>
      <c r="BF14" s="11">
        <f t="shared" si="18"/>
        <v>0.34167883643243563</v>
      </c>
      <c r="BG14" s="23">
        <v>498794</v>
      </c>
      <c r="BH14" s="23">
        <v>166264</v>
      </c>
      <c r="BI14" s="11">
        <f t="shared" si="19"/>
        <v>0.33333199677622427</v>
      </c>
      <c r="BJ14" s="25">
        <v>618119</v>
      </c>
      <c r="BK14" s="25">
        <v>180280.03</v>
      </c>
      <c r="BL14" s="11">
        <f t="shared" si="20"/>
        <v>0.29165909800540024</v>
      </c>
      <c r="BM14" s="25">
        <v>1381755</v>
      </c>
      <c r="BN14" s="25">
        <v>382910.23</v>
      </c>
      <c r="BO14" s="11">
        <f t="shared" si="21"/>
        <v>0.27711875839059746</v>
      </c>
      <c r="BP14" s="25">
        <v>608576</v>
      </c>
      <c r="BQ14" s="25">
        <v>14186.5</v>
      </c>
      <c r="BR14" s="11">
        <f t="shared" si="22"/>
        <v>2.3310975128825323E-2</v>
      </c>
      <c r="BS14" s="25">
        <v>536978</v>
      </c>
      <c r="BT14" s="25">
        <v>58113.99</v>
      </c>
      <c r="BU14" s="11">
        <f t="shared" si="23"/>
        <v>0.10822415443463233</v>
      </c>
      <c r="BV14" s="25">
        <v>0</v>
      </c>
      <c r="BW14" s="25">
        <v>0</v>
      </c>
      <c r="BX14" s="24">
        <f t="shared" si="24"/>
        <v>0</v>
      </c>
      <c r="BY14" s="25">
        <v>0</v>
      </c>
      <c r="BZ14" s="25">
        <v>0</v>
      </c>
      <c r="CA14" s="11">
        <f t="shared" si="25"/>
        <v>0</v>
      </c>
      <c r="CB14" s="3">
        <f t="shared" si="28"/>
        <v>26963800</v>
      </c>
      <c r="CC14" s="3">
        <f t="shared" si="28"/>
        <v>7098016.370000001</v>
      </c>
      <c r="CD14" s="18">
        <f t="shared" si="26"/>
        <v>0.26324243504253858</v>
      </c>
      <c r="CF14" s="26"/>
      <c r="CG14" s="26"/>
      <c r="CH14" s="22"/>
      <c r="CI14" s="22"/>
    </row>
    <row r="15" spans="1:87" ht="31.5" x14ac:dyDescent="0.2">
      <c r="A15" s="5" t="s">
        <v>36</v>
      </c>
      <c r="B15" s="25">
        <v>5083648.5999999996</v>
      </c>
      <c r="C15" s="25">
        <v>2599411.31</v>
      </c>
      <c r="D15" s="24">
        <f t="shared" si="0"/>
        <v>0.51132788957914999</v>
      </c>
      <c r="E15" s="25">
        <v>2617932</v>
      </c>
      <c r="F15" s="25">
        <v>1000994.83</v>
      </c>
      <c r="G15" s="24">
        <f t="shared" si="1"/>
        <v>0.38236089783844651</v>
      </c>
      <c r="H15" s="25">
        <v>18344609.649999999</v>
      </c>
      <c r="I15" s="25">
        <v>8126799.0800000001</v>
      </c>
      <c r="J15" s="24">
        <f t="shared" si="2"/>
        <v>0.44300746840911931</v>
      </c>
      <c r="K15" s="25">
        <v>14165063</v>
      </c>
      <c r="L15" s="25">
        <v>3478187.13</v>
      </c>
      <c r="M15" s="24">
        <f t="shared" si="3"/>
        <v>0.24554688743706962</v>
      </c>
      <c r="N15" s="25">
        <v>5215288</v>
      </c>
      <c r="O15" s="25">
        <v>1260063.1100000001</v>
      </c>
      <c r="P15" s="24">
        <f t="shared" si="4"/>
        <v>0.24160949692519379</v>
      </c>
      <c r="Q15" s="25">
        <v>5561933</v>
      </c>
      <c r="R15" s="25">
        <v>1942963.72</v>
      </c>
      <c r="S15" s="24">
        <f t="shared" si="5"/>
        <v>0.34933245689942688</v>
      </c>
      <c r="T15" s="23">
        <v>17028423.399999999</v>
      </c>
      <c r="U15" s="23">
        <v>6438618.0999999996</v>
      </c>
      <c r="V15" s="24">
        <f t="shared" si="6"/>
        <v>0.37811005451038998</v>
      </c>
      <c r="W15" s="23">
        <v>2678637</v>
      </c>
      <c r="X15" s="23">
        <v>1073441.25</v>
      </c>
      <c r="Y15" s="24">
        <f t="shared" si="7"/>
        <v>0.4007415898458806</v>
      </c>
      <c r="Z15" s="25">
        <v>8715093</v>
      </c>
      <c r="AA15" s="25">
        <v>3629136.13</v>
      </c>
      <c r="AB15" s="24">
        <f t="shared" si="8"/>
        <v>0.41641966758128685</v>
      </c>
      <c r="AC15" s="23">
        <v>8029224.7400000002</v>
      </c>
      <c r="AD15" s="23">
        <v>3379940.51</v>
      </c>
      <c r="AE15" s="24">
        <f t="shared" si="9"/>
        <v>0.42095477701126094</v>
      </c>
      <c r="AF15" s="23">
        <v>4850207</v>
      </c>
      <c r="AG15" s="23">
        <v>1812717.96</v>
      </c>
      <c r="AH15" s="24">
        <f t="shared" si="10"/>
        <v>0.37374032902100879</v>
      </c>
      <c r="AI15" s="25">
        <v>9888770</v>
      </c>
      <c r="AJ15" s="25">
        <v>5686424.29</v>
      </c>
      <c r="AK15" s="10">
        <f t="shared" si="11"/>
        <v>0.57503858316049417</v>
      </c>
      <c r="AL15" s="23">
        <v>6890959</v>
      </c>
      <c r="AM15" s="23">
        <v>3219966.62</v>
      </c>
      <c r="AN15" s="11">
        <f t="shared" si="12"/>
        <v>0.46727409348974508</v>
      </c>
      <c r="AO15" s="23">
        <v>6986150</v>
      </c>
      <c r="AP15" s="23">
        <v>2334091.15</v>
      </c>
      <c r="AQ15" s="11">
        <f t="shared" si="13"/>
        <v>0.33410263879246793</v>
      </c>
      <c r="AR15" s="23">
        <v>4371460</v>
      </c>
      <c r="AS15" s="23">
        <v>1796728.46</v>
      </c>
      <c r="AT15" s="11">
        <f t="shared" si="14"/>
        <v>0.41101335938107636</v>
      </c>
      <c r="AU15" s="23">
        <v>4583152.5</v>
      </c>
      <c r="AV15" s="23">
        <v>1778607.6</v>
      </c>
      <c r="AW15" s="11">
        <f t="shared" si="15"/>
        <v>0.38807515132869791</v>
      </c>
      <c r="AX15" s="23">
        <v>5025337</v>
      </c>
      <c r="AY15" s="23">
        <v>2341903.65</v>
      </c>
      <c r="AZ15" s="11">
        <f t="shared" si="16"/>
        <v>0.46601922418337316</v>
      </c>
      <c r="BA15" s="23">
        <v>2518758.87</v>
      </c>
      <c r="BB15" s="23">
        <v>974819.99</v>
      </c>
      <c r="BC15" s="11">
        <f t="shared" si="17"/>
        <v>0.38702394326456502</v>
      </c>
      <c r="BD15" s="23">
        <v>5804688.2199999997</v>
      </c>
      <c r="BE15" s="23">
        <v>3051620.49</v>
      </c>
      <c r="BF15" s="11">
        <f t="shared" si="18"/>
        <v>0.52571651987882306</v>
      </c>
      <c r="BG15" s="23">
        <v>5349170</v>
      </c>
      <c r="BH15" s="23">
        <v>3045706.86</v>
      </c>
      <c r="BI15" s="11">
        <f t="shared" si="19"/>
        <v>0.5693793354856922</v>
      </c>
      <c r="BJ15" s="25">
        <v>5455178</v>
      </c>
      <c r="BK15" s="25">
        <v>2195525.81</v>
      </c>
      <c r="BL15" s="11">
        <f t="shared" si="20"/>
        <v>0.40246639248068533</v>
      </c>
      <c r="BM15" s="25">
        <v>6360490</v>
      </c>
      <c r="BN15" s="25">
        <v>2300486.73</v>
      </c>
      <c r="BO15" s="11">
        <f t="shared" si="21"/>
        <v>0.36168388441770993</v>
      </c>
      <c r="BP15" s="25">
        <v>3478046.98</v>
      </c>
      <c r="BQ15" s="25">
        <v>1210556.46</v>
      </c>
      <c r="BR15" s="11">
        <f t="shared" si="22"/>
        <v>0.34805638536831957</v>
      </c>
      <c r="BS15" s="25">
        <v>5352581.68</v>
      </c>
      <c r="BT15" s="25">
        <v>2714272.6</v>
      </c>
      <c r="BU15" s="11">
        <f t="shared" si="23"/>
        <v>0.50709597018237385</v>
      </c>
      <c r="BV15" s="25">
        <v>29152493</v>
      </c>
      <c r="BW15" s="25">
        <v>11690785.09</v>
      </c>
      <c r="BX15" s="24">
        <f t="shared" si="24"/>
        <v>0.40102179563168061</v>
      </c>
      <c r="BY15" s="25">
        <v>57367848</v>
      </c>
      <c r="BZ15" s="25">
        <v>25413167.18</v>
      </c>
      <c r="CA15" s="11">
        <f t="shared" si="25"/>
        <v>0.44298623821482724</v>
      </c>
      <c r="CB15" s="3">
        <f t="shared" si="28"/>
        <v>250875142.64000002</v>
      </c>
      <c r="CC15" s="3">
        <f t="shared" si="28"/>
        <v>104496936.10999998</v>
      </c>
      <c r="CD15" s="18">
        <f t="shared" si="26"/>
        <v>0.41652965299934341</v>
      </c>
      <c r="CF15" s="26"/>
      <c r="CG15" s="26"/>
      <c r="CH15" s="22"/>
      <c r="CI15" s="22"/>
    </row>
    <row r="16" spans="1:87" ht="15.75" x14ac:dyDescent="0.2">
      <c r="A16" s="5" t="s">
        <v>37</v>
      </c>
      <c r="B16" s="25">
        <v>19553074.41</v>
      </c>
      <c r="C16" s="25">
        <v>4561461.67</v>
      </c>
      <c r="D16" s="24">
        <f t="shared" si="0"/>
        <v>0.23328616126306656</v>
      </c>
      <c r="E16" s="25">
        <v>11135012</v>
      </c>
      <c r="F16" s="25">
        <v>2379062.63</v>
      </c>
      <c r="G16" s="24">
        <f t="shared" si="1"/>
        <v>0.21365604545374534</v>
      </c>
      <c r="H16" s="25">
        <v>153371727.68000001</v>
      </c>
      <c r="I16" s="25">
        <v>52878669.590000004</v>
      </c>
      <c r="J16" s="24">
        <f t="shared" si="2"/>
        <v>0.344774557800691</v>
      </c>
      <c r="K16" s="25">
        <v>53960628</v>
      </c>
      <c r="L16" s="25">
        <v>16730235.85</v>
      </c>
      <c r="M16" s="24">
        <f t="shared" si="3"/>
        <v>0.31004523983671944</v>
      </c>
      <c r="N16" s="25">
        <v>21796862.82</v>
      </c>
      <c r="O16" s="25">
        <v>6315469.0700000003</v>
      </c>
      <c r="P16" s="24">
        <f t="shared" si="4"/>
        <v>0.28974211207152056</v>
      </c>
      <c r="Q16" s="25">
        <v>21909106.73</v>
      </c>
      <c r="R16" s="25">
        <v>4411018.95</v>
      </c>
      <c r="S16" s="24">
        <f t="shared" si="5"/>
        <v>0.20133266975964931</v>
      </c>
      <c r="T16" s="23">
        <v>67639190.159999996</v>
      </c>
      <c r="U16" s="23">
        <v>14083261.630000001</v>
      </c>
      <c r="V16" s="24">
        <f t="shared" si="6"/>
        <v>0.2082115648736502</v>
      </c>
      <c r="W16" s="23">
        <v>15377495.15</v>
      </c>
      <c r="X16" s="23">
        <v>6544139.1500000004</v>
      </c>
      <c r="Y16" s="24">
        <f t="shared" si="7"/>
        <v>0.42556600318615612</v>
      </c>
      <c r="Z16" s="25">
        <v>68105904.189999998</v>
      </c>
      <c r="AA16" s="25">
        <v>36934796.640000001</v>
      </c>
      <c r="AB16" s="24">
        <f t="shared" si="8"/>
        <v>0.54231416613984462</v>
      </c>
      <c r="AC16" s="23">
        <v>45806284.140000001</v>
      </c>
      <c r="AD16" s="23">
        <v>11594220.65</v>
      </c>
      <c r="AE16" s="24">
        <f t="shared" si="9"/>
        <v>0.25311419312171257</v>
      </c>
      <c r="AF16" s="23">
        <v>21075060</v>
      </c>
      <c r="AG16" s="23">
        <v>3601155.5</v>
      </c>
      <c r="AH16" s="24">
        <f t="shared" si="10"/>
        <v>0.17087284686259493</v>
      </c>
      <c r="AI16" s="25">
        <v>51463790.57</v>
      </c>
      <c r="AJ16" s="25">
        <v>29672109.969999999</v>
      </c>
      <c r="AK16" s="10">
        <f t="shared" si="11"/>
        <v>0.57656285402530927</v>
      </c>
      <c r="AL16" s="23">
        <v>117676398.87</v>
      </c>
      <c r="AM16" s="23">
        <v>32199146.07</v>
      </c>
      <c r="AN16" s="11">
        <f t="shared" si="12"/>
        <v>0.27362450227229662</v>
      </c>
      <c r="AO16" s="23">
        <v>21623794.18</v>
      </c>
      <c r="AP16" s="23">
        <v>2489460.11</v>
      </c>
      <c r="AQ16" s="11">
        <f t="shared" si="13"/>
        <v>0.11512596213584567</v>
      </c>
      <c r="AR16" s="23">
        <v>39799994.890000001</v>
      </c>
      <c r="AS16" s="23">
        <v>17562365.609999999</v>
      </c>
      <c r="AT16" s="11">
        <f t="shared" si="14"/>
        <v>0.44126552424288512</v>
      </c>
      <c r="AU16" s="23">
        <v>30765865.350000001</v>
      </c>
      <c r="AV16" s="23">
        <v>5956347.8300000001</v>
      </c>
      <c r="AW16" s="11">
        <f t="shared" si="15"/>
        <v>0.19360247996404886</v>
      </c>
      <c r="AX16" s="23">
        <v>20185879</v>
      </c>
      <c r="AY16" s="23">
        <v>7745206.2999999998</v>
      </c>
      <c r="AZ16" s="11">
        <f t="shared" si="16"/>
        <v>0.38369427955057095</v>
      </c>
      <c r="BA16" s="23">
        <v>12419460.560000001</v>
      </c>
      <c r="BB16" s="23">
        <v>2317796.89</v>
      </c>
      <c r="BC16" s="11">
        <f t="shared" si="17"/>
        <v>0.18662621285380532</v>
      </c>
      <c r="BD16" s="23">
        <v>67043691.469999999</v>
      </c>
      <c r="BE16" s="23">
        <v>17806451.600000001</v>
      </c>
      <c r="BF16" s="11">
        <f t="shared" si="18"/>
        <v>0.26559473694803698</v>
      </c>
      <c r="BG16" s="23">
        <v>22422400</v>
      </c>
      <c r="BH16" s="23">
        <v>5982802</v>
      </c>
      <c r="BI16" s="11">
        <f t="shared" si="19"/>
        <v>0.26682255244755243</v>
      </c>
      <c r="BJ16" s="25">
        <v>14384533</v>
      </c>
      <c r="BK16" s="25">
        <v>4820914.8600000003</v>
      </c>
      <c r="BL16" s="11">
        <f t="shared" si="20"/>
        <v>0.33514573326780928</v>
      </c>
      <c r="BM16" s="25">
        <v>34394184.75</v>
      </c>
      <c r="BN16" s="25">
        <v>6765531.8399999999</v>
      </c>
      <c r="BO16" s="11">
        <f t="shared" si="21"/>
        <v>0.1967056899059077</v>
      </c>
      <c r="BP16" s="25">
        <v>62035968.670000002</v>
      </c>
      <c r="BQ16" s="25">
        <v>8983297.1099999994</v>
      </c>
      <c r="BR16" s="11">
        <f t="shared" si="22"/>
        <v>0.14480788005079118</v>
      </c>
      <c r="BS16" s="25">
        <v>25042752.300000001</v>
      </c>
      <c r="BT16" s="25">
        <v>6846106.0099999998</v>
      </c>
      <c r="BU16" s="11">
        <f t="shared" si="23"/>
        <v>0.27337674102219184</v>
      </c>
      <c r="BV16" s="25">
        <v>370733753</v>
      </c>
      <c r="BW16" s="25">
        <v>146091418.63</v>
      </c>
      <c r="BX16" s="24">
        <f t="shared" si="24"/>
        <v>0.39406020479068704</v>
      </c>
      <c r="BY16" s="25">
        <v>1725034141.6600001</v>
      </c>
      <c r="BZ16" s="25">
        <v>793237232.57000005</v>
      </c>
      <c r="CA16" s="11">
        <f t="shared" si="25"/>
        <v>0.45983856980747523</v>
      </c>
      <c r="CB16" s="3">
        <f t="shared" si="28"/>
        <v>3114756953.5499992</v>
      </c>
      <c r="CC16" s="3">
        <f t="shared" si="28"/>
        <v>1248509678.7300005</v>
      </c>
      <c r="CD16" s="18">
        <f t="shared" si="26"/>
        <v>0.40083695047442774</v>
      </c>
      <c r="CF16" s="26"/>
      <c r="CG16" s="26"/>
      <c r="CH16" s="22"/>
      <c r="CI16" s="22"/>
    </row>
    <row r="17" spans="1:87" ht="15.75" x14ac:dyDescent="0.2">
      <c r="A17" s="5" t="s">
        <v>38</v>
      </c>
      <c r="B17" s="25">
        <v>69197111.079999998</v>
      </c>
      <c r="C17" s="25">
        <v>28669967.690000001</v>
      </c>
      <c r="D17" s="24">
        <f t="shared" si="0"/>
        <v>0.41432318838938442</v>
      </c>
      <c r="E17" s="25">
        <v>6397933.4100000001</v>
      </c>
      <c r="F17" s="25">
        <v>1685863.38</v>
      </c>
      <c r="G17" s="24">
        <f t="shared" si="1"/>
        <v>0.26350123891020616</v>
      </c>
      <c r="H17" s="25">
        <v>285869951.27999997</v>
      </c>
      <c r="I17" s="25">
        <v>109768974.09999999</v>
      </c>
      <c r="J17" s="24">
        <f t="shared" si="2"/>
        <v>0.38398220452517934</v>
      </c>
      <c r="K17" s="25">
        <v>91604693.909999996</v>
      </c>
      <c r="L17" s="25">
        <v>43965666.979999997</v>
      </c>
      <c r="M17" s="24">
        <f t="shared" si="3"/>
        <v>0.47994993600650521</v>
      </c>
      <c r="N17" s="25">
        <v>38133458.960000001</v>
      </c>
      <c r="O17" s="25">
        <v>26072006.629999999</v>
      </c>
      <c r="P17" s="24">
        <f t="shared" si="4"/>
        <v>0.6837042151709386</v>
      </c>
      <c r="Q17" s="25">
        <v>15422980.859999999</v>
      </c>
      <c r="R17" s="25">
        <v>6305418.7999999998</v>
      </c>
      <c r="S17" s="24">
        <f t="shared" si="5"/>
        <v>0.40883269305956982</v>
      </c>
      <c r="T17" s="23">
        <v>128546055.81999999</v>
      </c>
      <c r="U17" s="23">
        <v>62687326.990000002</v>
      </c>
      <c r="V17" s="24">
        <f t="shared" si="6"/>
        <v>0.48766433625765682</v>
      </c>
      <c r="W17" s="23">
        <v>23052745.780000001</v>
      </c>
      <c r="X17" s="23">
        <v>11702824.300000001</v>
      </c>
      <c r="Y17" s="24">
        <f t="shared" si="7"/>
        <v>0.50765424699009543</v>
      </c>
      <c r="Z17" s="25">
        <v>115905669.31</v>
      </c>
      <c r="AA17" s="25">
        <v>70051176.859999999</v>
      </c>
      <c r="AB17" s="24">
        <f t="shared" si="8"/>
        <v>0.60438093560930062</v>
      </c>
      <c r="AC17" s="23">
        <v>120549105.7</v>
      </c>
      <c r="AD17" s="23">
        <v>68293548.329999998</v>
      </c>
      <c r="AE17" s="24">
        <f t="shared" si="9"/>
        <v>0.56652057212233631</v>
      </c>
      <c r="AF17" s="23">
        <v>26340732.57</v>
      </c>
      <c r="AG17" s="23">
        <v>9449044.0399999991</v>
      </c>
      <c r="AH17" s="24">
        <f t="shared" si="10"/>
        <v>0.35872366172388498</v>
      </c>
      <c r="AI17" s="25">
        <v>100630865.33</v>
      </c>
      <c r="AJ17" s="25">
        <v>54734860.560000002</v>
      </c>
      <c r="AK17" s="10">
        <f t="shared" si="11"/>
        <v>0.54391722043239243</v>
      </c>
      <c r="AL17" s="23">
        <v>197542921.37</v>
      </c>
      <c r="AM17" s="23">
        <v>98080291.030000001</v>
      </c>
      <c r="AN17" s="11">
        <f t="shared" si="12"/>
        <v>0.49650116718834264</v>
      </c>
      <c r="AO17" s="23">
        <v>30361841.140000001</v>
      </c>
      <c r="AP17" s="23">
        <v>12136170.77</v>
      </c>
      <c r="AQ17" s="11">
        <f t="shared" si="13"/>
        <v>0.39971787988875562</v>
      </c>
      <c r="AR17" s="23">
        <v>39119140.149999999</v>
      </c>
      <c r="AS17" s="23">
        <v>22437613.420000002</v>
      </c>
      <c r="AT17" s="11">
        <f t="shared" si="14"/>
        <v>0.57357123223987838</v>
      </c>
      <c r="AU17" s="23">
        <v>23658351.09</v>
      </c>
      <c r="AV17" s="23">
        <v>9572123.4900000002</v>
      </c>
      <c r="AW17" s="11">
        <f t="shared" si="15"/>
        <v>0.4045980826637568</v>
      </c>
      <c r="AX17" s="23">
        <v>88427366.640000001</v>
      </c>
      <c r="AY17" s="23">
        <v>58265115.840000004</v>
      </c>
      <c r="AZ17" s="11">
        <f t="shared" si="16"/>
        <v>0.65890366358194652</v>
      </c>
      <c r="BA17" s="23">
        <v>25105898.579999998</v>
      </c>
      <c r="BB17" s="23">
        <v>17269916.920000002</v>
      </c>
      <c r="BC17" s="11">
        <f t="shared" si="17"/>
        <v>0.68788284414395184</v>
      </c>
      <c r="BD17" s="23">
        <v>71370360.510000005</v>
      </c>
      <c r="BE17" s="23">
        <v>44587166.719999999</v>
      </c>
      <c r="BF17" s="11">
        <f t="shared" si="18"/>
        <v>0.62472945913945188</v>
      </c>
      <c r="BG17" s="23">
        <v>55880145.649999999</v>
      </c>
      <c r="BH17" s="23">
        <v>22865614.5</v>
      </c>
      <c r="BI17" s="11">
        <f t="shared" si="19"/>
        <v>0.409190316775776</v>
      </c>
      <c r="BJ17" s="25">
        <v>16398159.880000001</v>
      </c>
      <c r="BK17" s="25">
        <v>7244087.3099999996</v>
      </c>
      <c r="BL17" s="11">
        <f t="shared" si="20"/>
        <v>0.44176220765082569</v>
      </c>
      <c r="BM17" s="25">
        <v>51626666.32</v>
      </c>
      <c r="BN17" s="25">
        <v>20130300.449999999</v>
      </c>
      <c r="BO17" s="11">
        <f t="shared" si="21"/>
        <v>0.38992059501238002</v>
      </c>
      <c r="BP17" s="25">
        <v>21163087.84</v>
      </c>
      <c r="BQ17" s="25">
        <v>11476211.720000001</v>
      </c>
      <c r="BR17" s="11">
        <f t="shared" si="22"/>
        <v>0.54227491785527648</v>
      </c>
      <c r="BS17" s="25">
        <v>22169427.52</v>
      </c>
      <c r="BT17" s="25">
        <v>11734763.82</v>
      </c>
      <c r="BU17" s="11">
        <f t="shared" si="23"/>
        <v>0.5293219145786946</v>
      </c>
      <c r="BV17" s="25">
        <v>457557423</v>
      </c>
      <c r="BW17" s="25">
        <v>174438482.21000001</v>
      </c>
      <c r="BX17" s="24">
        <f t="shared" si="24"/>
        <v>0.38123844886240654</v>
      </c>
      <c r="BY17" s="25">
        <v>1237835736.6700001</v>
      </c>
      <c r="BZ17" s="25">
        <v>727327571.73000002</v>
      </c>
      <c r="CA17" s="11">
        <f t="shared" si="25"/>
        <v>0.58758004005171272</v>
      </c>
      <c r="CB17" s="3">
        <f t="shared" si="28"/>
        <v>3359867830.3699999</v>
      </c>
      <c r="CC17" s="3">
        <f t="shared" si="28"/>
        <v>1730952108.5899999</v>
      </c>
      <c r="CD17" s="18">
        <f t="shared" si="26"/>
        <v>0.5151845834362424</v>
      </c>
      <c r="CF17" s="26"/>
      <c r="CG17" s="26"/>
      <c r="CH17" s="22"/>
      <c r="CI17" s="22"/>
    </row>
    <row r="18" spans="1:87" ht="15.75" x14ac:dyDescent="0.2">
      <c r="A18" s="5" t="s">
        <v>39</v>
      </c>
      <c r="B18" s="25">
        <v>0</v>
      </c>
      <c r="C18" s="25">
        <v>0</v>
      </c>
      <c r="D18" s="24">
        <f t="shared" si="0"/>
        <v>0</v>
      </c>
      <c r="E18" s="25">
        <v>0</v>
      </c>
      <c r="F18" s="25">
        <v>0</v>
      </c>
      <c r="G18" s="24">
        <f t="shared" si="1"/>
        <v>0</v>
      </c>
      <c r="H18" s="25">
        <v>2026320</v>
      </c>
      <c r="I18" s="25">
        <v>877606.15</v>
      </c>
      <c r="J18" s="24">
        <f t="shared" si="2"/>
        <v>0.43310343381104666</v>
      </c>
      <c r="K18" s="25">
        <v>1681800</v>
      </c>
      <c r="L18" s="25">
        <v>45600</v>
      </c>
      <c r="M18" s="24">
        <f t="shared" si="3"/>
        <v>2.7113806635747414E-2</v>
      </c>
      <c r="N18" s="25">
        <v>0</v>
      </c>
      <c r="O18" s="25">
        <v>0</v>
      </c>
      <c r="P18" s="24">
        <f t="shared" si="4"/>
        <v>0</v>
      </c>
      <c r="Q18" s="25">
        <v>0</v>
      </c>
      <c r="R18" s="25">
        <v>0</v>
      </c>
      <c r="S18" s="24">
        <f t="shared" si="5"/>
        <v>0</v>
      </c>
      <c r="T18" s="23">
        <v>480000</v>
      </c>
      <c r="U18" s="23">
        <v>0</v>
      </c>
      <c r="V18" s="24">
        <f t="shared" si="6"/>
        <v>0</v>
      </c>
      <c r="W18" s="23">
        <v>0</v>
      </c>
      <c r="X18" s="23">
        <v>0</v>
      </c>
      <c r="Y18" s="24">
        <f t="shared" si="7"/>
        <v>0</v>
      </c>
      <c r="Z18" s="25">
        <v>80000</v>
      </c>
      <c r="AA18" s="25">
        <v>50000</v>
      </c>
      <c r="AB18" s="24">
        <f t="shared" si="8"/>
        <v>0.625</v>
      </c>
      <c r="AC18" s="23">
        <v>1550000</v>
      </c>
      <c r="AD18" s="23">
        <v>0</v>
      </c>
      <c r="AE18" s="24">
        <f t="shared" si="9"/>
        <v>0</v>
      </c>
      <c r="AF18" s="23">
        <v>50000</v>
      </c>
      <c r="AG18" s="23">
        <v>0</v>
      </c>
      <c r="AH18" s="24">
        <f t="shared" si="10"/>
        <v>0</v>
      </c>
      <c r="AI18" s="25">
        <v>1370000</v>
      </c>
      <c r="AJ18" s="25">
        <v>0</v>
      </c>
      <c r="AK18" s="10">
        <f t="shared" si="11"/>
        <v>0</v>
      </c>
      <c r="AL18" s="23">
        <v>0</v>
      </c>
      <c r="AM18" s="23">
        <v>0</v>
      </c>
      <c r="AN18" s="11">
        <f t="shared" si="12"/>
        <v>0</v>
      </c>
      <c r="AO18" s="23">
        <v>70000</v>
      </c>
      <c r="AP18" s="23">
        <v>0</v>
      </c>
      <c r="AQ18" s="11">
        <f t="shared" si="13"/>
        <v>0</v>
      </c>
      <c r="AR18" s="23">
        <v>0</v>
      </c>
      <c r="AS18" s="23">
        <v>0</v>
      </c>
      <c r="AT18" s="11">
        <f t="shared" si="14"/>
        <v>0</v>
      </c>
      <c r="AU18" s="23">
        <v>0</v>
      </c>
      <c r="AV18" s="23">
        <v>0</v>
      </c>
      <c r="AW18" s="11">
        <f t="shared" si="15"/>
        <v>0</v>
      </c>
      <c r="AX18" s="23">
        <v>1500000</v>
      </c>
      <c r="AY18" s="23">
        <v>0</v>
      </c>
      <c r="AZ18" s="11">
        <f t="shared" si="16"/>
        <v>0</v>
      </c>
      <c r="BA18" s="23">
        <v>0</v>
      </c>
      <c r="BB18" s="23">
        <v>0</v>
      </c>
      <c r="BC18" s="11">
        <f t="shared" si="17"/>
        <v>0</v>
      </c>
      <c r="BD18" s="23">
        <v>535519.09</v>
      </c>
      <c r="BE18" s="23">
        <v>16990</v>
      </c>
      <c r="BF18" s="11">
        <f t="shared" si="18"/>
        <v>3.172622660379857E-2</v>
      </c>
      <c r="BG18" s="23">
        <v>0</v>
      </c>
      <c r="BH18" s="23">
        <v>0</v>
      </c>
      <c r="BI18" s="11">
        <f t="shared" si="19"/>
        <v>0</v>
      </c>
      <c r="BJ18" s="25">
        <v>0</v>
      </c>
      <c r="BK18" s="25">
        <v>0</v>
      </c>
      <c r="BL18" s="11">
        <f t="shared" si="20"/>
        <v>0</v>
      </c>
      <c r="BM18" s="25">
        <v>20000</v>
      </c>
      <c r="BN18" s="25">
        <v>20000</v>
      </c>
      <c r="BO18" s="11">
        <f t="shared" si="21"/>
        <v>1</v>
      </c>
      <c r="BP18" s="25">
        <v>2593379</v>
      </c>
      <c r="BQ18" s="25">
        <v>1171486.31</v>
      </c>
      <c r="BR18" s="11">
        <f t="shared" si="22"/>
        <v>0.45172198510129064</v>
      </c>
      <c r="BS18" s="25">
        <v>3205051.82</v>
      </c>
      <c r="BT18" s="25">
        <v>57442.400000000001</v>
      </c>
      <c r="BU18" s="11">
        <f t="shared" si="23"/>
        <v>1.7922455930837338E-2</v>
      </c>
      <c r="BV18" s="25">
        <v>850000</v>
      </c>
      <c r="BW18" s="25">
        <v>384610</v>
      </c>
      <c r="BX18" s="24">
        <f t="shared" si="24"/>
        <v>0.45248235294117645</v>
      </c>
      <c r="BY18" s="25">
        <v>4478200</v>
      </c>
      <c r="BZ18" s="25">
        <v>488819.73</v>
      </c>
      <c r="CA18" s="11">
        <f t="shared" si="25"/>
        <v>0.10915540395694698</v>
      </c>
      <c r="CB18" s="3">
        <f t="shared" si="28"/>
        <v>20490269.91</v>
      </c>
      <c r="CC18" s="3">
        <f t="shared" si="28"/>
        <v>3112554.59</v>
      </c>
      <c r="CD18" s="18">
        <f t="shared" si="26"/>
        <v>0.15190403072635755</v>
      </c>
      <c r="CF18" s="26"/>
      <c r="CG18" s="26"/>
      <c r="CH18" s="22"/>
      <c r="CI18" s="22"/>
    </row>
    <row r="19" spans="1:87" ht="15.75" x14ac:dyDescent="0.2">
      <c r="A19" s="5" t="s">
        <v>40</v>
      </c>
      <c r="B19" s="25">
        <v>267880321.84999999</v>
      </c>
      <c r="C19" s="25">
        <v>140017994.41</v>
      </c>
      <c r="D19" s="24">
        <f t="shared" si="0"/>
        <v>0.52268861498681973</v>
      </c>
      <c r="E19" s="25">
        <v>74027394</v>
      </c>
      <c r="F19" s="25">
        <v>38688749.960000001</v>
      </c>
      <c r="G19" s="24">
        <f t="shared" si="1"/>
        <v>0.52262747436442247</v>
      </c>
      <c r="H19" s="25">
        <v>724766837.19000006</v>
      </c>
      <c r="I19" s="25">
        <v>306841769.61000001</v>
      </c>
      <c r="J19" s="24">
        <f t="shared" si="2"/>
        <v>0.42336618325371916</v>
      </c>
      <c r="K19" s="25">
        <v>660185151.88</v>
      </c>
      <c r="L19" s="25">
        <v>288168368.64999998</v>
      </c>
      <c r="M19" s="24">
        <f t="shared" si="3"/>
        <v>0.43649628869929435</v>
      </c>
      <c r="N19" s="25">
        <v>174828235.56</v>
      </c>
      <c r="O19" s="25">
        <v>86975929.590000004</v>
      </c>
      <c r="P19" s="24">
        <f t="shared" si="4"/>
        <v>0.49749360743362525</v>
      </c>
      <c r="Q19" s="25">
        <v>150616027.06999999</v>
      </c>
      <c r="R19" s="25">
        <v>67373776.239999995</v>
      </c>
      <c r="S19" s="24">
        <f t="shared" si="5"/>
        <v>0.44732142754427784</v>
      </c>
      <c r="T19" s="23">
        <v>517162089.38999999</v>
      </c>
      <c r="U19" s="23">
        <v>251354198.71000001</v>
      </c>
      <c r="V19" s="24">
        <f t="shared" si="6"/>
        <v>0.48602595562732731</v>
      </c>
      <c r="W19" s="23">
        <v>101452490.94</v>
      </c>
      <c r="X19" s="23">
        <v>41160356.170000002</v>
      </c>
      <c r="Y19" s="24">
        <f t="shared" si="7"/>
        <v>0.4057106512480077</v>
      </c>
      <c r="Z19" s="25">
        <v>463431988</v>
      </c>
      <c r="AA19" s="25">
        <v>203129892.21000001</v>
      </c>
      <c r="AB19" s="24">
        <f t="shared" si="8"/>
        <v>0.43831651131082477</v>
      </c>
      <c r="AC19" s="23">
        <v>411572174.94</v>
      </c>
      <c r="AD19" s="23">
        <v>189594341.03</v>
      </c>
      <c r="AE19" s="24">
        <f t="shared" si="9"/>
        <v>0.46065879224619483</v>
      </c>
      <c r="AF19" s="23">
        <v>118893520</v>
      </c>
      <c r="AG19" s="23">
        <v>54877327.329999998</v>
      </c>
      <c r="AH19" s="24">
        <f t="shared" si="10"/>
        <v>0.46156701668854616</v>
      </c>
      <c r="AI19" s="25">
        <v>496197572.99000001</v>
      </c>
      <c r="AJ19" s="25">
        <v>252865491.44</v>
      </c>
      <c r="AK19" s="10">
        <f t="shared" si="11"/>
        <v>0.50960646565898471</v>
      </c>
      <c r="AL19" s="23">
        <v>721053639.67999995</v>
      </c>
      <c r="AM19" s="23">
        <v>344075491.79000002</v>
      </c>
      <c r="AN19" s="11">
        <f t="shared" si="12"/>
        <v>0.47718432146421041</v>
      </c>
      <c r="AO19" s="23">
        <v>242379232.08000001</v>
      </c>
      <c r="AP19" s="23">
        <v>99525968.920000002</v>
      </c>
      <c r="AQ19" s="11">
        <f t="shared" si="13"/>
        <v>0.41062086081348059</v>
      </c>
      <c r="AR19" s="23">
        <v>141510032</v>
      </c>
      <c r="AS19" s="23">
        <v>70511980.430000007</v>
      </c>
      <c r="AT19" s="11">
        <f t="shared" si="14"/>
        <v>0.49828255589681447</v>
      </c>
      <c r="AU19" s="23">
        <v>138112310</v>
      </c>
      <c r="AV19" s="23">
        <v>54345955.960000001</v>
      </c>
      <c r="AW19" s="11">
        <f t="shared" si="15"/>
        <v>0.39349103609953379</v>
      </c>
      <c r="AX19" s="23">
        <v>171573733.56</v>
      </c>
      <c r="AY19" s="23">
        <v>77190941.5</v>
      </c>
      <c r="AZ19" s="11">
        <f t="shared" si="16"/>
        <v>0.44989952656713639</v>
      </c>
      <c r="BA19" s="23">
        <v>88561603</v>
      </c>
      <c r="BB19" s="23">
        <v>40360281.869999997</v>
      </c>
      <c r="BC19" s="11">
        <f t="shared" si="17"/>
        <v>0.45573115777951756</v>
      </c>
      <c r="BD19" s="23">
        <v>282966936.06</v>
      </c>
      <c r="BE19" s="23">
        <v>139823663.03999999</v>
      </c>
      <c r="BF19" s="11">
        <f t="shared" si="18"/>
        <v>0.49413427938574395</v>
      </c>
      <c r="BG19" s="23">
        <v>177097333</v>
      </c>
      <c r="BH19" s="23">
        <v>80788822.480000004</v>
      </c>
      <c r="BI19" s="11">
        <f t="shared" si="19"/>
        <v>0.45618316838232681</v>
      </c>
      <c r="BJ19" s="25">
        <v>79278089.299999997</v>
      </c>
      <c r="BK19" s="25">
        <v>38316446.869999997</v>
      </c>
      <c r="BL19" s="11">
        <f t="shared" si="20"/>
        <v>0.48331698213619784</v>
      </c>
      <c r="BM19" s="25">
        <v>247657622.43000001</v>
      </c>
      <c r="BN19" s="25">
        <v>117623440.23999999</v>
      </c>
      <c r="BO19" s="11">
        <f t="shared" si="21"/>
        <v>0.47494375132041838</v>
      </c>
      <c r="BP19" s="25">
        <v>145174182.27000001</v>
      </c>
      <c r="BQ19" s="25">
        <v>69353002.549999997</v>
      </c>
      <c r="BR19" s="11">
        <f t="shared" si="22"/>
        <v>0.47772270155457025</v>
      </c>
      <c r="BS19" s="25">
        <v>170573540.22999999</v>
      </c>
      <c r="BT19" s="25">
        <v>77245595.799999997</v>
      </c>
      <c r="BU19" s="11">
        <f t="shared" si="23"/>
        <v>0.45285802062759944</v>
      </c>
      <c r="BV19" s="25">
        <v>1517449835</v>
      </c>
      <c r="BW19" s="25">
        <v>710437098.40999997</v>
      </c>
      <c r="BX19" s="24">
        <f t="shared" si="24"/>
        <v>0.46817830943979771</v>
      </c>
      <c r="BY19" s="25">
        <v>3757627800.2800002</v>
      </c>
      <c r="BZ19" s="25">
        <v>1812234403.23</v>
      </c>
      <c r="CA19" s="11">
        <f t="shared" si="25"/>
        <v>0.48228150832154293</v>
      </c>
      <c r="CB19" s="3">
        <f t="shared" si="28"/>
        <v>12042029692.700001</v>
      </c>
      <c r="CC19" s="3">
        <f>BZ19+BW19+BT19+BQ19+BN19+BK19+BH19+BE19+BB19+AY19+AV19+AS19+AP19+AM19+AJ19+AG19+AD19+AA19+X19+U19+R19+O19+L19+I19+F19+C19</f>
        <v>5652881288.4399986</v>
      </c>
      <c r="CD19" s="18">
        <f t="shared" si="26"/>
        <v>0.46942927668305218</v>
      </c>
      <c r="CF19" s="26"/>
      <c r="CG19" s="26"/>
      <c r="CH19" s="22"/>
      <c r="CI19" s="26"/>
    </row>
    <row r="20" spans="1:87" ht="15.75" x14ac:dyDescent="0.2">
      <c r="A20" s="13" t="s">
        <v>53</v>
      </c>
      <c r="B20" s="25">
        <v>36606345</v>
      </c>
      <c r="C20" s="25">
        <v>15172661.800000001</v>
      </c>
      <c r="D20" s="24">
        <f t="shared" si="0"/>
        <v>0.41448174626557227</v>
      </c>
      <c r="E20" s="25">
        <v>13869942</v>
      </c>
      <c r="F20" s="25">
        <v>5598960</v>
      </c>
      <c r="G20" s="24">
        <f t="shared" si="1"/>
        <v>0.40367580484474991</v>
      </c>
      <c r="H20" s="25">
        <v>99106289.390000001</v>
      </c>
      <c r="I20" s="25">
        <v>43370171.450000003</v>
      </c>
      <c r="J20" s="24">
        <f t="shared" si="2"/>
        <v>0.43761270568138261</v>
      </c>
      <c r="K20" s="25">
        <v>75472782.120000005</v>
      </c>
      <c r="L20" s="25">
        <v>33432470.18</v>
      </c>
      <c r="M20" s="24">
        <f t="shared" si="3"/>
        <v>0.44297386741147471</v>
      </c>
      <c r="N20" s="25">
        <v>26489901.300000001</v>
      </c>
      <c r="O20" s="25">
        <v>11382628.970000001</v>
      </c>
      <c r="P20" s="24">
        <f t="shared" si="4"/>
        <v>0.4296969188782897</v>
      </c>
      <c r="Q20" s="25">
        <v>24575138</v>
      </c>
      <c r="R20" s="25">
        <v>10927870.640000001</v>
      </c>
      <c r="S20" s="24">
        <f t="shared" si="5"/>
        <v>0.4446717914666441</v>
      </c>
      <c r="T20" s="23">
        <v>81203233.430000007</v>
      </c>
      <c r="U20" s="23">
        <v>39331550.479999997</v>
      </c>
      <c r="V20" s="24">
        <f t="shared" si="6"/>
        <v>0.48435941302639324</v>
      </c>
      <c r="W20" s="23">
        <v>11502831</v>
      </c>
      <c r="X20" s="23">
        <v>4939624.99</v>
      </c>
      <c r="Y20" s="24">
        <f t="shared" si="7"/>
        <v>0.42942689412719359</v>
      </c>
      <c r="Z20" s="25">
        <v>54410566</v>
      </c>
      <c r="AA20" s="25">
        <v>23637588.68</v>
      </c>
      <c r="AB20" s="24">
        <f t="shared" si="8"/>
        <v>0.43443011932645581</v>
      </c>
      <c r="AC20" s="23">
        <v>50740160</v>
      </c>
      <c r="AD20" s="23">
        <v>22527623.699999999</v>
      </c>
      <c r="AE20" s="24">
        <f t="shared" si="9"/>
        <v>0.44398014708664696</v>
      </c>
      <c r="AF20" s="23">
        <v>15954292</v>
      </c>
      <c r="AG20" s="23">
        <v>7113619.8399999999</v>
      </c>
      <c r="AH20" s="24">
        <f t="shared" si="10"/>
        <v>0.44587499338735931</v>
      </c>
      <c r="AI20" s="25">
        <v>49803606</v>
      </c>
      <c r="AJ20" s="25">
        <v>23546273.91</v>
      </c>
      <c r="AK20" s="10">
        <f t="shared" si="11"/>
        <v>0.47278251116997433</v>
      </c>
      <c r="AL20" s="23">
        <v>102903943.63</v>
      </c>
      <c r="AM20" s="23">
        <v>44484404.93</v>
      </c>
      <c r="AN20" s="11">
        <f t="shared" si="12"/>
        <v>0.43229057469310911</v>
      </c>
      <c r="AO20" s="23">
        <v>36267091.25</v>
      </c>
      <c r="AP20" s="23">
        <v>12619235.539999999</v>
      </c>
      <c r="AQ20" s="11">
        <f t="shared" si="13"/>
        <v>0.34795278874205271</v>
      </c>
      <c r="AR20" s="23">
        <v>20587297.510000002</v>
      </c>
      <c r="AS20" s="23">
        <v>8774196.9199999999</v>
      </c>
      <c r="AT20" s="11">
        <f t="shared" si="14"/>
        <v>0.4261946919326372</v>
      </c>
      <c r="AU20" s="23">
        <v>31619500</v>
      </c>
      <c r="AV20" s="23">
        <v>11802881.619999999</v>
      </c>
      <c r="AW20" s="11">
        <f t="shared" si="15"/>
        <v>0.37327856607473237</v>
      </c>
      <c r="AX20" s="23">
        <v>24066852</v>
      </c>
      <c r="AY20" s="23">
        <v>11284975.439999999</v>
      </c>
      <c r="AZ20" s="11">
        <f t="shared" si="16"/>
        <v>0.46890118574710143</v>
      </c>
      <c r="BA20" s="23">
        <v>22267739</v>
      </c>
      <c r="BB20" s="23">
        <v>8451167.9900000002</v>
      </c>
      <c r="BC20" s="11">
        <f t="shared" si="17"/>
        <v>0.37952519517136429</v>
      </c>
      <c r="BD20" s="23">
        <v>60697508.229999997</v>
      </c>
      <c r="BE20" s="23">
        <v>24117413.670000002</v>
      </c>
      <c r="BF20" s="11">
        <f t="shared" si="18"/>
        <v>0.39733778821055243</v>
      </c>
      <c r="BG20" s="23">
        <v>36403345</v>
      </c>
      <c r="BH20" s="23">
        <v>21451105.800000001</v>
      </c>
      <c r="BI20" s="11">
        <f t="shared" si="19"/>
        <v>0.58926194282421029</v>
      </c>
      <c r="BJ20" s="25">
        <v>15446752</v>
      </c>
      <c r="BK20" s="25">
        <v>7022509.3600000003</v>
      </c>
      <c r="BL20" s="11">
        <f t="shared" si="20"/>
        <v>0.4546269248059398</v>
      </c>
      <c r="BM20" s="25">
        <v>29478832.530000001</v>
      </c>
      <c r="BN20" s="25">
        <v>11072839.939999999</v>
      </c>
      <c r="BO20" s="11">
        <f t="shared" si="21"/>
        <v>0.37562002934585004</v>
      </c>
      <c r="BP20" s="25">
        <v>13019373</v>
      </c>
      <c r="BQ20" s="25">
        <v>6090802.3200000003</v>
      </c>
      <c r="BR20" s="11">
        <f t="shared" si="22"/>
        <v>0.46782608655578117</v>
      </c>
      <c r="BS20" s="25">
        <v>24696503</v>
      </c>
      <c r="BT20" s="25">
        <v>12676646.52</v>
      </c>
      <c r="BU20" s="11">
        <f t="shared" si="23"/>
        <v>0.51329722754675022</v>
      </c>
      <c r="BV20" s="25">
        <v>172221000</v>
      </c>
      <c r="BW20" s="25">
        <v>83360108.599999994</v>
      </c>
      <c r="BX20" s="24">
        <f t="shared" si="24"/>
        <v>0.48402987208296311</v>
      </c>
      <c r="BY20" s="25">
        <v>219492609</v>
      </c>
      <c r="BZ20" s="25">
        <v>94871197.049999997</v>
      </c>
      <c r="CA20" s="11">
        <f t="shared" si="25"/>
        <v>0.43222957475529389</v>
      </c>
      <c r="CB20" s="3">
        <f t="shared" si="28"/>
        <v>1348903432.3900001</v>
      </c>
      <c r="CC20" s="3">
        <f t="shared" si="28"/>
        <v>599060530.34000003</v>
      </c>
      <c r="CD20" s="18">
        <f t="shared" si="26"/>
        <v>0.44410927865946548</v>
      </c>
      <c r="CF20" s="26"/>
      <c r="CG20" s="26"/>
      <c r="CH20" s="22"/>
      <c r="CI20" s="22"/>
    </row>
    <row r="21" spans="1:87" ht="15.75" x14ac:dyDescent="0.2">
      <c r="A21" s="13" t="s">
        <v>58</v>
      </c>
      <c r="B21" s="25">
        <v>0</v>
      </c>
      <c r="C21" s="25">
        <v>0</v>
      </c>
      <c r="D21" s="24">
        <f t="shared" si="0"/>
        <v>0</v>
      </c>
      <c r="E21" s="25">
        <v>0</v>
      </c>
      <c r="F21" s="25">
        <v>0</v>
      </c>
      <c r="G21" s="24">
        <f t="shared" si="1"/>
        <v>0</v>
      </c>
      <c r="H21" s="25">
        <v>1737298</v>
      </c>
      <c r="I21" s="25">
        <v>470909.52</v>
      </c>
      <c r="J21" s="24">
        <f t="shared" si="2"/>
        <v>0.27105857486740903</v>
      </c>
      <c r="K21" s="25">
        <v>0</v>
      </c>
      <c r="L21" s="25">
        <v>0</v>
      </c>
      <c r="M21" s="24">
        <f t="shared" si="3"/>
        <v>0</v>
      </c>
      <c r="N21" s="25">
        <v>0</v>
      </c>
      <c r="O21" s="25">
        <v>0</v>
      </c>
      <c r="P21" s="24">
        <f t="shared" si="4"/>
        <v>0</v>
      </c>
      <c r="Q21" s="25">
        <v>0</v>
      </c>
      <c r="R21" s="25">
        <v>0</v>
      </c>
      <c r="S21" s="24">
        <f t="shared" si="5"/>
        <v>0</v>
      </c>
      <c r="T21" s="23">
        <v>0</v>
      </c>
      <c r="U21" s="23">
        <v>0</v>
      </c>
      <c r="V21" s="24">
        <f t="shared" si="6"/>
        <v>0</v>
      </c>
      <c r="W21" s="23">
        <v>0</v>
      </c>
      <c r="X21" s="23">
        <v>0</v>
      </c>
      <c r="Y21" s="24">
        <f t="shared" si="7"/>
        <v>0</v>
      </c>
      <c r="Z21" s="25">
        <v>0</v>
      </c>
      <c r="AA21" s="25">
        <v>0</v>
      </c>
      <c r="AB21" s="24">
        <f t="shared" si="8"/>
        <v>0</v>
      </c>
      <c r="AC21" s="23">
        <v>0</v>
      </c>
      <c r="AD21" s="23">
        <v>0</v>
      </c>
      <c r="AE21" s="24">
        <f t="shared" si="9"/>
        <v>0</v>
      </c>
      <c r="AF21" s="23">
        <v>0</v>
      </c>
      <c r="AG21" s="23">
        <v>0</v>
      </c>
      <c r="AH21" s="24">
        <f t="shared" si="10"/>
        <v>0</v>
      </c>
      <c r="AI21" s="25">
        <v>0</v>
      </c>
      <c r="AJ21" s="25">
        <v>0</v>
      </c>
      <c r="AK21" s="10">
        <f t="shared" si="11"/>
        <v>0</v>
      </c>
      <c r="AL21" s="23">
        <v>0</v>
      </c>
      <c r="AM21" s="23">
        <v>0</v>
      </c>
      <c r="AN21" s="11">
        <f t="shared" si="12"/>
        <v>0</v>
      </c>
      <c r="AO21" s="23">
        <v>0</v>
      </c>
      <c r="AP21" s="23">
        <v>0</v>
      </c>
      <c r="AQ21" s="11">
        <f t="shared" si="13"/>
        <v>0</v>
      </c>
      <c r="AR21" s="23">
        <v>0</v>
      </c>
      <c r="AS21" s="23">
        <v>0</v>
      </c>
      <c r="AT21" s="11">
        <f t="shared" si="14"/>
        <v>0</v>
      </c>
      <c r="AU21" s="23">
        <v>0</v>
      </c>
      <c r="AV21" s="23">
        <v>0</v>
      </c>
      <c r="AW21" s="11">
        <f t="shared" si="15"/>
        <v>0</v>
      </c>
      <c r="AX21" s="23">
        <v>0</v>
      </c>
      <c r="AY21" s="23">
        <v>0</v>
      </c>
      <c r="AZ21" s="11">
        <f t="shared" si="16"/>
        <v>0</v>
      </c>
      <c r="BA21" s="23">
        <v>0</v>
      </c>
      <c r="BB21" s="23">
        <v>0</v>
      </c>
      <c r="BC21" s="11">
        <f t="shared" si="17"/>
        <v>0</v>
      </c>
      <c r="BD21" s="23">
        <v>0</v>
      </c>
      <c r="BE21" s="23">
        <v>0</v>
      </c>
      <c r="BF21" s="11">
        <f t="shared" si="18"/>
        <v>0</v>
      </c>
      <c r="BG21" s="23">
        <v>0</v>
      </c>
      <c r="BH21" s="23">
        <v>0</v>
      </c>
      <c r="BI21" s="11">
        <f t="shared" si="19"/>
        <v>0</v>
      </c>
      <c r="BJ21" s="25">
        <v>0</v>
      </c>
      <c r="BK21" s="25">
        <v>0</v>
      </c>
      <c r="BL21" s="11">
        <f t="shared" si="20"/>
        <v>0</v>
      </c>
      <c r="BM21" s="25">
        <v>0</v>
      </c>
      <c r="BN21" s="25">
        <v>0</v>
      </c>
      <c r="BO21" s="11">
        <f t="shared" si="21"/>
        <v>0</v>
      </c>
      <c r="BP21" s="25">
        <v>0</v>
      </c>
      <c r="BQ21" s="25">
        <v>0</v>
      </c>
      <c r="BR21" s="11">
        <f t="shared" si="22"/>
        <v>0</v>
      </c>
      <c r="BS21" s="25">
        <v>0</v>
      </c>
      <c r="BT21" s="25">
        <v>0</v>
      </c>
      <c r="BU21" s="11">
        <f t="shared" si="23"/>
        <v>0</v>
      </c>
      <c r="BV21" s="25">
        <v>0</v>
      </c>
      <c r="BW21" s="25">
        <v>0</v>
      </c>
      <c r="BX21" s="24">
        <f t="shared" si="24"/>
        <v>0</v>
      </c>
      <c r="BY21" s="25">
        <v>0</v>
      </c>
      <c r="BZ21" s="25">
        <v>0</v>
      </c>
      <c r="CA21" s="11">
        <f t="shared" si="25"/>
        <v>0</v>
      </c>
      <c r="CB21" s="3">
        <f t="shared" si="28"/>
        <v>1737298</v>
      </c>
      <c r="CC21" s="3">
        <f t="shared" si="28"/>
        <v>470909.52</v>
      </c>
      <c r="CD21" s="18">
        <f t="shared" si="26"/>
        <v>0.27105857486740903</v>
      </c>
      <c r="CF21" s="26"/>
      <c r="CG21" s="26"/>
      <c r="CH21" s="22"/>
      <c r="CI21" s="22"/>
    </row>
    <row r="22" spans="1:87" ht="15.75" x14ac:dyDescent="0.2">
      <c r="A22" s="5" t="s">
        <v>41</v>
      </c>
      <c r="B22" s="25">
        <v>168371904</v>
      </c>
      <c r="C22" s="25">
        <v>75441538.650000006</v>
      </c>
      <c r="D22" s="24">
        <f t="shared" si="0"/>
        <v>0.44806489003058375</v>
      </c>
      <c r="E22" s="25">
        <v>43429467</v>
      </c>
      <c r="F22" s="25">
        <v>21631113.989999998</v>
      </c>
      <c r="G22" s="24">
        <f t="shared" si="1"/>
        <v>0.49807459046181707</v>
      </c>
      <c r="H22" s="25">
        <v>400119060.16000003</v>
      </c>
      <c r="I22" s="25">
        <v>167973799.71000001</v>
      </c>
      <c r="J22" s="24">
        <f t="shared" si="2"/>
        <v>0.41980954279666277</v>
      </c>
      <c r="K22" s="25">
        <v>298664379</v>
      </c>
      <c r="L22" s="25">
        <v>150966492.24000001</v>
      </c>
      <c r="M22" s="24">
        <f t="shared" si="3"/>
        <v>0.50547203769486015</v>
      </c>
      <c r="N22" s="25">
        <v>127800724.59</v>
      </c>
      <c r="O22" s="25">
        <v>54433985.310000002</v>
      </c>
      <c r="P22" s="24">
        <f t="shared" si="4"/>
        <v>0.42592861256953535</v>
      </c>
      <c r="Q22" s="25">
        <v>123213901.12</v>
      </c>
      <c r="R22" s="25">
        <v>60864373.490000002</v>
      </c>
      <c r="S22" s="24">
        <f t="shared" si="5"/>
        <v>0.49397326873631903</v>
      </c>
      <c r="T22" s="23">
        <v>269355431.18000001</v>
      </c>
      <c r="U22" s="23">
        <v>153688202.59</v>
      </c>
      <c r="V22" s="24">
        <f t="shared" si="6"/>
        <v>0.57057770068610947</v>
      </c>
      <c r="W22" s="23">
        <v>55322156</v>
      </c>
      <c r="X22" s="23">
        <v>29112921.219999999</v>
      </c>
      <c r="Y22" s="24">
        <f t="shared" si="7"/>
        <v>0.526243431655122</v>
      </c>
      <c r="Z22" s="25">
        <v>235445806</v>
      </c>
      <c r="AA22" s="25">
        <v>123013952.37</v>
      </c>
      <c r="AB22" s="24">
        <f t="shared" si="8"/>
        <v>0.52247247237013861</v>
      </c>
      <c r="AC22" s="23">
        <v>318706257</v>
      </c>
      <c r="AD22" s="23">
        <v>146027442.86000001</v>
      </c>
      <c r="AE22" s="24">
        <f t="shared" si="9"/>
        <v>0.45818818944618339</v>
      </c>
      <c r="AF22" s="23">
        <v>87635394</v>
      </c>
      <c r="AG22" s="23">
        <v>45625533.439999998</v>
      </c>
      <c r="AH22" s="24">
        <f t="shared" si="10"/>
        <v>0.52062906729214908</v>
      </c>
      <c r="AI22" s="25">
        <v>540184352</v>
      </c>
      <c r="AJ22" s="25">
        <v>261826571.43000001</v>
      </c>
      <c r="AK22" s="10">
        <f t="shared" si="11"/>
        <v>0.4846985486725095</v>
      </c>
      <c r="AL22" s="23">
        <v>352017668.38</v>
      </c>
      <c r="AM22" s="23">
        <v>193934990.44999999</v>
      </c>
      <c r="AN22" s="11">
        <f t="shared" si="12"/>
        <v>0.55092402419031095</v>
      </c>
      <c r="AO22" s="23">
        <v>65750136</v>
      </c>
      <c r="AP22" s="23">
        <v>31097859.649999999</v>
      </c>
      <c r="AQ22" s="11">
        <f t="shared" si="13"/>
        <v>0.47297027111852663</v>
      </c>
      <c r="AR22" s="23">
        <v>75180941</v>
      </c>
      <c r="AS22" s="23">
        <v>34277506.090000004</v>
      </c>
      <c r="AT22" s="11">
        <f t="shared" si="14"/>
        <v>0.4559334537991484</v>
      </c>
      <c r="AU22" s="23">
        <v>69498995.780000001</v>
      </c>
      <c r="AV22" s="23">
        <v>32013934.5</v>
      </c>
      <c r="AW22" s="11">
        <f t="shared" si="15"/>
        <v>0.46063880694536274</v>
      </c>
      <c r="AX22" s="23">
        <v>93104556</v>
      </c>
      <c r="AY22" s="23">
        <v>46995490.979999997</v>
      </c>
      <c r="AZ22" s="11">
        <f t="shared" si="16"/>
        <v>0.50476037907317872</v>
      </c>
      <c r="BA22" s="23">
        <v>62205679</v>
      </c>
      <c r="BB22" s="23">
        <v>27319079.350000001</v>
      </c>
      <c r="BC22" s="11">
        <f t="shared" si="17"/>
        <v>0.43917339685336448</v>
      </c>
      <c r="BD22" s="23">
        <v>157153761</v>
      </c>
      <c r="BE22" s="23">
        <v>78918469.530000001</v>
      </c>
      <c r="BF22" s="11">
        <f t="shared" si="18"/>
        <v>0.5021735975507452</v>
      </c>
      <c r="BG22" s="23">
        <v>94263770</v>
      </c>
      <c r="BH22" s="23">
        <v>50408855.130000003</v>
      </c>
      <c r="BI22" s="11">
        <f t="shared" si="19"/>
        <v>0.53476383482222278</v>
      </c>
      <c r="BJ22" s="25">
        <v>97743972</v>
      </c>
      <c r="BK22" s="25">
        <v>46666461.149999999</v>
      </c>
      <c r="BL22" s="11">
        <f t="shared" si="20"/>
        <v>0.47743569444875844</v>
      </c>
      <c r="BM22" s="25">
        <v>105204145</v>
      </c>
      <c r="BN22" s="25">
        <v>49552220.780000001</v>
      </c>
      <c r="BO22" s="11">
        <f t="shared" si="21"/>
        <v>0.47101015630135107</v>
      </c>
      <c r="BP22" s="25">
        <v>126861748</v>
      </c>
      <c r="BQ22" s="25">
        <v>63487043.579999998</v>
      </c>
      <c r="BR22" s="11">
        <f t="shared" si="22"/>
        <v>0.50044276214765693</v>
      </c>
      <c r="BS22" s="25">
        <v>68659406.090000004</v>
      </c>
      <c r="BT22" s="25">
        <v>29583636.739999998</v>
      </c>
      <c r="BU22" s="11">
        <f t="shared" si="23"/>
        <v>0.43087522052289862</v>
      </c>
      <c r="BV22" s="25">
        <v>692656831.45000005</v>
      </c>
      <c r="BW22" s="25">
        <v>316648424.75999999</v>
      </c>
      <c r="BX22" s="24">
        <f t="shared" si="24"/>
        <v>0.45715051145475855</v>
      </c>
      <c r="BY22" s="25">
        <v>2015977037.04</v>
      </c>
      <c r="BZ22" s="25">
        <v>993865952.54999995</v>
      </c>
      <c r="CA22" s="11">
        <f t="shared" si="25"/>
        <v>0.492994679150346</v>
      </c>
      <c r="CB22" s="3">
        <f t="shared" si="28"/>
        <v>6744527478.79</v>
      </c>
      <c r="CC22" s="3">
        <f t="shared" si="28"/>
        <v>3285375852.5399995</v>
      </c>
      <c r="CD22" s="18">
        <f t="shared" si="26"/>
        <v>0.48711727587614656</v>
      </c>
      <c r="CE22" s="28"/>
      <c r="CF22" s="26"/>
      <c r="CG22" s="26"/>
      <c r="CH22" s="22"/>
      <c r="CI22" s="22"/>
    </row>
    <row r="23" spans="1:87" ht="15.75" x14ac:dyDescent="0.2">
      <c r="A23" s="5" t="s">
        <v>52</v>
      </c>
      <c r="B23" s="25">
        <v>842010</v>
      </c>
      <c r="C23" s="25">
        <v>179395</v>
      </c>
      <c r="D23" s="24">
        <f t="shared" si="0"/>
        <v>0.21305566442203774</v>
      </c>
      <c r="E23" s="25">
        <v>7058857</v>
      </c>
      <c r="F23" s="25">
        <v>2772004.45</v>
      </c>
      <c r="G23" s="24">
        <f t="shared" si="1"/>
        <v>0.39269876837000667</v>
      </c>
      <c r="H23" s="25">
        <v>35794245.520000003</v>
      </c>
      <c r="I23" s="25">
        <v>11141633.24</v>
      </c>
      <c r="J23" s="24">
        <f t="shared" si="2"/>
        <v>0.31126883883541062</v>
      </c>
      <c r="K23" s="25">
        <v>10765237</v>
      </c>
      <c r="L23" s="25">
        <v>5543262.2199999997</v>
      </c>
      <c r="M23" s="24">
        <f t="shared" si="3"/>
        <v>0.51492245084803978</v>
      </c>
      <c r="N23" s="25">
        <v>6100680</v>
      </c>
      <c r="O23" s="25">
        <v>801688.98</v>
      </c>
      <c r="P23" s="24">
        <f t="shared" si="4"/>
        <v>0.13140977399240741</v>
      </c>
      <c r="Q23" s="25">
        <v>750000</v>
      </c>
      <c r="R23" s="25">
        <v>149531.98000000001</v>
      </c>
      <c r="S23" s="24">
        <f t="shared" si="5"/>
        <v>0.19937597333333335</v>
      </c>
      <c r="T23" s="23">
        <v>14661964.800000001</v>
      </c>
      <c r="U23" s="23">
        <v>7073118.96</v>
      </c>
      <c r="V23" s="24">
        <f t="shared" si="6"/>
        <v>0.48241276366998231</v>
      </c>
      <c r="W23" s="23">
        <v>5638490</v>
      </c>
      <c r="X23" s="23">
        <v>1930835.36</v>
      </c>
      <c r="Y23" s="24">
        <f t="shared" si="7"/>
        <v>0.34243837623193446</v>
      </c>
      <c r="Z23" s="25">
        <v>604360</v>
      </c>
      <c r="AA23" s="25">
        <v>429269.04</v>
      </c>
      <c r="AB23" s="24">
        <f t="shared" si="8"/>
        <v>0.71028698126944201</v>
      </c>
      <c r="AC23" s="23">
        <v>2701000</v>
      </c>
      <c r="AD23" s="23">
        <v>684463.05</v>
      </c>
      <c r="AE23" s="24">
        <f t="shared" si="9"/>
        <v>0.25341097741577195</v>
      </c>
      <c r="AF23" s="23">
        <v>6770300</v>
      </c>
      <c r="AG23" s="23">
        <v>2795874.12</v>
      </c>
      <c r="AH23" s="24">
        <f t="shared" si="10"/>
        <v>0.41296162946989057</v>
      </c>
      <c r="AI23" s="25">
        <v>15921000</v>
      </c>
      <c r="AJ23" s="25">
        <v>7334808.7300000004</v>
      </c>
      <c r="AK23" s="10">
        <f t="shared" si="11"/>
        <v>0.46070025312480373</v>
      </c>
      <c r="AL23" s="23">
        <v>24705023.300000001</v>
      </c>
      <c r="AM23" s="23">
        <v>9376090.6899999995</v>
      </c>
      <c r="AN23" s="11">
        <f t="shared" si="12"/>
        <v>0.37952162910933174</v>
      </c>
      <c r="AO23" s="23">
        <v>3867249.29</v>
      </c>
      <c r="AP23" s="23">
        <v>839819.61</v>
      </c>
      <c r="AQ23" s="11">
        <f t="shared" si="13"/>
        <v>0.21716200509018646</v>
      </c>
      <c r="AR23" s="23">
        <v>6092820</v>
      </c>
      <c r="AS23" s="23">
        <v>2572666.3199999998</v>
      </c>
      <c r="AT23" s="11">
        <f t="shared" si="14"/>
        <v>0.42224558086403335</v>
      </c>
      <c r="AU23" s="23">
        <v>3317301.32</v>
      </c>
      <c r="AV23" s="23">
        <v>384216.36</v>
      </c>
      <c r="AW23" s="11">
        <f t="shared" si="15"/>
        <v>0.11582196578995121</v>
      </c>
      <c r="AX23" s="23">
        <v>11851590</v>
      </c>
      <c r="AY23" s="23">
        <v>4889239.79</v>
      </c>
      <c r="AZ23" s="11">
        <f t="shared" si="16"/>
        <v>0.41253872180863499</v>
      </c>
      <c r="BA23" s="23">
        <v>500000</v>
      </c>
      <c r="BB23" s="23">
        <v>260400</v>
      </c>
      <c r="BC23" s="11">
        <f t="shared" si="17"/>
        <v>0.52080000000000004</v>
      </c>
      <c r="BD23" s="23">
        <v>3763140</v>
      </c>
      <c r="BE23" s="23">
        <v>1551122.55</v>
      </c>
      <c r="BF23" s="11">
        <f t="shared" si="18"/>
        <v>0.41218837194470576</v>
      </c>
      <c r="BG23" s="23">
        <v>15867662</v>
      </c>
      <c r="BH23" s="23">
        <v>6949676.6500000004</v>
      </c>
      <c r="BI23" s="11">
        <f t="shared" si="19"/>
        <v>0.43797735608434313</v>
      </c>
      <c r="BJ23" s="25">
        <v>655100</v>
      </c>
      <c r="BK23" s="25">
        <v>301521.59999999998</v>
      </c>
      <c r="BL23" s="11">
        <f t="shared" si="20"/>
        <v>0.46026805067928556</v>
      </c>
      <c r="BM23" s="25">
        <v>1350000</v>
      </c>
      <c r="BN23" s="25">
        <v>654188</v>
      </c>
      <c r="BO23" s="11">
        <f t="shared" si="21"/>
        <v>0.48458370370370368</v>
      </c>
      <c r="BP23" s="25">
        <v>3052476</v>
      </c>
      <c r="BQ23" s="25">
        <v>414979.05</v>
      </c>
      <c r="BR23" s="11">
        <f t="shared" si="22"/>
        <v>0.13594834160858266</v>
      </c>
      <c r="BS23" s="25">
        <v>2037900.83</v>
      </c>
      <c r="BT23" s="25">
        <v>236560</v>
      </c>
      <c r="BU23" s="11">
        <f t="shared" si="23"/>
        <v>0.11608023144089891</v>
      </c>
      <c r="BV23" s="25">
        <v>32500000</v>
      </c>
      <c r="BW23" s="25">
        <v>15977080.550000001</v>
      </c>
      <c r="BX23" s="24">
        <f t="shared" si="24"/>
        <v>0.49160247846153848</v>
      </c>
      <c r="BY23" s="25">
        <v>92820316.799999997</v>
      </c>
      <c r="BZ23" s="25">
        <v>52607554.219999999</v>
      </c>
      <c r="CA23" s="11">
        <f t="shared" si="25"/>
        <v>0.56676766502912868</v>
      </c>
      <c r="CB23" s="3">
        <f t="shared" si="28"/>
        <v>309988723.86000001</v>
      </c>
      <c r="CC23" s="3">
        <f>C23+F23+I23+L23+O23+R23+U23+X23+AA23+AD23+AG23+AJ23+AM23+AP23+AS23+AV23+AY23+BB23+BE23+BH23+BK23+BN23+BQ23+BT23+BW23+BZ23</f>
        <v>137851000.51999998</v>
      </c>
      <c r="CD23" s="18">
        <f t="shared" si="26"/>
        <v>0.44469682252783338</v>
      </c>
      <c r="CE23" s="28"/>
      <c r="CF23" s="26"/>
      <c r="CG23" s="26"/>
      <c r="CH23" s="22"/>
      <c r="CI23" s="22"/>
    </row>
    <row r="24" spans="1:87" ht="15.75" x14ac:dyDescent="0.2">
      <c r="A24" s="13" t="s">
        <v>54</v>
      </c>
      <c r="B24" s="25">
        <v>1000000</v>
      </c>
      <c r="C24" s="25">
        <v>440000</v>
      </c>
      <c r="D24" s="24">
        <f t="shared" si="0"/>
        <v>0.44</v>
      </c>
      <c r="E24" s="25">
        <v>1100000</v>
      </c>
      <c r="F24" s="25">
        <v>522610</v>
      </c>
      <c r="G24" s="24">
        <f t="shared" si="1"/>
        <v>0.47510000000000002</v>
      </c>
      <c r="H24" s="25">
        <v>12508075</v>
      </c>
      <c r="I24" s="25">
        <v>6069759.9100000001</v>
      </c>
      <c r="J24" s="24">
        <f t="shared" si="2"/>
        <v>0.485267310117664</v>
      </c>
      <c r="K24" s="25">
        <v>1367400</v>
      </c>
      <c r="L24" s="25">
        <v>424176.5</v>
      </c>
      <c r="M24" s="24">
        <f t="shared" si="3"/>
        <v>0.31020659646043586</v>
      </c>
      <c r="N24" s="25">
        <v>1050000</v>
      </c>
      <c r="O24" s="25">
        <v>525000</v>
      </c>
      <c r="P24" s="24">
        <f t="shared" si="4"/>
        <v>0.5</v>
      </c>
      <c r="Q24" s="25">
        <v>850000</v>
      </c>
      <c r="R24" s="25">
        <v>244500</v>
      </c>
      <c r="S24" s="24">
        <f t="shared" si="5"/>
        <v>0.28764705882352942</v>
      </c>
      <c r="T24" s="23">
        <v>8367647</v>
      </c>
      <c r="U24" s="23">
        <v>3948578.31</v>
      </c>
      <c r="V24" s="24">
        <f t="shared" si="6"/>
        <v>0.4718863391345261</v>
      </c>
      <c r="W24" s="23">
        <v>2500000</v>
      </c>
      <c r="X24" s="23">
        <v>984600</v>
      </c>
      <c r="Y24" s="24">
        <f t="shared" si="7"/>
        <v>0.39384000000000002</v>
      </c>
      <c r="Z24" s="25">
        <v>3400000</v>
      </c>
      <c r="AA24" s="25">
        <v>2276000</v>
      </c>
      <c r="AB24" s="24">
        <f t="shared" si="8"/>
        <v>0.66941176470588237</v>
      </c>
      <c r="AC24" s="23">
        <v>2750000</v>
      </c>
      <c r="AD24" s="23">
        <v>1594000</v>
      </c>
      <c r="AE24" s="24">
        <f t="shared" si="9"/>
        <v>0.57963636363636362</v>
      </c>
      <c r="AF24" s="23">
        <v>1500000</v>
      </c>
      <c r="AG24" s="23">
        <v>677500</v>
      </c>
      <c r="AH24" s="24">
        <f t="shared" si="10"/>
        <v>0.45166666666666666</v>
      </c>
      <c r="AI24" s="25">
        <v>2300000</v>
      </c>
      <c r="AJ24" s="25">
        <v>1140000</v>
      </c>
      <c r="AK24" s="10">
        <f t="shared" si="11"/>
        <v>0.4956521739130435</v>
      </c>
      <c r="AL24" s="23">
        <v>8600000</v>
      </c>
      <c r="AM24" s="23">
        <v>4217175.95</v>
      </c>
      <c r="AN24" s="11">
        <f t="shared" si="12"/>
        <v>0.49036929651162792</v>
      </c>
      <c r="AO24" s="23">
        <v>2412072</v>
      </c>
      <c r="AP24" s="23">
        <v>847690</v>
      </c>
      <c r="AQ24" s="11">
        <f t="shared" si="13"/>
        <v>0.35143644136659269</v>
      </c>
      <c r="AR24" s="23">
        <v>2000000</v>
      </c>
      <c r="AS24" s="23">
        <v>850000</v>
      </c>
      <c r="AT24" s="11">
        <f t="shared" si="14"/>
        <v>0.42499999999999999</v>
      </c>
      <c r="AU24" s="23">
        <v>1700000</v>
      </c>
      <c r="AV24" s="23">
        <v>687249.64</v>
      </c>
      <c r="AW24" s="11">
        <f t="shared" si="15"/>
        <v>0.40426449411764709</v>
      </c>
      <c r="AX24" s="23">
        <v>1700000</v>
      </c>
      <c r="AY24" s="23">
        <v>928000</v>
      </c>
      <c r="AZ24" s="11">
        <f t="shared" si="16"/>
        <v>0.54588235294117649</v>
      </c>
      <c r="BA24" s="23">
        <v>1650000</v>
      </c>
      <c r="BB24" s="23">
        <v>965500</v>
      </c>
      <c r="BC24" s="11">
        <f t="shared" si="17"/>
        <v>0.5851515151515152</v>
      </c>
      <c r="BD24" s="23">
        <v>4000000</v>
      </c>
      <c r="BE24" s="23">
        <v>2330000</v>
      </c>
      <c r="BF24" s="11">
        <f t="shared" si="18"/>
        <v>0.58250000000000002</v>
      </c>
      <c r="BG24" s="23">
        <v>2109100</v>
      </c>
      <c r="BH24" s="23">
        <v>803032</v>
      </c>
      <c r="BI24" s="11">
        <f t="shared" si="19"/>
        <v>0.38074628988668152</v>
      </c>
      <c r="BJ24" s="25">
        <v>1300000</v>
      </c>
      <c r="BK24" s="25">
        <v>381691.2</v>
      </c>
      <c r="BL24" s="11">
        <f t="shared" si="20"/>
        <v>0.29360861538461541</v>
      </c>
      <c r="BM24" s="25">
        <v>4200000</v>
      </c>
      <c r="BN24" s="25">
        <v>2091091.33</v>
      </c>
      <c r="BO24" s="11">
        <f t="shared" si="21"/>
        <v>0.49787888809523811</v>
      </c>
      <c r="BP24" s="25">
        <v>2500000</v>
      </c>
      <c r="BQ24" s="25">
        <v>1431683.53</v>
      </c>
      <c r="BR24" s="11">
        <f t="shared" si="22"/>
        <v>0.57267341199999999</v>
      </c>
      <c r="BS24" s="25">
        <v>1500000</v>
      </c>
      <c r="BT24" s="25">
        <v>650000</v>
      </c>
      <c r="BU24" s="11">
        <f t="shared" si="23"/>
        <v>0.43333333333333335</v>
      </c>
      <c r="BV24" s="25">
        <v>5450000</v>
      </c>
      <c r="BW24" s="25">
        <v>1269657.21</v>
      </c>
      <c r="BX24" s="24">
        <f t="shared" si="24"/>
        <v>0.23296462568807338</v>
      </c>
      <c r="BY24" s="25">
        <v>36089045</v>
      </c>
      <c r="BZ24" s="25">
        <v>10900000</v>
      </c>
      <c r="CA24" s="11">
        <f t="shared" si="25"/>
        <v>0.30203071319842351</v>
      </c>
      <c r="CB24" s="3">
        <f t="shared" si="28"/>
        <v>113903339</v>
      </c>
      <c r="CC24" s="3">
        <f>C24+F24+I24+L24+O24+R24+U24+X24+AA24+AD24+AG24+AJ24+AM24+AP24+AS24+AV24+AY24+BB24+BE24+BH24+BK24+BN24+BQ24+BT24+BW24+BZ24</f>
        <v>47199495.579999998</v>
      </c>
      <c r="CD24" s="18">
        <f t="shared" si="26"/>
        <v>0.41438201895029608</v>
      </c>
      <c r="CE24" s="28"/>
      <c r="CF24" s="26"/>
      <c r="CG24" s="26"/>
      <c r="CH24" s="22"/>
      <c r="CI24" s="22"/>
    </row>
    <row r="25" spans="1:87" s="31" customFormat="1" ht="31.5" x14ac:dyDescent="0.2">
      <c r="A25" s="13" t="s">
        <v>55</v>
      </c>
      <c r="B25" s="25">
        <v>1499200.58</v>
      </c>
      <c r="C25" s="25">
        <v>686896.77</v>
      </c>
      <c r="D25" s="24">
        <f t="shared" si="0"/>
        <v>0.45817536303247691</v>
      </c>
      <c r="E25" s="25">
        <v>3108</v>
      </c>
      <c r="F25" s="25">
        <v>0</v>
      </c>
      <c r="G25" s="24">
        <f t="shared" si="1"/>
        <v>0</v>
      </c>
      <c r="H25" s="25">
        <v>10118975</v>
      </c>
      <c r="I25" s="25">
        <v>5591312.0599999996</v>
      </c>
      <c r="J25" s="24">
        <f t="shared" si="2"/>
        <v>0.55255715722195176</v>
      </c>
      <c r="K25" s="25">
        <v>1652860</v>
      </c>
      <c r="L25" s="25">
        <v>755494</v>
      </c>
      <c r="M25" s="24">
        <f t="shared" si="3"/>
        <v>0.4570828745326283</v>
      </c>
      <c r="N25" s="25">
        <v>128000</v>
      </c>
      <c r="O25" s="25">
        <v>0</v>
      </c>
      <c r="P25" s="24">
        <f t="shared" si="4"/>
        <v>0</v>
      </c>
      <c r="Q25" s="25">
        <v>530000</v>
      </c>
      <c r="R25" s="25">
        <v>147450</v>
      </c>
      <c r="S25" s="24">
        <f t="shared" si="5"/>
        <v>0.27820754716981133</v>
      </c>
      <c r="T25" s="23">
        <v>1039790</v>
      </c>
      <c r="U25" s="23">
        <v>60346</v>
      </c>
      <c r="V25" s="24">
        <f t="shared" si="6"/>
        <v>5.8036718952865482E-2</v>
      </c>
      <c r="W25" s="23">
        <v>468397.32</v>
      </c>
      <c r="X25" s="23">
        <v>137370.60999999999</v>
      </c>
      <c r="Y25" s="24">
        <f t="shared" si="7"/>
        <v>0.29327795897722042</v>
      </c>
      <c r="Z25" s="25">
        <v>1194900</v>
      </c>
      <c r="AA25" s="25">
        <v>627787.97</v>
      </c>
      <c r="AB25" s="24">
        <f t="shared" si="8"/>
        <v>0.52538954724244702</v>
      </c>
      <c r="AC25" s="23">
        <v>1500000</v>
      </c>
      <c r="AD25" s="23">
        <v>213622</v>
      </c>
      <c r="AE25" s="24">
        <f t="shared" si="9"/>
        <v>0.14241466666666666</v>
      </c>
      <c r="AF25" s="23">
        <v>648000</v>
      </c>
      <c r="AG25" s="23">
        <v>123103</v>
      </c>
      <c r="AH25" s="24">
        <f t="shared" si="10"/>
        <v>0.18997376543209876</v>
      </c>
      <c r="AI25" s="25">
        <v>1935619.74</v>
      </c>
      <c r="AJ25" s="25">
        <v>93889</v>
      </c>
      <c r="AK25" s="10">
        <f t="shared" si="11"/>
        <v>4.8505911600178246E-2</v>
      </c>
      <c r="AL25" s="23">
        <v>5300975</v>
      </c>
      <c r="AM25" s="23">
        <v>2666648.13</v>
      </c>
      <c r="AN25" s="11">
        <f t="shared" si="12"/>
        <v>0.50304861464164607</v>
      </c>
      <c r="AO25" s="23">
        <v>316374.82</v>
      </c>
      <c r="AP25" s="23">
        <v>98295</v>
      </c>
      <c r="AQ25" s="11">
        <f t="shared" si="13"/>
        <v>0.31069160308016924</v>
      </c>
      <c r="AR25" s="23">
        <v>309743</v>
      </c>
      <c r="AS25" s="23">
        <v>146991</v>
      </c>
      <c r="AT25" s="11">
        <f t="shared" si="14"/>
        <v>0.47455793996958767</v>
      </c>
      <c r="AU25" s="23">
        <v>325000</v>
      </c>
      <c r="AV25" s="23">
        <v>148185</v>
      </c>
      <c r="AW25" s="11">
        <f t="shared" si="15"/>
        <v>0.45595384615384615</v>
      </c>
      <c r="AX25" s="23">
        <v>754400</v>
      </c>
      <c r="AY25" s="23">
        <v>74650</v>
      </c>
      <c r="AZ25" s="11">
        <f t="shared" si="16"/>
        <v>9.8952810180275713E-2</v>
      </c>
      <c r="BA25" s="23">
        <v>120000</v>
      </c>
      <c r="BB25" s="23">
        <v>55392</v>
      </c>
      <c r="BC25" s="11">
        <f t="shared" si="17"/>
        <v>0.46160000000000001</v>
      </c>
      <c r="BD25" s="23">
        <v>230000</v>
      </c>
      <c r="BE25" s="23">
        <v>61473</v>
      </c>
      <c r="BF25" s="11">
        <f t="shared" si="18"/>
        <v>0.26727391304347825</v>
      </c>
      <c r="BG25" s="23">
        <v>1412000</v>
      </c>
      <c r="BH25" s="23">
        <v>1150395.0900000001</v>
      </c>
      <c r="BI25" s="11">
        <f t="shared" si="19"/>
        <v>0.8147274008498584</v>
      </c>
      <c r="BJ25" s="25">
        <v>0</v>
      </c>
      <c r="BK25" s="25">
        <v>0</v>
      </c>
      <c r="BL25" s="29">
        <f t="shared" si="20"/>
        <v>0</v>
      </c>
      <c r="BM25" s="25">
        <v>37400</v>
      </c>
      <c r="BN25" s="25">
        <v>0</v>
      </c>
      <c r="BO25" s="11">
        <f t="shared" si="21"/>
        <v>0</v>
      </c>
      <c r="BP25" s="25">
        <v>150000</v>
      </c>
      <c r="BQ25" s="25">
        <v>0</v>
      </c>
      <c r="BR25" s="11">
        <f t="shared" si="22"/>
        <v>0</v>
      </c>
      <c r="BS25" s="25">
        <v>418312</v>
      </c>
      <c r="BT25" s="25">
        <v>171798</v>
      </c>
      <c r="BU25" s="11">
        <f t="shared" si="23"/>
        <v>0.41069345369006865</v>
      </c>
      <c r="BV25" s="25">
        <v>17430000</v>
      </c>
      <c r="BW25" s="25">
        <v>6997209.3399999999</v>
      </c>
      <c r="BX25" s="24">
        <f t="shared" si="24"/>
        <v>0.40144631899024669</v>
      </c>
      <c r="BY25" s="25">
        <v>155892900</v>
      </c>
      <c r="BZ25" s="25">
        <v>66632610.609999999</v>
      </c>
      <c r="CA25" s="11">
        <f t="shared" si="25"/>
        <v>0.42742556338357934</v>
      </c>
      <c r="CB25" s="3">
        <f t="shared" si="28"/>
        <v>203415955.46000001</v>
      </c>
      <c r="CC25" s="3">
        <f>C25+F25+I25+L25+O25+R25+U25+X25+AA25+AD25+AG25+AJ25+AM25+AP25+AS25+AV25+AY25+BB25+BE25+BH25+BK25+BN25+BQ25+BT25+BW25+BZ25</f>
        <v>86640918.579999998</v>
      </c>
      <c r="CD25" s="18">
        <f t="shared" si="26"/>
        <v>0.42592980665686858</v>
      </c>
      <c r="CE25" s="30"/>
      <c r="CF25" s="26"/>
      <c r="CG25" s="26"/>
      <c r="CH25" s="22"/>
      <c r="CI25" s="22"/>
    </row>
    <row r="26" spans="1:87" ht="15.75" x14ac:dyDescent="0.2">
      <c r="A26" s="5" t="s">
        <v>42</v>
      </c>
      <c r="B26" s="32">
        <v>0</v>
      </c>
      <c r="C26" s="32">
        <v>0</v>
      </c>
      <c r="D26" s="24">
        <f t="shared" si="0"/>
        <v>0</v>
      </c>
      <c r="E26" s="23">
        <v>0</v>
      </c>
      <c r="F26" s="23">
        <v>0</v>
      </c>
      <c r="G26" s="24">
        <f t="shared" si="1"/>
        <v>0</v>
      </c>
      <c r="H26" s="23">
        <v>0</v>
      </c>
      <c r="I26" s="23">
        <v>0</v>
      </c>
      <c r="J26" s="24">
        <f t="shared" si="2"/>
        <v>0</v>
      </c>
      <c r="K26" s="25">
        <v>0</v>
      </c>
      <c r="L26" s="25">
        <v>0</v>
      </c>
      <c r="M26" s="24">
        <f t="shared" si="3"/>
        <v>0</v>
      </c>
      <c r="N26" s="23">
        <v>0</v>
      </c>
      <c r="O26" s="23">
        <v>0</v>
      </c>
      <c r="P26" s="24">
        <f t="shared" si="4"/>
        <v>0</v>
      </c>
      <c r="Q26" s="23">
        <v>0</v>
      </c>
      <c r="R26" s="23">
        <v>0</v>
      </c>
      <c r="S26" s="24">
        <f t="shared" si="5"/>
        <v>0</v>
      </c>
      <c r="T26" s="23">
        <v>2000000</v>
      </c>
      <c r="U26" s="23">
        <v>0</v>
      </c>
      <c r="V26" s="24">
        <f t="shared" si="6"/>
        <v>0</v>
      </c>
      <c r="W26" s="23">
        <v>250000</v>
      </c>
      <c r="X26" s="23">
        <v>0</v>
      </c>
      <c r="Y26" s="24">
        <f t="shared" si="7"/>
        <v>0</v>
      </c>
      <c r="Z26" s="23">
        <v>0</v>
      </c>
      <c r="AA26" s="23">
        <v>0</v>
      </c>
      <c r="AB26" s="24">
        <f t="shared" si="8"/>
        <v>0</v>
      </c>
      <c r="AC26" s="23">
        <v>0</v>
      </c>
      <c r="AD26" s="23">
        <v>0</v>
      </c>
      <c r="AE26" s="24">
        <f t="shared" si="9"/>
        <v>0</v>
      </c>
      <c r="AF26" s="23">
        <v>0</v>
      </c>
      <c r="AG26" s="23">
        <v>0</v>
      </c>
      <c r="AH26" s="24">
        <f t="shared" si="10"/>
        <v>0</v>
      </c>
      <c r="AI26" s="23">
        <v>0</v>
      </c>
      <c r="AJ26" s="23">
        <v>0</v>
      </c>
      <c r="AK26" s="10">
        <f t="shared" si="11"/>
        <v>0</v>
      </c>
      <c r="AL26" s="23">
        <v>0</v>
      </c>
      <c r="AM26" s="23">
        <v>0</v>
      </c>
      <c r="AN26" s="11">
        <f t="shared" si="12"/>
        <v>0</v>
      </c>
      <c r="AO26" s="23">
        <v>0</v>
      </c>
      <c r="AP26" s="23">
        <v>0</v>
      </c>
      <c r="AQ26" s="11">
        <f t="shared" si="13"/>
        <v>0</v>
      </c>
      <c r="AR26" s="32">
        <v>0</v>
      </c>
      <c r="AS26" s="32">
        <v>0</v>
      </c>
      <c r="AT26" s="11">
        <f t="shared" si="14"/>
        <v>0</v>
      </c>
      <c r="AU26" s="23">
        <v>0</v>
      </c>
      <c r="AV26" s="23">
        <v>0</v>
      </c>
      <c r="AW26" s="11">
        <f t="shared" si="15"/>
        <v>0</v>
      </c>
      <c r="AX26" s="23">
        <v>0</v>
      </c>
      <c r="AY26" s="23">
        <v>0</v>
      </c>
      <c r="AZ26" s="11">
        <f t="shared" si="16"/>
        <v>0</v>
      </c>
      <c r="BA26" s="23">
        <v>0</v>
      </c>
      <c r="BB26" s="23">
        <v>0</v>
      </c>
      <c r="BC26" s="11">
        <f t="shared" si="17"/>
        <v>0</v>
      </c>
      <c r="BD26" s="23">
        <v>0</v>
      </c>
      <c r="BE26" s="23">
        <v>0</v>
      </c>
      <c r="BF26" s="11">
        <f t="shared" si="18"/>
        <v>0</v>
      </c>
      <c r="BG26" s="33">
        <v>0</v>
      </c>
      <c r="BH26" s="33">
        <v>0</v>
      </c>
      <c r="BI26" s="11">
        <f t="shared" si="19"/>
        <v>0</v>
      </c>
      <c r="BJ26" s="23">
        <v>0</v>
      </c>
      <c r="BK26" s="23">
        <v>0</v>
      </c>
      <c r="BL26" s="11">
        <f t="shared" si="20"/>
        <v>0</v>
      </c>
      <c r="BM26" s="33">
        <v>0</v>
      </c>
      <c r="BN26" s="33">
        <v>0</v>
      </c>
      <c r="BO26" s="11">
        <f t="shared" si="21"/>
        <v>0</v>
      </c>
      <c r="BP26" s="23">
        <v>0</v>
      </c>
      <c r="BQ26" s="23">
        <v>0</v>
      </c>
      <c r="BR26" s="11">
        <f t="shared" si="22"/>
        <v>0</v>
      </c>
      <c r="BS26" s="33">
        <v>0</v>
      </c>
      <c r="BT26" s="33">
        <v>0</v>
      </c>
      <c r="BU26" s="11">
        <f t="shared" si="23"/>
        <v>0</v>
      </c>
      <c r="BV26" s="23">
        <v>0</v>
      </c>
      <c r="BW26" s="23">
        <v>0</v>
      </c>
      <c r="BX26" s="24">
        <f t="shared" si="24"/>
        <v>0</v>
      </c>
      <c r="BY26" s="23">
        <v>0</v>
      </c>
      <c r="BZ26" s="23">
        <v>0</v>
      </c>
      <c r="CA26" s="11">
        <f t="shared" si="25"/>
        <v>0</v>
      </c>
      <c r="CB26" s="3">
        <f t="shared" si="28"/>
        <v>2250000</v>
      </c>
      <c r="CC26" s="3">
        <f>C26+F26+I26+L26+O26+R26+U26+X26+AA26+AD26+AG26+AJ26+AM26+AP26+AS26+AV26+AY26+BB26+BE26+BH26+BK26+BN26+BQ26+BT26+BW26+BZ26</f>
        <v>0</v>
      </c>
      <c r="CD26" s="18">
        <f t="shared" si="26"/>
        <v>0</v>
      </c>
      <c r="CF26" s="26"/>
      <c r="CG26" s="26"/>
      <c r="CH26" s="22"/>
      <c r="CI26" s="22"/>
    </row>
    <row r="27" spans="1:87" s="12" customFormat="1" ht="15.75" x14ac:dyDescent="0.25">
      <c r="A27" s="4" t="s">
        <v>43</v>
      </c>
      <c r="B27" s="3">
        <f>SUM(B13:B26)</f>
        <v>632149398.81000006</v>
      </c>
      <c r="C27" s="3">
        <f>SUM(C13:C26)</f>
        <v>294664914.69</v>
      </c>
      <c r="D27" s="15">
        <f t="shared" si="0"/>
        <v>0.46613176449221777</v>
      </c>
      <c r="E27" s="3">
        <f>SUM(E13:E26)</f>
        <v>191881138.89999998</v>
      </c>
      <c r="F27" s="3">
        <f>SUM(F13:F26)</f>
        <v>86961966.909999996</v>
      </c>
      <c r="G27" s="15">
        <f t="shared" si="1"/>
        <v>0.45320747734002537</v>
      </c>
      <c r="H27" s="3">
        <f>SUM(H13:H26)</f>
        <v>2030102664.1100001</v>
      </c>
      <c r="I27" s="3">
        <f>SUM(I13:I26)</f>
        <v>832678518.84000003</v>
      </c>
      <c r="J27" s="15">
        <f t="shared" si="2"/>
        <v>0.41016571898596443</v>
      </c>
      <c r="K27" s="3">
        <f>SUM(K13:K26)</f>
        <v>1331808856.9099998</v>
      </c>
      <c r="L27" s="3">
        <f>SUM(L13:L26)</f>
        <v>596616955.51999998</v>
      </c>
      <c r="M27" s="15">
        <f t="shared" si="3"/>
        <v>0.44797491203373024</v>
      </c>
      <c r="N27" s="3">
        <f>SUM(N13:N26)</f>
        <v>448673926.44000006</v>
      </c>
      <c r="O27" s="3">
        <f>SUM(O13:O26)</f>
        <v>207498028.63</v>
      </c>
      <c r="P27" s="15">
        <f t="shared" si="4"/>
        <v>0.46246954949308411</v>
      </c>
      <c r="Q27" s="3">
        <f>SUM(Q13:Q26)</f>
        <v>387650772.5</v>
      </c>
      <c r="R27" s="3">
        <f>SUM(R13:R26)</f>
        <v>170466391.59999999</v>
      </c>
      <c r="S27" s="15">
        <f t="shared" si="5"/>
        <v>0.43974216922268611</v>
      </c>
      <c r="T27" s="3">
        <f>SUM(T13:T26)</f>
        <v>1295829952.77</v>
      </c>
      <c r="U27" s="3">
        <f>SUM(U13:U26)</f>
        <v>611984904.86000001</v>
      </c>
      <c r="V27" s="15">
        <f t="shared" si="6"/>
        <v>0.47227254127889629</v>
      </c>
      <c r="W27" s="3">
        <f>SUM(W13:W26)</f>
        <v>258776666.43000001</v>
      </c>
      <c r="X27" s="3">
        <f>SUM(X13:X26)</f>
        <v>113786866.38</v>
      </c>
      <c r="Y27" s="15">
        <f t="shared" si="7"/>
        <v>0.43971068933597124</v>
      </c>
      <c r="Z27" s="3">
        <f>SUM(Z13:Z26)</f>
        <v>1033859302.46</v>
      </c>
      <c r="AA27" s="3">
        <f>SUM(AA13:AA26)</f>
        <v>495533431.10000002</v>
      </c>
      <c r="AB27" s="15">
        <f t="shared" si="8"/>
        <v>0.47930451457070694</v>
      </c>
      <c r="AC27" s="3">
        <f>SUM(AC13:AC26)</f>
        <v>1081665870.8199999</v>
      </c>
      <c r="AD27" s="3">
        <f>SUM(AD13:AD26)</f>
        <v>498977133.5</v>
      </c>
      <c r="AE27" s="15">
        <f t="shared" si="9"/>
        <v>0.46130431490986257</v>
      </c>
      <c r="AF27" s="3">
        <f>SUM(AF13:AF26)</f>
        <v>318164350.56999999</v>
      </c>
      <c r="AG27" s="3">
        <f>SUM(AG13:AG26)</f>
        <v>141082680.44</v>
      </c>
      <c r="AH27" s="15">
        <f t="shared" si="10"/>
        <v>0.44342705330514426</v>
      </c>
      <c r="AI27" s="3">
        <f>SUM(AI13:AI26)</f>
        <v>1353541567.7</v>
      </c>
      <c r="AJ27" s="3">
        <f>SUM(AJ13:AJ26)</f>
        <v>668895468.11000001</v>
      </c>
      <c r="AK27" s="18">
        <f t="shared" si="11"/>
        <v>0.4941816964266697</v>
      </c>
      <c r="AL27" s="3">
        <f>SUM(AL13:AL26)</f>
        <v>1687511900.1800001</v>
      </c>
      <c r="AM27" s="3">
        <f>SUM(AM13:AM26)</f>
        <v>794931963.24000013</v>
      </c>
      <c r="AN27" s="15">
        <f t="shared" si="12"/>
        <v>0.47106747108284569</v>
      </c>
      <c r="AO27" s="3">
        <f>SUM(AO13:AO26)</f>
        <v>465370749.18000001</v>
      </c>
      <c r="AP27" s="3">
        <f>SUM(AP13:AP26)</f>
        <v>183404035.01000002</v>
      </c>
      <c r="AQ27" s="15">
        <f t="shared" si="13"/>
        <v>0.39410305725738998</v>
      </c>
      <c r="AR27" s="3">
        <f>SUM(AR13:AR26)</f>
        <v>382167604.89999998</v>
      </c>
      <c r="AS27" s="3">
        <f>SUM(AS13:AS26)</f>
        <v>182403003.88999999</v>
      </c>
      <c r="AT27" s="15">
        <f t="shared" si="14"/>
        <v>0.47728536262964655</v>
      </c>
      <c r="AU27" s="3">
        <f>SUM(AU13:AU26)</f>
        <v>354452134.69</v>
      </c>
      <c r="AV27" s="3">
        <f>SUM(AV13:AV26)</f>
        <v>137126075.68000001</v>
      </c>
      <c r="AW27" s="15">
        <f t="shared" si="15"/>
        <v>0.38686768186606912</v>
      </c>
      <c r="AX27" s="3">
        <f>SUM(AX13:AX26)</f>
        <v>474936963.62</v>
      </c>
      <c r="AY27" s="3">
        <f>SUM(AY13:AY26)</f>
        <v>235534638.90999997</v>
      </c>
      <c r="AZ27" s="15">
        <f t="shared" si="16"/>
        <v>0.49592821142987026</v>
      </c>
      <c r="BA27" s="3">
        <f>SUM(BA13:BA26)</f>
        <v>247356071.72</v>
      </c>
      <c r="BB27" s="3">
        <f>SUM(BB13:BB26)</f>
        <v>113789432.96000001</v>
      </c>
      <c r="BC27" s="15">
        <f t="shared" si="17"/>
        <v>0.46002280101216353</v>
      </c>
      <c r="BD27" s="3">
        <f>SUM(BD13:BD26)</f>
        <v>722715603.45000005</v>
      </c>
      <c r="BE27" s="3">
        <f>SUM(BE13:BE26)</f>
        <v>347908394.37000006</v>
      </c>
      <c r="BF27" s="15">
        <f t="shared" si="18"/>
        <v>0.48139045664602087</v>
      </c>
      <c r="BG27" s="3">
        <f>SUM(BG13:BG26)</f>
        <v>474591185.64999998</v>
      </c>
      <c r="BH27" s="3">
        <f>SUM(BH13:BH26)</f>
        <v>218490534.74000001</v>
      </c>
      <c r="BI27" s="15">
        <f t="shared" si="19"/>
        <v>0.46037630142826069</v>
      </c>
      <c r="BJ27" s="3">
        <f>SUM(BJ13:BJ26)</f>
        <v>270911342.58999997</v>
      </c>
      <c r="BK27" s="3">
        <f>SUM(BK13:BK26)</f>
        <v>123488293.33999999</v>
      </c>
      <c r="BL27" s="15">
        <f t="shared" si="20"/>
        <v>0.45582548209097484</v>
      </c>
      <c r="BM27" s="3">
        <f>SUM(BM13:BM26)</f>
        <v>545201728.89999998</v>
      </c>
      <c r="BN27" s="3">
        <f>SUM(BN13:BN26)</f>
        <v>235412034.42000002</v>
      </c>
      <c r="BO27" s="15">
        <f t="shared" si="21"/>
        <v>0.43178886261965416</v>
      </c>
      <c r="BP27" s="3">
        <f>SUM(BP13:BP26)</f>
        <v>429847969.88999999</v>
      </c>
      <c r="BQ27" s="3">
        <f>SUM(BQ13:BQ26)</f>
        <v>182351390.33000001</v>
      </c>
      <c r="BR27" s="15">
        <f t="shared" si="22"/>
        <v>0.42422298836647887</v>
      </c>
      <c r="BS27" s="3">
        <f>SUM(BS13:BS26)</f>
        <v>373714689.34999996</v>
      </c>
      <c r="BT27" s="3">
        <f>SUM(BT13:BT26)</f>
        <v>163058649.34</v>
      </c>
      <c r="BU27" s="15">
        <f t="shared" si="23"/>
        <v>0.43631854456566072</v>
      </c>
      <c r="BV27" s="3">
        <f>SUM(BV13:BV26)</f>
        <v>3597789249.4499998</v>
      </c>
      <c r="BW27" s="3">
        <f>SUM(BW13:BW26)</f>
        <v>1593848173.1499999</v>
      </c>
      <c r="BX27" s="15">
        <f t="shared" si="24"/>
        <v>0.4430076534898908</v>
      </c>
      <c r="BY27" s="3">
        <f>SUM(BY13:BY26)</f>
        <v>10131452798.34</v>
      </c>
      <c r="BZ27" s="3">
        <f>SUM(BZ13:BZ26)</f>
        <v>4802341873.5</v>
      </c>
      <c r="CA27" s="15">
        <f t="shared" si="25"/>
        <v>0.47400328157150823</v>
      </c>
      <c r="CB27" s="3">
        <f>SUM(CB13:CB26)</f>
        <v>30522124460.329998</v>
      </c>
      <c r="CC27" s="3">
        <f>SUM(CC13:CC26)</f>
        <v>14033235753.459999</v>
      </c>
      <c r="CD27" s="18">
        <f t="shared" si="26"/>
        <v>0.45977257486447831</v>
      </c>
      <c r="CE27" s="16"/>
      <c r="CF27" s="27"/>
      <c r="CG27" s="27"/>
      <c r="CH27" s="17"/>
      <c r="CI27" s="26"/>
    </row>
    <row r="28" spans="1:87" s="12" customFormat="1" ht="15.75" x14ac:dyDescent="0.25">
      <c r="A28" s="4" t="s">
        <v>44</v>
      </c>
      <c r="B28" s="3">
        <f>B12-B27</f>
        <v>-17153916.790000081</v>
      </c>
      <c r="C28" s="3">
        <f>C12-C27</f>
        <v>12438077.850000024</v>
      </c>
      <c r="D28" s="15"/>
      <c r="E28" s="3">
        <f>E12-E27</f>
        <v>0</v>
      </c>
      <c r="F28" s="3">
        <f>F12-F27</f>
        <v>2757517.1000000089</v>
      </c>
      <c r="G28" s="15"/>
      <c r="H28" s="3">
        <f>H12-H27</f>
        <v>-95944604.130000114</v>
      </c>
      <c r="I28" s="3">
        <f>I12-I27</f>
        <v>20802267.529999971</v>
      </c>
      <c r="J28" s="15"/>
      <c r="K28" s="3">
        <f>K12-K27</f>
        <v>-26127003.599999905</v>
      </c>
      <c r="L28" s="3">
        <f>L12-L27</f>
        <v>29428588.170000076</v>
      </c>
      <c r="M28" s="15"/>
      <c r="N28" s="3">
        <f>N12-N27</f>
        <v>-16383266.130000055</v>
      </c>
      <c r="O28" s="3">
        <f>O12-O27</f>
        <v>-3123972.4699999988</v>
      </c>
      <c r="P28" s="15"/>
      <c r="Q28" s="3">
        <f>Q12-Q27</f>
        <v>-5726396.0699999928</v>
      </c>
      <c r="R28" s="3">
        <f>R12-R27</f>
        <v>-637567.16999998689</v>
      </c>
      <c r="S28" s="15"/>
      <c r="T28" s="3">
        <f>T12-T27</f>
        <v>-42214135.170000076</v>
      </c>
      <c r="U28" s="3">
        <f>U12-U27</f>
        <v>14446602.139999986</v>
      </c>
      <c r="V28" s="15"/>
      <c r="W28" s="3">
        <f>W12-W27</f>
        <v>-5435532.900000006</v>
      </c>
      <c r="X28" s="3">
        <f>X12-X27</f>
        <v>2705658.5</v>
      </c>
      <c r="Y28" s="15"/>
      <c r="Z28" s="3">
        <f>Z12-Z27</f>
        <v>-39789831.550000072</v>
      </c>
      <c r="AA28" s="3">
        <f>AA12-AA27</f>
        <v>-5698570.5100000501</v>
      </c>
      <c r="AB28" s="15"/>
      <c r="AC28" s="3">
        <f>AC12-AC27</f>
        <v>-17170846.429999948</v>
      </c>
      <c r="AD28" s="3">
        <f>AD12-AD27</f>
        <v>80611603.620000005</v>
      </c>
      <c r="AE28" s="15"/>
      <c r="AF28" s="3">
        <f>AF12-AF27</f>
        <v>0</v>
      </c>
      <c r="AG28" s="3">
        <f>AG12-AG27</f>
        <v>2212066.1700000167</v>
      </c>
      <c r="AH28" s="15"/>
      <c r="AI28" s="3">
        <f>AI12-AI27</f>
        <v>-56656871.090000153</v>
      </c>
      <c r="AJ28" s="3">
        <f>AJ12-AJ27</f>
        <v>-34828748.580000043</v>
      </c>
      <c r="AK28" s="18"/>
      <c r="AL28" s="3">
        <f>AL12-AL27</f>
        <v>-97523620.390000105</v>
      </c>
      <c r="AM28" s="3">
        <f>AM12-AM27</f>
        <v>33150973.4799999</v>
      </c>
      <c r="AN28" s="15"/>
      <c r="AO28" s="3">
        <f>AO12-AO27</f>
        <v>-18637436.840000033</v>
      </c>
      <c r="AP28" s="3">
        <f>AP12-AP27</f>
        <v>3075985.9799999893</v>
      </c>
      <c r="AQ28" s="15"/>
      <c r="AR28" s="3">
        <f>AR12-AR27</f>
        <v>-10577595.060000002</v>
      </c>
      <c r="AS28" s="3">
        <f>AS12-AS27</f>
        <v>-3505618.1099999845</v>
      </c>
      <c r="AT28" s="15"/>
      <c r="AU28" s="3">
        <f>AU12-AU27</f>
        <v>-4841873.4800000191</v>
      </c>
      <c r="AV28" s="3">
        <f>AV12-AV27</f>
        <v>9177585.1399999857</v>
      </c>
      <c r="AW28" s="15"/>
      <c r="AX28" s="3">
        <f>AX12-AX27</f>
        <v>-14741021.319999993</v>
      </c>
      <c r="AY28" s="3">
        <f>AY12-AY27</f>
        <v>4570520.2200000286</v>
      </c>
      <c r="AZ28" s="15"/>
      <c r="BA28" s="3">
        <f>BA12-BA27</f>
        <v>-3372125.4499999881</v>
      </c>
      <c r="BB28" s="3">
        <f>BB12-BB27</f>
        <v>9980660.2499999851</v>
      </c>
      <c r="BC28" s="15"/>
      <c r="BD28" s="3">
        <f>BD12-BD27</f>
        <v>-15244430.540000081</v>
      </c>
      <c r="BE28" s="3">
        <f>BE12-BE27</f>
        <v>-3399422.1000000834</v>
      </c>
      <c r="BF28" s="15"/>
      <c r="BG28" s="3">
        <f>BG12-BG27</f>
        <v>-177907</v>
      </c>
      <c r="BH28" s="3">
        <f>BH12-BH27</f>
        <v>8864391.3899999857</v>
      </c>
      <c r="BI28" s="15"/>
      <c r="BJ28" s="3">
        <f>BJ12-BJ27</f>
        <v>-560500</v>
      </c>
      <c r="BK28" s="3">
        <f>BK12-BK27</f>
        <v>-521578.26999999583</v>
      </c>
      <c r="BL28" s="15"/>
      <c r="BM28" s="3">
        <f>BM12-BM27</f>
        <v>-16732930.439999998</v>
      </c>
      <c r="BN28" s="3">
        <f>BN12-BN27</f>
        <v>6475199.6599999964</v>
      </c>
      <c r="BO28" s="15"/>
      <c r="BP28" s="3">
        <f>BP12-BP27</f>
        <v>-24836930.839999974</v>
      </c>
      <c r="BQ28" s="3">
        <f>BQ12-BQ27</f>
        <v>16929375.119999975</v>
      </c>
      <c r="BR28" s="15"/>
      <c r="BS28" s="3">
        <f>BS12-BS27</f>
        <v>-20215381.789999962</v>
      </c>
      <c r="BT28" s="3">
        <f>BT12-BT27</f>
        <v>3076027.2400000095</v>
      </c>
      <c r="BU28" s="15"/>
      <c r="BV28" s="3">
        <f>BV12-BV27</f>
        <v>-189489773.71000004</v>
      </c>
      <c r="BW28" s="3">
        <f>BW12-BW27</f>
        <v>8452275.5000002384</v>
      </c>
      <c r="BX28" s="15"/>
      <c r="BY28" s="3">
        <f>BY12-BY27</f>
        <v>79197734.340000153</v>
      </c>
      <c r="BZ28" s="3">
        <f>BZ12-BZ27</f>
        <v>249914079.93000031</v>
      </c>
      <c r="CA28" s="15"/>
      <c r="CB28" s="3">
        <f t="shared" si="28"/>
        <v>-660356196.38000047</v>
      </c>
      <c r="CC28" s="3">
        <f>BZ28+BW28+BT28+BQ28+BN28+BK28+BH28+BE28+BB28+AY28+AV28+AS28+AP28+AM28+AJ28+AG28+AD28+AA28+X28+U28+R28+O28+L28+I28+F28+C28</f>
        <v>467353977.78000045</v>
      </c>
      <c r="CD28" s="18"/>
      <c r="CE28" s="16"/>
      <c r="CF28" s="27"/>
      <c r="CG28" s="27"/>
      <c r="CH28" s="17"/>
      <c r="CI28" s="26"/>
    </row>
    <row r="29" spans="1:87" ht="15.75" hidden="1" x14ac:dyDescent="0.25">
      <c r="A29" s="4" t="s">
        <v>45</v>
      </c>
      <c r="B29" s="1"/>
      <c r="C29" s="1"/>
      <c r="D29" s="11"/>
      <c r="E29" s="1"/>
      <c r="F29" s="1"/>
      <c r="G29" s="11"/>
      <c r="H29" s="1"/>
      <c r="I29" s="1"/>
      <c r="J29" s="11"/>
      <c r="K29" s="1"/>
      <c r="L29" s="1"/>
      <c r="M29" s="11"/>
      <c r="N29" s="1"/>
      <c r="O29" s="1"/>
      <c r="P29" s="11"/>
      <c r="Q29" s="1"/>
      <c r="R29" s="1"/>
      <c r="S29" s="11"/>
      <c r="T29" s="1"/>
      <c r="U29" s="1"/>
      <c r="V29" s="11"/>
      <c r="W29" s="1"/>
      <c r="X29" s="1"/>
      <c r="Y29" s="11"/>
      <c r="Z29" s="1"/>
      <c r="AA29" s="1"/>
      <c r="AB29" s="11"/>
      <c r="AC29" s="1"/>
      <c r="AD29" s="1"/>
      <c r="AE29" s="11"/>
      <c r="AF29" s="1"/>
      <c r="AG29" s="1"/>
      <c r="AH29" s="11"/>
      <c r="AI29" s="1"/>
      <c r="AJ29" s="1"/>
      <c r="AK29" s="10"/>
      <c r="AL29" s="1"/>
      <c r="AM29" s="1"/>
      <c r="AN29" s="11"/>
      <c r="AO29" s="1"/>
      <c r="AP29" s="1"/>
      <c r="AQ29" s="11"/>
      <c r="AR29" s="1"/>
      <c r="AS29" s="1"/>
      <c r="AT29" s="11"/>
      <c r="AU29" s="1"/>
      <c r="AV29" s="1"/>
      <c r="AW29" s="11"/>
      <c r="AX29" s="1"/>
      <c r="AY29" s="1"/>
      <c r="AZ29" s="11"/>
      <c r="BA29" s="1"/>
      <c r="BB29" s="1"/>
      <c r="BC29" s="11"/>
      <c r="BD29" s="1"/>
      <c r="BE29" s="1"/>
      <c r="BF29" s="11"/>
      <c r="BG29" s="1"/>
      <c r="BH29" s="1"/>
      <c r="BI29" s="11"/>
      <c r="BJ29" s="1"/>
      <c r="BK29" s="1"/>
      <c r="BL29" s="11"/>
      <c r="BM29" s="1"/>
      <c r="BN29" s="1"/>
      <c r="BO29" s="11"/>
      <c r="BP29" s="1"/>
      <c r="BQ29" s="1"/>
      <c r="BR29" s="11"/>
      <c r="BS29" s="1"/>
      <c r="BT29" s="1"/>
      <c r="BU29" s="11"/>
      <c r="BV29" s="1"/>
      <c r="BW29" s="1"/>
      <c r="BX29" s="11"/>
      <c r="BY29" s="1"/>
      <c r="BZ29" s="1"/>
      <c r="CA29" s="11"/>
      <c r="CB29" s="1"/>
      <c r="CC29" s="3"/>
      <c r="CD29" s="18"/>
      <c r="CF29" s="22"/>
      <c r="CG29" s="22"/>
      <c r="CH29" s="22"/>
      <c r="CI29" s="22"/>
    </row>
    <row r="30" spans="1:87" ht="15.75" hidden="1" x14ac:dyDescent="0.25">
      <c r="A30" s="6" t="s">
        <v>46</v>
      </c>
      <c r="B30" s="2"/>
      <c r="C30" s="2"/>
      <c r="D30" s="11" t="e">
        <f>SUM(C30/B30)</f>
        <v>#DIV/0!</v>
      </c>
      <c r="E30" s="2"/>
      <c r="F30" s="2"/>
      <c r="G30" s="11" t="e">
        <f>SUM(F30/E30)</f>
        <v>#DIV/0!</v>
      </c>
      <c r="H30" s="2"/>
      <c r="I30" s="2"/>
      <c r="J30" s="11" t="e">
        <f>SUM(I30/H30)</f>
        <v>#DIV/0!</v>
      </c>
      <c r="K30" s="2"/>
      <c r="L30" s="2"/>
      <c r="M30" s="11" t="e">
        <f>SUM(L30/K30)</f>
        <v>#DIV/0!</v>
      </c>
      <c r="N30" s="2"/>
      <c r="O30" s="2"/>
      <c r="P30" s="11" t="e">
        <f>SUM(O30/N30)</f>
        <v>#DIV/0!</v>
      </c>
      <c r="Q30" s="2"/>
      <c r="R30" s="2"/>
      <c r="S30" s="11" t="e">
        <f>SUM(R30/Q30)</f>
        <v>#DIV/0!</v>
      </c>
      <c r="T30" s="2"/>
      <c r="U30" s="2"/>
      <c r="V30" s="11" t="e">
        <f>SUM(U30/T30)</f>
        <v>#DIV/0!</v>
      </c>
      <c r="W30" s="2"/>
      <c r="X30" s="2"/>
      <c r="Y30" s="11" t="e">
        <f>SUM(X30/W30)</f>
        <v>#DIV/0!</v>
      </c>
      <c r="Z30" s="2"/>
      <c r="AA30" s="2"/>
      <c r="AB30" s="11" t="e">
        <f>SUM(AA30/Z30)</f>
        <v>#DIV/0!</v>
      </c>
      <c r="AC30" s="2"/>
      <c r="AD30" s="2"/>
      <c r="AE30" s="11" t="e">
        <f>SUM(AD30/AC30)</f>
        <v>#DIV/0!</v>
      </c>
      <c r="AF30" s="2"/>
      <c r="AG30" s="2"/>
      <c r="AH30" s="11" t="e">
        <f>SUM(AG30/AF30)</f>
        <v>#DIV/0!</v>
      </c>
      <c r="AI30" s="2"/>
      <c r="AJ30" s="2"/>
      <c r="AK30" s="10" t="e">
        <f>SUM(AJ30/AI30)</f>
        <v>#DIV/0!</v>
      </c>
      <c r="AL30" s="2"/>
      <c r="AM30" s="2"/>
      <c r="AN30" s="11" t="e">
        <f>SUM(AM30/AL30)</f>
        <v>#DIV/0!</v>
      </c>
      <c r="AO30" s="2"/>
      <c r="AP30" s="2"/>
      <c r="AQ30" s="11" t="e">
        <f>SUM(AP30/AO30)</f>
        <v>#DIV/0!</v>
      </c>
      <c r="AR30" s="2"/>
      <c r="AS30" s="2"/>
      <c r="AT30" s="11" t="e">
        <f>SUM(AS30/AR30)</f>
        <v>#DIV/0!</v>
      </c>
      <c r="AU30" s="2"/>
      <c r="AV30" s="2"/>
      <c r="AW30" s="11" t="e">
        <f>SUM(AV30/AU30)</f>
        <v>#DIV/0!</v>
      </c>
      <c r="AX30" s="2"/>
      <c r="AY30" s="2"/>
      <c r="AZ30" s="11" t="e">
        <f>SUM(AY30/AX30)</f>
        <v>#DIV/0!</v>
      </c>
      <c r="BA30" s="2"/>
      <c r="BB30" s="2"/>
      <c r="BC30" s="11" t="e">
        <f>SUM(BB30/BA30)</f>
        <v>#DIV/0!</v>
      </c>
      <c r="BD30" s="2"/>
      <c r="BE30" s="2"/>
      <c r="BF30" s="11" t="e">
        <f>SUM(BE30/BD30)</f>
        <v>#DIV/0!</v>
      </c>
      <c r="BG30" s="2"/>
      <c r="BH30" s="2"/>
      <c r="BI30" s="11" t="e">
        <f>SUM(BH30/BG30)</f>
        <v>#DIV/0!</v>
      </c>
      <c r="BJ30" s="2"/>
      <c r="BK30" s="2"/>
      <c r="BL30" s="11" t="e">
        <f>SUM(BK30/BJ30)</f>
        <v>#DIV/0!</v>
      </c>
      <c r="BM30" s="2"/>
      <c r="BN30" s="2"/>
      <c r="BO30" s="11" t="e">
        <f>SUM(BN30/BM30)</f>
        <v>#DIV/0!</v>
      </c>
      <c r="BP30" s="2"/>
      <c r="BQ30" s="2"/>
      <c r="BR30" s="11" t="e">
        <f>SUM(BQ30/BP30)</f>
        <v>#DIV/0!</v>
      </c>
      <c r="BS30" s="2"/>
      <c r="BT30" s="2"/>
      <c r="BU30" s="11" t="e">
        <f>SUM(BT30/BS30)</f>
        <v>#DIV/0!</v>
      </c>
      <c r="BV30" s="2"/>
      <c r="BW30" s="2"/>
      <c r="BX30" s="11" t="e">
        <f>SUM(BW30/BV30)</f>
        <v>#DIV/0!</v>
      </c>
      <c r="BY30" s="2"/>
      <c r="BZ30" s="2"/>
      <c r="CA30" s="11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8" t="e">
        <f>SUM(CC30/CB30)</f>
        <v>#DIV/0!</v>
      </c>
      <c r="CF30" s="22"/>
      <c r="CG30" s="22"/>
      <c r="CH30" s="22"/>
      <c r="CI30" s="22"/>
    </row>
    <row r="31" spans="1:87" ht="16.5" hidden="1" thickBot="1" x14ac:dyDescent="0.3">
      <c r="A31" s="6" t="s">
        <v>47</v>
      </c>
      <c r="B31" s="34"/>
      <c r="C31" s="23"/>
      <c r="D31" s="11" t="e">
        <f>SUM(C31/B31)</f>
        <v>#DIV/0!</v>
      </c>
      <c r="E31" s="23"/>
      <c r="F31" s="23"/>
      <c r="G31" s="11" t="e">
        <f>SUM(F31/E31)</f>
        <v>#DIV/0!</v>
      </c>
      <c r="H31" s="23"/>
      <c r="I31" s="23"/>
      <c r="J31" s="11" t="e">
        <f>SUM(I31/H31)</f>
        <v>#DIV/0!</v>
      </c>
      <c r="K31" s="23"/>
      <c r="L31" s="23"/>
      <c r="M31" s="11" t="e">
        <f>SUM(L31/K31)</f>
        <v>#DIV/0!</v>
      </c>
      <c r="N31" s="23"/>
      <c r="O31" s="23"/>
      <c r="P31" s="11" t="e">
        <f>SUM(O31/N31)</f>
        <v>#DIV/0!</v>
      </c>
      <c r="Q31" s="23"/>
      <c r="R31" s="23"/>
      <c r="S31" s="11" t="e">
        <f>SUM(R31/Q31)</f>
        <v>#DIV/0!</v>
      </c>
      <c r="T31" s="23"/>
      <c r="U31" s="23"/>
      <c r="V31" s="11" t="e">
        <f>SUM(U31/T31)</f>
        <v>#DIV/0!</v>
      </c>
      <c r="W31" s="23"/>
      <c r="X31" s="23"/>
      <c r="Y31" s="11" t="e">
        <f>SUM(X31/W31)</f>
        <v>#DIV/0!</v>
      </c>
      <c r="Z31" s="23"/>
      <c r="AA31" s="23"/>
      <c r="AB31" s="11" t="e">
        <f>SUM(AA31/Z31)</f>
        <v>#DIV/0!</v>
      </c>
      <c r="AC31" s="23"/>
      <c r="AD31" s="23"/>
      <c r="AE31" s="11" t="e">
        <f>SUM(AD31/AC31)</f>
        <v>#DIV/0!</v>
      </c>
      <c r="AF31" s="35"/>
      <c r="AG31" s="35"/>
      <c r="AH31" s="11" t="e">
        <f>SUM(AG31/AF31)</f>
        <v>#DIV/0!</v>
      </c>
      <c r="AI31" s="23"/>
      <c r="AJ31" s="23"/>
      <c r="AK31" s="10" t="e">
        <f>SUM(AJ31/AI31)</f>
        <v>#DIV/0!</v>
      </c>
      <c r="AL31" s="23"/>
      <c r="AM31" s="23"/>
      <c r="AN31" s="11" t="e">
        <f>SUM(AM31/AL31)</f>
        <v>#DIV/0!</v>
      </c>
      <c r="AO31" s="23"/>
      <c r="AP31" s="23"/>
      <c r="AQ31" s="11" t="e">
        <f>SUM(AP31/AO31)</f>
        <v>#DIV/0!</v>
      </c>
      <c r="AR31" s="23"/>
      <c r="AS31" s="23"/>
      <c r="AT31" s="11" t="e">
        <f>SUM(AS31/AR31)</f>
        <v>#DIV/0!</v>
      </c>
      <c r="AU31" s="23"/>
      <c r="AV31" s="23"/>
      <c r="AW31" s="11" t="e">
        <f>SUM(AV31/AU31)</f>
        <v>#DIV/0!</v>
      </c>
      <c r="AX31" s="23"/>
      <c r="AY31" s="23"/>
      <c r="AZ31" s="11" t="e">
        <f>SUM(AY31/AX31)</f>
        <v>#DIV/0!</v>
      </c>
      <c r="BA31" s="23"/>
      <c r="BB31" s="23"/>
      <c r="BC31" s="11" t="e">
        <f>SUM(BB31/BA31)</f>
        <v>#DIV/0!</v>
      </c>
      <c r="BD31" s="23"/>
      <c r="BE31" s="23"/>
      <c r="BF31" s="11" t="e">
        <f>SUM(BE31/BD31)</f>
        <v>#DIV/0!</v>
      </c>
      <c r="BG31" s="23"/>
      <c r="BH31" s="23"/>
      <c r="BI31" s="11" t="e">
        <f>SUM(BH31/BG31)</f>
        <v>#DIV/0!</v>
      </c>
      <c r="BJ31" s="23"/>
      <c r="BK31" s="23"/>
      <c r="BL31" s="11" t="e">
        <f>SUM(BK31/BJ31)</f>
        <v>#DIV/0!</v>
      </c>
      <c r="BM31" s="23"/>
      <c r="BN31" s="23"/>
      <c r="BO31" s="11" t="e">
        <f>SUM(BN31/BM31)</f>
        <v>#DIV/0!</v>
      </c>
      <c r="BP31" s="23"/>
      <c r="BQ31" s="23"/>
      <c r="BR31" s="11" t="e">
        <f>SUM(BQ31/BP31)</f>
        <v>#DIV/0!</v>
      </c>
      <c r="BS31" s="23"/>
      <c r="BT31" s="23"/>
      <c r="BU31" s="11" t="e">
        <f>SUM(BT31/BS31)</f>
        <v>#DIV/0!</v>
      </c>
      <c r="BV31" s="23"/>
      <c r="BW31" s="23"/>
      <c r="BX31" s="11" t="e">
        <f>SUM(BW31/BV31)</f>
        <v>#DIV/0!</v>
      </c>
      <c r="BY31" s="23"/>
      <c r="BZ31" s="23"/>
      <c r="CA31" s="11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8" t="e">
        <f>SUM(CC31/CB31)</f>
        <v>#DIV/0!</v>
      </c>
      <c r="CF31" s="26"/>
      <c r="CG31" s="26"/>
      <c r="CH31" s="22"/>
      <c r="CI31" s="22"/>
    </row>
    <row r="32" spans="1:87" ht="32.25" hidden="1" thickBot="1" x14ac:dyDescent="0.3">
      <c r="A32" s="6" t="s">
        <v>48</v>
      </c>
      <c r="B32" s="34">
        <f>(B31+B30)/B27*100</f>
        <v>0</v>
      </c>
      <c r="C32" s="23">
        <f>(C31+C30)/C27*100</f>
        <v>0</v>
      </c>
      <c r="D32" s="11"/>
      <c r="E32" s="23">
        <f>(E31+E30)/E27*100</f>
        <v>0</v>
      </c>
      <c r="F32" s="23">
        <f>(F31+F30)/F27*100</f>
        <v>0</v>
      </c>
      <c r="G32" s="11"/>
      <c r="H32" s="23">
        <f>(H31+H30)/H27*100</f>
        <v>0</v>
      </c>
      <c r="I32" s="23">
        <f>(I31+I30)/I27*100</f>
        <v>0</v>
      </c>
      <c r="J32" s="11"/>
      <c r="K32" s="23">
        <f>(K31+K30)/K27*100</f>
        <v>0</v>
      </c>
      <c r="L32" s="23">
        <f>(L31+L30)/L27*100</f>
        <v>0</v>
      </c>
      <c r="M32" s="11"/>
      <c r="N32" s="23">
        <f>(N31+N30)/N27*100</f>
        <v>0</v>
      </c>
      <c r="O32" s="23">
        <f>(O31+O30)/O27*100</f>
        <v>0</v>
      </c>
      <c r="P32" s="11"/>
      <c r="Q32" s="23">
        <f>(Q31+Q30)/Q27*100</f>
        <v>0</v>
      </c>
      <c r="R32" s="23">
        <f>(R31+R30)/R27*100</f>
        <v>0</v>
      </c>
      <c r="S32" s="11"/>
      <c r="T32" s="23">
        <f>(T31+T30)/T27*100</f>
        <v>0</v>
      </c>
      <c r="U32" s="23">
        <f>(U31+U30)/U27*100</f>
        <v>0</v>
      </c>
      <c r="V32" s="11"/>
      <c r="W32" s="23">
        <f>(W31+W30)/W27*100</f>
        <v>0</v>
      </c>
      <c r="X32" s="23">
        <f>(X31+X30)/X27*100</f>
        <v>0</v>
      </c>
      <c r="Y32" s="11"/>
      <c r="Z32" s="23">
        <f>(Z31+Z30)/Z27*100</f>
        <v>0</v>
      </c>
      <c r="AA32" s="23">
        <f>(AA31+AA30)/AA27*100</f>
        <v>0</v>
      </c>
      <c r="AB32" s="11"/>
      <c r="AC32" s="23">
        <f>(AC31+AC30)/AC27*100</f>
        <v>0</v>
      </c>
      <c r="AD32" s="23">
        <f>(AD31+AD30)/AD27*100</f>
        <v>0</v>
      </c>
      <c r="AE32" s="11"/>
      <c r="AF32" s="23">
        <f>(AF31+AF30)/AF27*100</f>
        <v>0</v>
      </c>
      <c r="AG32" s="23">
        <f>(AG31+AG30)/AG27*100</f>
        <v>0</v>
      </c>
      <c r="AH32" s="11"/>
      <c r="AI32" s="23">
        <f>(AI31+AI30)/AI27*100</f>
        <v>0</v>
      </c>
      <c r="AJ32" s="23">
        <f>(AJ31+AJ30)/AJ27*100</f>
        <v>0</v>
      </c>
      <c r="AK32" s="10"/>
      <c r="AL32" s="23">
        <f>(AL31+AL30)/AL27*100</f>
        <v>0</v>
      </c>
      <c r="AM32" s="23">
        <f>(AM31+AM30)/AM27*100</f>
        <v>0</v>
      </c>
      <c r="AN32" s="11"/>
      <c r="AO32" s="23">
        <f>(AO31+AO30)/AO27*100</f>
        <v>0</v>
      </c>
      <c r="AP32" s="23">
        <f>(AP31+AP30)/AP27*100</f>
        <v>0</v>
      </c>
      <c r="AQ32" s="11"/>
      <c r="AR32" s="23">
        <f>(AR31+AR30)/AR27*100</f>
        <v>0</v>
      </c>
      <c r="AS32" s="23">
        <f>(AS31+AS30)/AS27*100</f>
        <v>0</v>
      </c>
      <c r="AT32" s="11"/>
      <c r="AU32" s="23">
        <f>(AU31+AU30)/AU27*100</f>
        <v>0</v>
      </c>
      <c r="AV32" s="23">
        <f>(AV31+AV30)/AV27*100</f>
        <v>0</v>
      </c>
      <c r="AW32" s="11"/>
      <c r="AX32" s="23">
        <f>(AX31+AX30)/AX27*100</f>
        <v>0</v>
      </c>
      <c r="AY32" s="23">
        <f>(AY31+AY30)/AY27*100</f>
        <v>0</v>
      </c>
      <c r="AZ32" s="11"/>
      <c r="BA32" s="23">
        <f>(BA31+BA30)/BA27*100</f>
        <v>0</v>
      </c>
      <c r="BB32" s="23">
        <f>(BB31+BB30)/BB27*100</f>
        <v>0</v>
      </c>
      <c r="BC32" s="11"/>
      <c r="BD32" s="23">
        <f>(BD31+BD30)/BD27*100</f>
        <v>0</v>
      </c>
      <c r="BE32" s="23">
        <f>(BE31+BE30)/BE27*100</f>
        <v>0</v>
      </c>
      <c r="BF32" s="11" t="e">
        <f>SUM(BE32/BD32)</f>
        <v>#DIV/0!</v>
      </c>
      <c r="BG32" s="23">
        <f>(BG31+BG30)/BG27*100</f>
        <v>0</v>
      </c>
      <c r="BH32" s="23">
        <f>(BH31+BH30)/BH27*100</f>
        <v>0</v>
      </c>
      <c r="BI32" s="11"/>
      <c r="BJ32" s="23">
        <f>(BJ31+BJ30)/BJ27*100</f>
        <v>0</v>
      </c>
      <c r="BK32" s="23">
        <f>(BK31+BK30)/BK27*100</f>
        <v>0</v>
      </c>
      <c r="BL32" s="11"/>
      <c r="BM32" s="23">
        <f>(BM31+BM30)/BM27*100</f>
        <v>0</v>
      </c>
      <c r="BN32" s="23">
        <f>(BN31+BN30)/BN27*100</f>
        <v>0</v>
      </c>
      <c r="BO32" s="11"/>
      <c r="BP32" s="23">
        <f>(BP31+BP30)/BP27*100</f>
        <v>0</v>
      </c>
      <c r="BQ32" s="23">
        <f>(BQ31+BQ30)/BQ27*100</f>
        <v>0</v>
      </c>
      <c r="BR32" s="11"/>
      <c r="BS32" s="35">
        <f>(BS31+BS30)/BS27*100</f>
        <v>0</v>
      </c>
      <c r="BT32" s="35">
        <f>(BT31+BT30)/BT27*100</f>
        <v>0</v>
      </c>
      <c r="BU32" s="11"/>
      <c r="BV32" s="23">
        <f>(BV31+BV30)/BV27*100</f>
        <v>0</v>
      </c>
      <c r="BW32" s="23">
        <f>(BW31+BW30)/BW27*100</f>
        <v>0</v>
      </c>
      <c r="BX32" s="11"/>
      <c r="BY32" s="23">
        <f>(BY31+BY30)/BY27*100</f>
        <v>0</v>
      </c>
      <c r="BZ32" s="23">
        <f>(BZ31+BZ30)/BZ27*100</f>
        <v>0</v>
      </c>
      <c r="CA32" s="11"/>
      <c r="CB32" s="3">
        <f>(CB31+CB30)/CB27*100</f>
        <v>0</v>
      </c>
      <c r="CC32" s="3">
        <f>(CC31+CC30)/CC27*100</f>
        <v>0</v>
      </c>
      <c r="CD32" s="18"/>
      <c r="CF32" s="26"/>
      <c r="CG32" s="26"/>
      <c r="CH32" s="22"/>
      <c r="CI32" s="22"/>
    </row>
    <row r="33" spans="1:87" ht="15.75" hidden="1" x14ac:dyDescent="0.25">
      <c r="A33" s="7"/>
      <c r="B33" s="2"/>
      <c r="C33" s="2"/>
      <c r="D33" s="11"/>
      <c r="E33" s="2"/>
      <c r="F33" s="2"/>
      <c r="G33" s="11"/>
      <c r="H33" s="2"/>
      <c r="I33" s="2"/>
      <c r="J33" s="11"/>
      <c r="K33" s="2"/>
      <c r="L33" s="2"/>
      <c r="M33" s="11"/>
      <c r="N33" s="2"/>
      <c r="O33" s="2"/>
      <c r="P33" s="11"/>
      <c r="Q33" s="8"/>
      <c r="R33" s="2"/>
      <c r="S33" s="11"/>
      <c r="T33" s="2"/>
      <c r="U33" s="9"/>
      <c r="V33" s="11"/>
      <c r="W33" s="2"/>
      <c r="X33" s="2"/>
      <c r="Y33" s="2"/>
      <c r="Z33" s="2"/>
      <c r="AA33" s="2"/>
      <c r="AB33" s="11"/>
      <c r="AC33" s="2"/>
      <c r="AD33" s="2"/>
      <c r="AE33" s="11"/>
      <c r="AF33" s="2"/>
      <c r="AG33" s="2"/>
      <c r="AH33" s="11"/>
      <c r="AI33" s="2"/>
      <c r="AJ33" s="2"/>
      <c r="AK33" s="10"/>
      <c r="AL33" s="2"/>
      <c r="AM33" s="2"/>
      <c r="AN33" s="11"/>
      <c r="AO33" s="2"/>
      <c r="AP33" s="2"/>
      <c r="AQ33" s="11"/>
      <c r="AR33" s="2"/>
      <c r="AS33" s="2"/>
      <c r="AT33" s="11"/>
      <c r="AU33" s="2"/>
      <c r="AV33" s="2"/>
      <c r="AW33" s="11"/>
      <c r="AX33" s="2"/>
      <c r="AY33" s="2"/>
      <c r="AZ33" s="11"/>
      <c r="BA33" s="2"/>
      <c r="BB33" s="2"/>
      <c r="BC33" s="11"/>
      <c r="BD33" s="2"/>
      <c r="BE33" s="2"/>
      <c r="BF33" s="11"/>
      <c r="BG33" s="2"/>
      <c r="BH33" s="2"/>
      <c r="BI33" s="11"/>
      <c r="BJ33" s="2"/>
      <c r="BK33" s="2"/>
      <c r="BL33" s="11"/>
      <c r="BM33" s="2"/>
      <c r="BN33" s="2"/>
      <c r="BO33" s="11"/>
      <c r="BP33" s="2"/>
      <c r="BQ33" s="2"/>
      <c r="BR33" s="11"/>
      <c r="BS33" s="2"/>
      <c r="BT33" s="2"/>
      <c r="BU33" s="11"/>
      <c r="BV33" s="2"/>
      <c r="BW33" s="2"/>
      <c r="BX33" s="11"/>
      <c r="BY33" s="2"/>
      <c r="BZ33" s="2"/>
      <c r="CA33" s="11"/>
      <c r="CB33" s="2"/>
      <c r="CC33" s="3"/>
      <c r="CD33" s="18"/>
      <c r="CF33" s="22"/>
      <c r="CG33" s="22"/>
      <c r="CH33" s="22"/>
      <c r="CI33" s="22"/>
    </row>
    <row r="34" spans="1:87" x14ac:dyDescent="0.2">
      <c r="R34" s="31"/>
      <c r="S34" s="36"/>
      <c r="T34" s="31"/>
      <c r="AY34" s="31"/>
      <c r="AZ34" s="14"/>
      <c r="BE34" s="31"/>
      <c r="BF34" s="14"/>
      <c r="BG34" s="31"/>
      <c r="CF34" s="22"/>
      <c r="CG34" s="22"/>
      <c r="CH34" s="22"/>
      <c r="CI34" s="22"/>
    </row>
    <row r="35" spans="1:87" x14ac:dyDescent="0.2">
      <c r="B35" s="38"/>
      <c r="C35" s="38"/>
      <c r="E35" s="38"/>
      <c r="F35" s="38"/>
      <c r="H35" s="38"/>
      <c r="I35" s="38"/>
      <c r="K35" s="38"/>
      <c r="L35" s="38"/>
      <c r="N35" s="38"/>
      <c r="O35" s="38"/>
      <c r="Q35" s="38"/>
      <c r="R35" s="38"/>
      <c r="T35" s="38"/>
      <c r="U35" s="38"/>
      <c r="W35" s="38"/>
      <c r="X35" s="38"/>
      <c r="Z35" s="38"/>
      <c r="AA35" s="38"/>
      <c r="AC35" s="38"/>
      <c r="AD35" s="38"/>
      <c r="AF35" s="38"/>
      <c r="AG35" s="38"/>
      <c r="AI35" s="38"/>
      <c r="AJ35" s="38"/>
      <c r="AL35" s="38"/>
      <c r="AM35" s="38"/>
      <c r="AO35" s="38"/>
      <c r="AP35" s="38"/>
      <c r="AR35" s="38"/>
      <c r="AS35" s="38"/>
      <c r="AU35" s="38"/>
      <c r="AV35" s="38"/>
      <c r="AX35" s="38"/>
      <c r="AY35" s="38"/>
      <c r="AZ35" s="31"/>
      <c r="BA35" s="38"/>
      <c r="BB35" s="38"/>
      <c r="BD35" s="38"/>
      <c r="BE35" s="39"/>
      <c r="BF35" s="14"/>
      <c r="BG35" s="39"/>
      <c r="BH35" s="38"/>
      <c r="BJ35" s="38"/>
      <c r="BK35" s="38"/>
      <c r="BM35" s="38"/>
      <c r="BN35" s="38"/>
      <c r="BP35" s="38"/>
      <c r="BQ35" s="38"/>
      <c r="BS35" s="38"/>
      <c r="BT35" s="38"/>
      <c r="BV35" s="38"/>
      <c r="BW35" s="38"/>
      <c r="BY35" s="38"/>
      <c r="BZ35" s="38"/>
      <c r="CB35" s="38"/>
      <c r="CC35" s="38"/>
      <c r="CF35" s="22"/>
      <c r="CG35" s="22"/>
      <c r="CH35" s="22"/>
      <c r="CI35" s="22"/>
    </row>
    <row r="36" spans="1:87" x14ac:dyDescent="0.2">
      <c r="BE36" s="31"/>
      <c r="BF36" s="14"/>
      <c r="BG36" s="31"/>
      <c r="CF36" s="22"/>
      <c r="CG36" s="22"/>
      <c r="CH36" s="22"/>
      <c r="CI36" s="22"/>
    </row>
    <row r="37" spans="1:87" x14ac:dyDescent="0.2">
      <c r="BD37" s="38"/>
      <c r="BE37" s="39"/>
      <c r="BF37" s="14"/>
      <c r="BG37" s="31"/>
    </row>
    <row r="38" spans="1:87" x14ac:dyDescent="0.2">
      <c r="BE38" s="31"/>
      <c r="BF38" s="31"/>
      <c r="BG38" s="31"/>
    </row>
    <row r="39" spans="1:87" x14ac:dyDescent="0.2">
      <c r="BE39" s="31"/>
      <c r="BF39" s="31"/>
      <c r="BG39" s="31"/>
    </row>
  </sheetData>
  <mergeCells count="110">
    <mergeCell ref="BY4:BY5"/>
    <mergeCell ref="BZ4:BZ5"/>
    <mergeCell ref="BO4:BO5"/>
    <mergeCell ref="BP4:BP5"/>
    <mergeCell ref="CC4:CC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Q4:BQ5"/>
    <mergeCell ref="BR4:BR5"/>
    <mergeCell ref="BH4:BH5"/>
    <mergeCell ref="BI4:BI5"/>
    <mergeCell ref="BJ4:BJ5"/>
    <mergeCell ref="BM4:BM5"/>
    <mergeCell ref="BN4:BN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O4:AO5"/>
    <mergeCell ref="AP4:AP5"/>
    <mergeCell ref="AQ4:AQ5"/>
    <mergeCell ref="AR4:AR5"/>
    <mergeCell ref="AW4:AW5"/>
    <mergeCell ref="AX4:AX5"/>
    <mergeCell ref="BG4:BG5"/>
    <mergeCell ref="O4:O5"/>
    <mergeCell ref="P4:P5"/>
    <mergeCell ref="AC4:AC5"/>
    <mergeCell ref="W3:Y3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U4:U5"/>
    <mergeCell ref="V4:V5"/>
    <mergeCell ref="Z3:AB3"/>
    <mergeCell ref="AC3:AE3"/>
    <mergeCell ref="Q4:Q5"/>
    <mergeCell ref="R4:R5"/>
    <mergeCell ref="S4:S5"/>
    <mergeCell ref="T4:T5"/>
    <mergeCell ref="T3:V3"/>
    <mergeCell ref="AJ4:AJ5"/>
    <mergeCell ref="AK4:AK5"/>
    <mergeCell ref="AL4:AL5"/>
    <mergeCell ref="AM4:AM5"/>
    <mergeCell ref="AF4:AF5"/>
    <mergeCell ref="AG4:AG5"/>
    <mergeCell ref="AE4:AE5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BP3:BR3"/>
    <mergeCell ref="AH4:AH5"/>
    <mergeCell ref="AI4:AI5"/>
    <mergeCell ref="AN4:AN5"/>
    <mergeCell ref="AY4:AY5"/>
    <mergeCell ref="AZ4:AZ5"/>
    <mergeCell ref="AS4:AS5"/>
    <mergeCell ref="AT4:AT5"/>
    <mergeCell ref="B2:CD2"/>
    <mergeCell ref="A3:A5"/>
    <mergeCell ref="B3:D3"/>
    <mergeCell ref="E3:G3"/>
    <mergeCell ref="H3:J3"/>
    <mergeCell ref="K3:M3"/>
    <mergeCell ref="N3:P3"/>
    <mergeCell ref="Q3:S3"/>
    <mergeCell ref="AF3:AH3"/>
    <mergeCell ref="AI3:AK3"/>
    <mergeCell ref="BS3:BU3"/>
    <mergeCell ref="CB3:CD3"/>
    <mergeCell ref="B4:B5"/>
    <mergeCell ref="C4:C5"/>
    <mergeCell ref="D4:D5"/>
    <mergeCell ref="E4:E5"/>
    <mergeCell ref="F4:F5"/>
    <mergeCell ref="G4:G5"/>
    <mergeCell ref="I4:I5"/>
    <mergeCell ref="J4:J5"/>
    <mergeCell ref="H4:H5"/>
    <mergeCell ref="BV3:BX3"/>
    <mergeCell ref="AL3:AN3"/>
    <mergeCell ref="AO3:AQ3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</vt:lpstr>
      <vt:lpstr>Июнь!Заголовки_для_печати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Ermolenko EA.</cp:lastModifiedBy>
  <cp:lastPrinted>2016-07-21T12:27:04Z</cp:lastPrinted>
  <dcterms:created xsi:type="dcterms:W3CDTF">2010-03-01T08:28:04Z</dcterms:created>
  <dcterms:modified xsi:type="dcterms:W3CDTF">2016-10-04T06:03:44Z</dcterms:modified>
</cp:coreProperties>
</file>