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25" windowWidth="27795" windowHeight="11700"/>
  </bookViews>
  <sheets>
    <sheet name="доходы" sheetId="1" r:id="rId1"/>
  </sheets>
  <definedNames>
    <definedName name="_xlnm.Print_Titles" localSheetId="0">доходы!$4:$5</definedName>
    <definedName name="_xlnm.Print_Area" localSheetId="0">доходы!$A$2:$G$39</definedName>
  </definedNames>
  <calcPr calcId="145621"/>
</workbook>
</file>

<file path=xl/calcChain.xml><?xml version="1.0" encoding="utf-8"?>
<calcChain xmlns="http://schemas.openxmlformats.org/spreadsheetml/2006/main">
  <c r="F36" i="1" l="1"/>
  <c r="G27" i="1"/>
  <c r="G22" i="1" l="1"/>
  <c r="F22" i="1"/>
  <c r="G31" i="1" l="1"/>
  <c r="G30" i="1"/>
  <c r="F31" i="1"/>
  <c r="F30" i="1"/>
  <c r="E29" i="1"/>
  <c r="D29" i="1"/>
  <c r="C29" i="1"/>
  <c r="F29" i="1" l="1"/>
  <c r="G29" i="1"/>
  <c r="D35" i="1" l="1"/>
  <c r="F28" i="1" l="1"/>
  <c r="G24" i="1"/>
  <c r="F24" i="1"/>
  <c r="G28" i="1" l="1"/>
  <c r="E23" i="1"/>
  <c r="D23" i="1"/>
  <c r="C23" i="1"/>
  <c r="G39" i="1" l="1"/>
  <c r="G38" i="1"/>
  <c r="G37" i="1"/>
  <c r="G34" i="1"/>
  <c r="G33" i="1"/>
  <c r="G32" i="1"/>
  <c r="G26" i="1"/>
  <c r="G25" i="1"/>
  <c r="G23" i="1"/>
  <c r="G20" i="1"/>
  <c r="G19" i="1"/>
  <c r="G18" i="1"/>
  <c r="G17" i="1"/>
  <c r="G15" i="1"/>
  <c r="G14" i="1"/>
  <c r="G11" i="1"/>
  <c r="G10" i="1"/>
  <c r="F39" i="1"/>
  <c r="F38" i="1"/>
  <c r="F37" i="1"/>
  <c r="F34" i="1"/>
  <c r="F33" i="1"/>
  <c r="F32" i="1"/>
  <c r="F26" i="1"/>
  <c r="F25" i="1"/>
  <c r="F23" i="1"/>
  <c r="F20" i="1"/>
  <c r="F19" i="1"/>
  <c r="F18" i="1"/>
  <c r="F17" i="1"/>
  <c r="F15" i="1"/>
  <c r="F14" i="1"/>
  <c r="F11" i="1"/>
  <c r="F10" i="1"/>
  <c r="E16" i="1"/>
  <c r="D16" i="1"/>
  <c r="C16" i="1"/>
  <c r="E13" i="1"/>
  <c r="E12" i="1" s="1"/>
  <c r="D13" i="1"/>
  <c r="D12" i="1" s="1"/>
  <c r="C13" i="1"/>
  <c r="C12" i="1" s="1"/>
  <c r="E9" i="1"/>
  <c r="D9" i="1"/>
  <c r="C9" i="1"/>
  <c r="C8" i="1" l="1"/>
  <c r="C7" i="1" s="1"/>
  <c r="C6" i="1" s="1"/>
  <c r="E8" i="1"/>
  <c r="D8" i="1"/>
  <c r="D7" i="1" s="1"/>
  <c r="D6" i="1" s="1"/>
  <c r="F9" i="1"/>
  <c r="G9" i="1"/>
  <c r="G16" i="1"/>
  <c r="G12" i="1"/>
  <c r="F16" i="1"/>
  <c r="F12" i="1"/>
  <c r="G13" i="1"/>
  <c r="F13" i="1"/>
  <c r="E35" i="1"/>
  <c r="C35" i="1"/>
  <c r="G35" i="1" l="1"/>
  <c r="F35" i="1"/>
  <c r="E7" i="1"/>
  <c r="F8" i="1"/>
  <c r="G8" i="1"/>
  <c r="E6" i="1" l="1"/>
  <c r="G7" i="1"/>
  <c r="F7" i="1"/>
  <c r="F6" i="1" l="1"/>
  <c r="G6" i="1"/>
</calcChain>
</file>

<file path=xl/sharedStrings.xml><?xml version="1.0" encoding="utf-8"?>
<sst xmlns="http://schemas.openxmlformats.org/spreadsheetml/2006/main" count="73" uniqueCount="73">
  <si>
    <t/>
  </si>
  <si>
    <t>тыс. рублей</t>
  </si>
  <si>
    <t>Доходы - всего</t>
  </si>
  <si>
    <t>НАЛОГОВЫЕ И НЕНАЛОГОВЫЕ ДОХОДЫ</t>
  </si>
  <si>
    <t>НАЛОГОВЫЕ 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</si>
  <si>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</si>
  <si>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</si>
  <si>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</si>
  <si>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>Транспортный налог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</si>
  <si>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</si>
  <si>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</si>
  <si>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</si>
  <si>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</si>
  <si>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</si>
  <si>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% исполнения</t>
  </si>
  <si>
    <t>КБК</t>
  </si>
  <si>
    <t>Наименование доходов</t>
  </si>
  <si>
    <t>1 00 00000 00 0000 000</t>
  </si>
  <si>
    <t>НАЛОГИ НА ПРИБЫЛЬ, ДОХОДЫ</t>
  </si>
  <si>
    <t>1 01 00000 00 0000 000</t>
  </si>
  <si>
    <t>1 01 01000 00 0000 110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</si>
  <si>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</si>
  <si>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</si>
  <si>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</si>
  <si>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</si>
  <si>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1 01 02000 01 0000 110</t>
  </si>
  <si>
    <t xml:space="preserve">     Акцизы на алкогольную продукцию</t>
  </si>
  <si>
    <t xml:space="preserve">     Акцизы на нефтепродукты</t>
  </si>
  <si>
    <t>НАЛОГИ НА СОВОКУПНЫЙ ДОХОД</t>
  </si>
  <si>
    <t>1 05 00000 00 0000 000</t>
  </si>
  <si>
    <t>Налог взимаемый в связи с применением упрощенной системы налогообложения</t>
  </si>
  <si>
    <t>1 05 010000 00 0000 110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</si>
  <si>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</si>
  <si>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</si>
  <si>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</si>
  <si>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</si>
  <si>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</si>
  <si>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</si>
  <si>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Торговый сбор</t>
  </si>
  <si>
    <t>1 05 05000 00 0000 110</t>
  </si>
  <si>
    <t>НАЛОГИ НА ИМУЩЕСТВО</t>
  </si>
  <si>
    <t>1 06 00000 00 0000 000</t>
  </si>
  <si>
    <t>1 06 02000 02 0000 110</t>
  </si>
  <si>
    <t>1 06 04000 02 0000 110</t>
  </si>
  <si>
    <t>1 06 05000 02 0000 110</t>
  </si>
  <si>
    <t>ПРОЧИЕ НАЛОГОВЫЕ ДОХОДЫ</t>
  </si>
  <si>
    <t>2 00 00000 00 0000 000</t>
  </si>
  <si>
    <t>2 02 00000 00 0000 000</t>
  </si>
  <si>
    <t>Дотации бюджетам бюджетной системы Российской Федерации</t>
  </si>
  <si>
    <t>2 02 10000 00 0000 151</t>
  </si>
  <si>
    <t>2 02 20000 00 0000 151</t>
  </si>
  <si>
    <t xml:space="preserve">Субвенции бюджетам бюджетной системы Российской Федерации </t>
  </si>
  <si>
    <t>2 02 30000 00 0000 151</t>
  </si>
  <si>
    <t>2 02 40000 00 0000 151</t>
  </si>
  <si>
    <t>Налог на игорный бизнес</t>
  </si>
  <si>
    <t>Уточненный годовой план</t>
  </si>
  <si>
    <t>Налог на имущество физических лиц</t>
  </si>
  <si>
    <t>1 06 01000 02 0000 110</t>
  </si>
  <si>
    <t>Земельный налог</t>
  </si>
  <si>
    <t>1 06 06000 02 0000 110</t>
  </si>
  <si>
    <t>Налог на профессиональный доход</t>
  </si>
  <si>
    <t>1 05 06000 01 0000 110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</si>
  <si>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</si>
  <si>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</si>
  <si>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</si>
  <si>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</si>
  <si>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 xml:space="preserve">Сборы за  пользование объектами животного мира и за пользование объектами водных биологических ресурсов  </t>
  </si>
  <si>
    <t>1 07 04000 01 0000 110</t>
  </si>
  <si>
    <t>2020 год</t>
  </si>
  <si>
    <t>Темп роста к соответствующему периоду 2019 года, %</t>
  </si>
  <si>
    <t>Сведения об исполнении консолидированного бюджета Калужской области за 9 месяцев 2020 года по доходам в сравнении с соответствующим периодом 2019 года</t>
  </si>
  <si>
    <t>Исполнено за 9 месяцев 2019 года</t>
  </si>
  <si>
    <t>Исполнено 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</si>
</sst>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color rgb="FF000000"/>
      <name val="Times New Roman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32"/>
      <name val="Arial Cyr"/>
      <family val="2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b/>
      <sz val="12"/>
      <color indexed="24"/>
      <name val="Times New Roman Cyr"/>
      <family val="1"/>
      <charset val="204"/>
    </font>
    <font>
      <b/>
      <sz val="10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 wrapText="1"/>
    </xf>
    <xf numFmtId="0" fontId="3" fillId="4" borderId="0"/>
    <xf numFmtId="165" fontId="7" fillId="0" borderId="11">
      <alignment wrapText="1"/>
    </xf>
    <xf numFmtId="165" fontId="8" fillId="0" borderId="12" applyBorder="0">
      <alignment wrapText="1"/>
    </xf>
    <xf numFmtId="165" fontId="9" fillId="0" borderId="12" applyBorder="0">
      <alignment wrapText="1"/>
    </xf>
    <xf numFmtId="0" fontId="10" fillId="4" borderId="0"/>
    <xf numFmtId="0" fontId="11" fillId="0" borderId="0"/>
    <xf numFmtId="0" fontId="10" fillId="0" borderId="0"/>
    <xf numFmtId="0" fontId="12" fillId="2" borderId="1" applyNumberFormat="0" applyFont="0" applyAlignment="0" applyProtection="0"/>
    <xf numFmtId="1" fontId="13" fillId="0" borderId="0"/>
  </cellStyleXfs>
  <cellXfs count="72">
    <xf numFmtId="0" fontId="0" fillId="0" borderId="0" xfId="0">
      <alignment vertical="top" wrapText="1"/>
    </xf>
    <xf numFmtId="0" fontId="0" fillId="3" borderId="0" xfId="0" applyFont="1" applyFill="1" applyAlignment="1">
      <alignment vertical="top" wrapText="1"/>
    </xf>
    <xf numFmtId="0" fontId="0" fillId="3" borderId="0" xfId="0" applyFill="1" applyAlignment="1">
      <alignment horizontal="right" wrapText="1"/>
    </xf>
    <xf numFmtId="0" fontId="5" fillId="3" borderId="7" xfId="0" applyFont="1" applyFill="1" applyBorder="1" applyAlignment="1">
      <alignment wrapText="1"/>
    </xf>
    <xf numFmtId="49" fontId="5" fillId="3" borderId="8" xfId="0" applyNumberFormat="1" applyFont="1" applyFill="1" applyBorder="1" applyAlignment="1">
      <alignment horizontal="center" wrapText="1"/>
    </xf>
    <xf numFmtId="0" fontId="6" fillId="3" borderId="0" xfId="0" applyFont="1" applyFill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164" fontId="0" fillId="3" borderId="0" xfId="0" applyNumberFormat="1" applyFont="1" applyFill="1" applyAlignment="1">
      <alignment vertical="top" wrapText="1"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center" wrapText="1"/>
    </xf>
    <xf numFmtId="4" fontId="0" fillId="3" borderId="0" xfId="0" applyNumberFormat="1" applyFont="1" applyFill="1" applyAlignment="1">
      <alignment vertical="top" wrapText="1"/>
    </xf>
    <xf numFmtId="0" fontId="5" fillId="0" borderId="7" xfId="0" applyFont="1" applyFill="1" applyBorder="1" applyAlignment="1">
      <alignment wrapText="1"/>
    </xf>
    <xf numFmtId="49" fontId="5" fillId="0" borderId="8" xfId="0" applyNumberFormat="1" applyFont="1" applyFill="1" applyBorder="1" applyAlignment="1">
      <alignment horizontal="center" wrapText="1"/>
    </xf>
    <xf numFmtId="0" fontId="1" fillId="3" borderId="15" xfId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horizontal="center" wrapText="1"/>
    </xf>
    <xf numFmtId="164" fontId="5" fillId="3" borderId="18" xfId="0" applyNumberFormat="1" applyFont="1" applyFill="1" applyBorder="1" applyAlignment="1">
      <alignment horizontal="right" wrapText="1"/>
    </xf>
    <xf numFmtId="164" fontId="4" fillId="3" borderId="22" xfId="0" applyNumberFormat="1" applyFont="1" applyFill="1" applyBorder="1" applyAlignment="1">
      <alignment horizontal="right" wrapText="1"/>
    </xf>
    <xf numFmtId="164" fontId="5" fillId="3" borderId="2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wrapText="1"/>
    </xf>
    <xf numFmtId="0" fontId="5" fillId="3" borderId="10" xfId="0" applyFont="1" applyFill="1" applyBorder="1" applyAlignment="1">
      <alignment horizontal="center" wrapText="1"/>
    </xf>
    <xf numFmtId="0" fontId="14" fillId="3" borderId="0" xfId="0" applyFont="1" applyFill="1" applyAlignment="1">
      <alignment vertical="top" wrapText="1"/>
    </xf>
    <xf numFmtId="0" fontId="15" fillId="3" borderId="7" xfId="0" applyFont="1" applyFill="1" applyBorder="1" applyAlignment="1">
      <alignment wrapText="1"/>
    </xf>
    <xf numFmtId="0" fontId="15" fillId="3" borderId="10" xfId="0" applyFont="1" applyFill="1" applyBorder="1" applyAlignment="1">
      <alignment horizontal="center" wrapText="1"/>
    </xf>
    <xf numFmtId="0" fontId="16" fillId="3" borderId="0" xfId="0" applyFont="1" applyFill="1" applyAlignment="1">
      <alignment vertical="top" wrapText="1"/>
    </xf>
    <xf numFmtId="0" fontId="17" fillId="3" borderId="0" xfId="0" applyFont="1" applyFill="1" applyAlignment="1">
      <alignment vertical="top" wrapText="1"/>
    </xf>
    <xf numFmtId="0" fontId="4" fillId="3" borderId="8" xfId="0" applyFont="1" applyFill="1" applyBorder="1" applyAlignment="1">
      <alignment horizontal="center" wrapText="1"/>
    </xf>
    <xf numFmtId="0" fontId="4" fillId="3" borderId="16" xfId="0" applyFont="1" applyFill="1" applyBorder="1" applyAlignment="1">
      <alignment wrapText="1"/>
    </xf>
    <xf numFmtId="49" fontId="4" fillId="3" borderId="17" xfId="0" applyNumberFormat="1" applyFont="1" applyFill="1" applyBorder="1" applyAlignment="1">
      <alignment horizontal="center" wrapText="1"/>
    </xf>
    <xf numFmtId="0" fontId="2" fillId="3" borderId="0" xfId="0" applyFont="1" applyFill="1" applyAlignment="1">
      <alignment vertical="top" wrapText="1"/>
    </xf>
    <xf numFmtId="0" fontId="4" fillId="0" borderId="7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164" fontId="4" fillId="3" borderId="18" xfId="0" applyNumberFormat="1" applyFont="1" applyFill="1" applyBorder="1" applyAlignment="1">
      <alignment horizontal="right" wrapText="1"/>
    </xf>
    <xf numFmtId="0" fontId="5" fillId="0" borderId="27" xfId="0" applyFont="1" applyFill="1" applyBorder="1" applyAlignment="1">
      <alignment wrapText="1"/>
    </xf>
    <xf numFmtId="49" fontId="5" fillId="0" borderId="28" xfId="0" applyNumberFormat="1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14" xfId="0" applyNumberFormat="1" applyFont="1" applyFill="1" applyBorder="1" applyAlignment="1">
      <alignment horizontal="right" vertical="center" wrapText="1"/>
    </xf>
    <xf numFmtId="164" fontId="4" fillId="3" borderId="10" xfId="0" applyNumberFormat="1" applyFont="1" applyFill="1" applyBorder="1" applyAlignment="1">
      <alignment horizontal="right" wrapText="1"/>
    </xf>
    <xf numFmtId="164" fontId="4" fillId="3" borderId="8" xfId="0" applyNumberFormat="1" applyFont="1" applyFill="1" applyBorder="1" applyAlignment="1">
      <alignment horizontal="right" wrapText="1"/>
    </xf>
    <xf numFmtId="164" fontId="5" fillId="3" borderId="8" xfId="0" applyNumberFormat="1" applyFont="1" applyFill="1" applyBorder="1" applyAlignment="1">
      <alignment horizontal="right" wrapText="1"/>
    </xf>
    <xf numFmtId="164" fontId="15" fillId="3" borderId="8" xfId="0" applyNumberFormat="1" applyFont="1" applyFill="1" applyBorder="1" applyAlignment="1">
      <alignment horizontal="right" wrapText="1"/>
    </xf>
    <xf numFmtId="164" fontId="4" fillId="3" borderId="17" xfId="0" applyNumberFormat="1" applyFont="1" applyFill="1" applyBorder="1" applyAlignment="1">
      <alignment horizontal="right" wrapText="1"/>
    </xf>
    <xf numFmtId="164" fontId="4" fillId="0" borderId="24" xfId="0" applyNumberFormat="1" applyFont="1" applyFill="1" applyBorder="1" applyAlignment="1">
      <alignment horizontal="right" wrapText="1"/>
    </xf>
    <xf numFmtId="164" fontId="4" fillId="0" borderId="25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9" xfId="0" applyNumberFormat="1" applyFont="1" applyFill="1" applyBorder="1" applyAlignment="1">
      <alignment horizontal="right" wrapText="1"/>
    </xf>
    <xf numFmtId="164" fontId="4" fillId="3" borderId="6" xfId="0" applyNumberFormat="1" applyFont="1" applyFill="1" applyBorder="1" applyAlignment="1">
      <alignment horizontal="right" wrapText="1"/>
    </xf>
    <xf numFmtId="164" fontId="5" fillId="0" borderId="8" xfId="0" applyNumberFormat="1" applyFont="1" applyFill="1" applyBorder="1" applyAlignment="1">
      <alignment horizontal="right" wrapText="1"/>
    </xf>
    <xf numFmtId="164" fontId="15" fillId="0" borderId="8" xfId="0" applyNumberFormat="1" applyFont="1" applyFill="1" applyBorder="1" applyAlignment="1">
      <alignment horizontal="right" wrapText="1"/>
    </xf>
    <xf numFmtId="164" fontId="4" fillId="0" borderId="8" xfId="0" applyNumberFormat="1" applyFont="1" applyFill="1" applyBorder="1" applyAlignment="1">
      <alignment horizontal="right" wrapText="1"/>
    </xf>
    <xf numFmtId="164" fontId="4" fillId="0" borderId="28" xfId="0" applyNumberFormat="1" applyFont="1" applyFill="1" applyBorder="1" applyAlignment="1">
      <alignment horizontal="right" wrapText="1"/>
    </xf>
    <xf numFmtId="164" fontId="4" fillId="3" borderId="24" xfId="0" applyNumberFormat="1" applyFont="1" applyFill="1" applyBorder="1" applyAlignment="1">
      <alignment horizontal="right" wrapText="1"/>
    </xf>
    <xf numFmtId="164" fontId="5" fillId="3" borderId="25" xfId="0" applyNumberFormat="1" applyFont="1" applyFill="1" applyBorder="1" applyAlignment="1">
      <alignment horizontal="right" wrapText="1"/>
    </xf>
    <xf numFmtId="164" fontId="5" fillId="3" borderId="29" xfId="0" applyNumberFormat="1" applyFont="1" applyFill="1" applyBorder="1" applyAlignment="1">
      <alignment horizontal="right" wrapText="1"/>
    </xf>
    <xf numFmtId="164" fontId="4" fillId="3" borderId="30" xfId="0" applyNumberFormat="1" applyFont="1" applyFill="1" applyBorder="1" applyAlignment="1">
      <alignment horizontal="right" wrapText="1"/>
    </xf>
    <xf numFmtId="164" fontId="4" fillId="3" borderId="23" xfId="0" applyNumberFormat="1" applyFont="1" applyFill="1" applyBorder="1" applyAlignment="1">
      <alignment horizontal="right" wrapText="1"/>
    </xf>
    <xf numFmtId="164" fontId="4" fillId="3" borderId="25" xfId="0" applyNumberFormat="1" applyFont="1" applyFill="1" applyBorder="1" applyAlignment="1">
      <alignment horizontal="right" wrapText="1"/>
    </xf>
    <xf numFmtId="164" fontId="4" fillId="3" borderId="29" xfId="0" applyNumberFormat="1" applyFont="1" applyFill="1" applyBorder="1" applyAlignment="1">
      <alignment horizontal="right" wrapText="1"/>
    </xf>
    <xf numFmtId="164" fontId="4" fillId="3" borderId="2" xfId="0" applyNumberFormat="1" applyFont="1" applyFill="1" applyBorder="1" applyAlignment="1">
      <alignment horizontal="right" wrapText="1"/>
    </xf>
    <xf numFmtId="49" fontId="4" fillId="3" borderId="8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</cellXfs>
  <cellStyles count="10">
    <cellStyle name="ЗГ1" xfId="2"/>
    <cellStyle name="ЗГ2" xfId="3"/>
    <cellStyle name="ЗГ3" xfId="4"/>
    <cellStyle name="Обычный" xfId="0" builtinId="0"/>
    <cellStyle name="Обычный 14" xfId="5"/>
    <cellStyle name="Обычный 2" xfId="6"/>
    <cellStyle name="Обычный 3" xfId="1"/>
    <cellStyle name="Обычный 4" xfId="7"/>
    <cellStyle name="Примечание 2" xfId="8"/>
    <cellStyle name="ТЕКСТ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view="pageBreakPreview" zoomScaleNormal="115" zoomScaleSheetLayoutView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G27" sqref="G27"/>
    </sheetView>
  </sheetViews>
  <sheetFormatPr defaultColWidth="8.83203125" defaultRowHeight="12.75" x14ac:dyDescent="0.2"/>
  <cols>
    <col min="1" max="1" width="90.33203125" style="1" customWidth="1"/>
    <col min="2" max="2" width="29.33203125" style="1" customWidth="1"/>
    <col min="3" max="3" width="16.6640625" style="1" customWidth="1"/>
    <col min="4" max="4" width="16.33203125" style="1" customWidth="1"/>
    <col min="5" max="5" width="17.1640625" style="1" customWidth="1"/>
    <col min="6" max="6" width="12.83203125" style="1" customWidth="1"/>
    <col min="7" max="7" width="16.33203125" style="1" customWidth="1"/>
    <col min="8" max="8" width="8.83203125" style="1"/>
    <col min="9" max="10" width="11.6640625" style="1" bestFit="1" customWidth="1"/>
    <col min="11" max="11" width="8.83203125" style="1"/>
    <col min="12" max="12" width="12.6640625" style="1" bestFit="1" customWidth="1"/>
    <col min="13" max="16384" width="8.83203125" style="1"/>
  </cols>
  <sheetData>
    <row r="1" spans="1:7" ht="2.25" customHeight="1" x14ac:dyDescent="0.2"/>
    <row r="2" spans="1:7" ht="38.25" customHeight="1" x14ac:dyDescent="0.2">
      <c r="A2" s="65" t="s">
        <v>70</v>
      </c>
      <c r="B2" s="65"/>
      <c r="C2" s="65"/>
      <c r="D2" s="65"/>
      <c r="E2" s="65"/>
      <c r="F2" s="65"/>
      <c r="G2" s="65"/>
    </row>
    <row r="3" spans="1:7" ht="13.5" customHeight="1" thickBot="1" x14ac:dyDescent="0.25">
      <c r="A3" s="1" t="s">
        <v>0</v>
      </c>
      <c r="F3" s="2"/>
      <c r="G3" s="2" t="s">
        <v>1</v>
      </c>
    </row>
    <row r="4" spans="1:7" ht="18.75" customHeight="1" thickBot="1" x14ac:dyDescent="0.25">
      <c r="A4" s="63" t="s">
        <v>16</v>
      </c>
      <c r="B4" s="67" t="s">
        <v>15</v>
      </c>
      <c r="C4" s="63" t="s">
        <v>71</v>
      </c>
      <c r="D4" s="69" t="s">
        <v>68</v>
      </c>
      <c r="E4" s="70"/>
      <c r="F4" s="71"/>
      <c r="G4" s="63" t="s">
        <v>69</v>
      </c>
    </row>
    <row r="5" spans="1:7" ht="42" customHeight="1" thickBot="1" x14ac:dyDescent="0.25">
      <c r="A5" s="66"/>
      <c r="B5" s="68"/>
      <c r="C5" s="64"/>
      <c r="D5" s="20" t="s">
        <v>55</v>
      </c>
      <c r="E5" s="37" t="s">
        <v>72</v>
      </c>
      <c r="F5" s="20" t="s">
        <v>14</v>
      </c>
      <c r="G5" s="64"/>
    </row>
    <row r="6" spans="1:7" ht="18.75" customHeight="1" thickBot="1" x14ac:dyDescent="0.35">
      <c r="A6" s="13" t="s">
        <v>2</v>
      </c>
      <c r="B6" s="14"/>
      <c r="C6" s="38">
        <f>C7+C34</f>
        <v>56085633.600000001</v>
      </c>
      <c r="D6" s="38">
        <f t="shared" ref="D6:E6" si="0">D7+D34</f>
        <v>85107592.199999988</v>
      </c>
      <c r="E6" s="39">
        <f t="shared" si="0"/>
        <v>60729817.399999991</v>
      </c>
      <c r="F6" s="57">
        <f>E6/D6*100</f>
        <v>71.356521586566515</v>
      </c>
      <c r="G6" s="61">
        <f>E6/C6*100</f>
        <v>108.28052301793019</v>
      </c>
    </row>
    <row r="7" spans="1:7" ht="20.45" customHeight="1" x14ac:dyDescent="0.25">
      <c r="A7" s="8" t="s">
        <v>3</v>
      </c>
      <c r="B7" s="9" t="s">
        <v>17</v>
      </c>
      <c r="C7" s="40">
        <f>C8+C33</f>
        <v>49365547.600000001</v>
      </c>
      <c r="D7" s="40">
        <f t="shared" ref="D7:E7" si="1">D8+D33</f>
        <v>69541262.899999991</v>
      </c>
      <c r="E7" s="49">
        <f t="shared" si="1"/>
        <v>47164249.099999994</v>
      </c>
      <c r="F7" s="54">
        <f t="shared" ref="F7:F39" si="2">E7/D7*100</f>
        <v>67.821962289960084</v>
      </c>
      <c r="G7" s="18">
        <f t="shared" ref="G7:G39" si="3">E7/C7*100</f>
        <v>95.540820254164444</v>
      </c>
    </row>
    <row r="8" spans="1:7" s="5" customFormat="1" ht="15.75" x14ac:dyDescent="0.25">
      <c r="A8" s="3" t="s">
        <v>4</v>
      </c>
      <c r="B8" s="4"/>
      <c r="C8" s="41">
        <f>C9+C12+C16+C23+C32+C29</f>
        <v>47265416.399999999</v>
      </c>
      <c r="D8" s="41">
        <f t="shared" ref="D8:E8" si="4">D9+D12+D16+D23+D32+D29</f>
        <v>67040848.699999996</v>
      </c>
      <c r="E8" s="41">
        <f t="shared" si="4"/>
        <v>45296460.099999994</v>
      </c>
      <c r="F8" s="59">
        <f t="shared" si="2"/>
        <v>67.565463412756586</v>
      </c>
      <c r="G8" s="34">
        <f t="shared" si="3"/>
        <v>95.834255889471009</v>
      </c>
    </row>
    <row r="9" spans="1:7" s="5" customFormat="1" ht="17.25" customHeight="1" x14ac:dyDescent="0.25">
      <c r="A9" s="21" t="s">
        <v>18</v>
      </c>
      <c r="B9" s="9" t="s">
        <v>19</v>
      </c>
      <c r="C9" s="41">
        <f>SUM(C10:C11)</f>
        <v>30571450.199999999</v>
      </c>
      <c r="D9" s="41">
        <f t="shared" ref="D9:E9" si="5">SUM(D10:D11)</f>
        <v>43518347.299999997</v>
      </c>
      <c r="E9" s="41">
        <f t="shared" si="5"/>
        <v>29813862.799999997</v>
      </c>
      <c r="F9" s="59">
        <f t="shared" si="2"/>
        <v>68.508720228904465</v>
      </c>
      <c r="G9" s="34">
        <f t="shared" si="3"/>
        <v>97.521912127021039</v>
      </c>
    </row>
    <row r="10" spans="1:7" ht="15.75" x14ac:dyDescent="0.25">
      <c r="A10" s="3" t="s">
        <v>5</v>
      </c>
      <c r="B10" s="22" t="s">
        <v>20</v>
      </c>
      <c r="C10" s="42">
        <v>14321800.5</v>
      </c>
      <c r="D10" s="42">
        <v>18580796.199999999</v>
      </c>
      <c r="E10" s="50">
        <v>12991870.4</v>
      </c>
      <c r="F10" s="55">
        <f t="shared" si="2"/>
        <v>69.920956347392689</v>
      </c>
      <c r="G10" s="17">
        <f t="shared" si="3"/>
        <v>90.713946196918471</v>
      </c>
    </row>
    <row r="11" spans="1:7" ht="15.75" x14ac:dyDescent="0.25">
      <c r="A11" s="3" t="s">
        <v>6</v>
      </c>
      <c r="B11" s="22" t="s">
        <v>25</v>
      </c>
      <c r="C11" s="42">
        <v>16249649.699999999</v>
      </c>
      <c r="D11" s="42">
        <v>24937551.100000001</v>
      </c>
      <c r="E11" s="50">
        <v>16821992.399999999</v>
      </c>
      <c r="F11" s="55">
        <f t="shared" si="2"/>
        <v>67.456472901222426</v>
      </c>
      <c r="G11" s="17">
        <f t="shared" si="3"/>
        <v>103.5221848505448</v>
      </c>
    </row>
    <row r="12" spans="1:7" s="23" customFormat="1" ht="32.25" customHeight="1" x14ac:dyDescent="0.25">
      <c r="A12" s="21" t="s">
        <v>21</v>
      </c>
      <c r="B12" s="9" t="s">
        <v>22</v>
      </c>
      <c r="C12" s="41">
        <f>C13</f>
        <v>8524530.5</v>
      </c>
      <c r="D12" s="41">
        <f t="shared" ref="D12:E12" si="6">D13</f>
        <v>11724488</v>
      </c>
      <c r="E12" s="41">
        <f t="shared" si="6"/>
        <v>8298939.5999999996</v>
      </c>
      <c r="F12" s="59">
        <f t="shared" si="2"/>
        <v>70.782959562925058</v>
      </c>
      <c r="G12" s="34">
        <f t="shared" si="3"/>
        <v>97.353626689469877</v>
      </c>
    </row>
    <row r="13" spans="1:7" ht="31.5" x14ac:dyDescent="0.25">
      <c r="A13" s="3" t="s">
        <v>23</v>
      </c>
      <c r="B13" s="22" t="s">
        <v>24</v>
      </c>
      <c r="C13" s="42">
        <f>SUM(C14:C15)</f>
        <v>8524530.5</v>
      </c>
      <c r="D13" s="42">
        <f t="shared" ref="D13:E13" si="7">SUM(D14:D15)</f>
        <v>11724488</v>
      </c>
      <c r="E13" s="42">
        <f t="shared" si="7"/>
        <v>8298939.5999999996</v>
      </c>
      <c r="F13" s="55">
        <f t="shared" si="2"/>
        <v>70.782959562925058</v>
      </c>
      <c r="G13" s="17">
        <f t="shared" si="3"/>
        <v>97.353626689469877</v>
      </c>
    </row>
    <row r="14" spans="1:7" s="26" customFormat="1" ht="15.75" x14ac:dyDescent="0.25">
      <c r="A14" s="24" t="s">
        <v>26</v>
      </c>
      <c r="B14" s="25"/>
      <c r="C14" s="43">
        <v>5884536.5999999996</v>
      </c>
      <c r="D14" s="43">
        <v>8277974.5999999996</v>
      </c>
      <c r="E14" s="51">
        <v>5734708.2000000002</v>
      </c>
      <c r="F14" s="55">
        <f t="shared" si="2"/>
        <v>69.276706889146539</v>
      </c>
      <c r="G14" s="17">
        <f t="shared" si="3"/>
        <v>97.453862382298723</v>
      </c>
    </row>
    <row r="15" spans="1:7" s="26" customFormat="1" ht="15.75" x14ac:dyDescent="0.25">
      <c r="A15" s="24" t="s">
        <v>27</v>
      </c>
      <c r="B15" s="25"/>
      <c r="C15" s="43">
        <v>2639993.9</v>
      </c>
      <c r="D15" s="43">
        <v>3446513.4</v>
      </c>
      <c r="E15" s="51">
        <v>2564231.4</v>
      </c>
      <c r="F15" s="55">
        <f t="shared" si="2"/>
        <v>74.400737858729926</v>
      </c>
      <c r="G15" s="17">
        <f t="shared" si="3"/>
        <v>97.130201702359997</v>
      </c>
    </row>
    <row r="16" spans="1:7" s="27" customFormat="1" ht="15.75" x14ac:dyDescent="0.25">
      <c r="A16" s="21" t="s">
        <v>28</v>
      </c>
      <c r="B16" s="9" t="s">
        <v>29</v>
      </c>
      <c r="C16" s="41">
        <f>SUM(C17:C22)</f>
        <v>2763621.3</v>
      </c>
      <c r="D16" s="41">
        <f t="shared" ref="D16:E16" si="8">SUM(D17:D22)</f>
        <v>3871301.7</v>
      </c>
      <c r="E16" s="41">
        <f t="shared" si="8"/>
        <v>2526544.9999999995</v>
      </c>
      <c r="F16" s="59">
        <f t="shared" si="2"/>
        <v>65.263448725786461</v>
      </c>
      <c r="G16" s="34">
        <f t="shared" si="3"/>
        <v>91.421534491719243</v>
      </c>
    </row>
    <row r="17" spans="1:12" s="26" customFormat="1" ht="31.5" x14ac:dyDescent="0.25">
      <c r="A17" s="3" t="s">
        <v>30</v>
      </c>
      <c r="B17" s="22" t="s">
        <v>31</v>
      </c>
      <c r="C17" s="42">
        <v>2294093.6</v>
      </c>
      <c r="D17" s="42">
        <v>3242534.6</v>
      </c>
      <c r="E17" s="50">
        <v>2155767.9</v>
      </c>
      <c r="F17" s="55">
        <f t="shared" si="2"/>
        <v>66.484036901256189</v>
      </c>
      <c r="G17" s="17">
        <f t="shared" si="3"/>
        <v>93.970355002080126</v>
      </c>
    </row>
    <row r="18" spans="1:12" s="26" customFormat="1" ht="17.25" customHeight="1" x14ac:dyDescent="0.25">
      <c r="A18" s="3" t="s">
        <v>32</v>
      </c>
      <c r="B18" s="22" t="s">
        <v>33</v>
      </c>
      <c r="C18" s="42">
        <v>424972.9</v>
      </c>
      <c r="D18" s="42">
        <v>568095.1</v>
      </c>
      <c r="E18" s="50">
        <v>326715.59999999998</v>
      </c>
      <c r="F18" s="55">
        <f t="shared" si="2"/>
        <v>57.510723116604943</v>
      </c>
      <c r="G18" s="17">
        <f t="shared" si="3"/>
        <v>76.879161000619092</v>
      </c>
    </row>
    <row r="19" spans="1:12" s="26" customFormat="1" ht="15.75" x14ac:dyDescent="0.25">
      <c r="A19" s="3" t="s">
        <v>34</v>
      </c>
      <c r="B19" s="22" t="s">
        <v>35</v>
      </c>
      <c r="C19" s="42">
        <v>10327.299999999999</v>
      </c>
      <c r="D19" s="42">
        <v>10554.1</v>
      </c>
      <c r="E19" s="50">
        <v>7237.9</v>
      </c>
      <c r="F19" s="55">
        <f t="shared" si="2"/>
        <v>68.579035635440249</v>
      </c>
      <c r="G19" s="17">
        <f t="shared" si="3"/>
        <v>70.085114211846275</v>
      </c>
    </row>
    <row r="20" spans="1:12" s="26" customFormat="1" ht="31.5" x14ac:dyDescent="0.25">
      <c r="A20" s="3" t="s">
        <v>36</v>
      </c>
      <c r="B20" s="22" t="s">
        <v>37</v>
      </c>
      <c r="C20" s="42">
        <v>28220.7</v>
      </c>
      <c r="D20" s="42">
        <v>47396.4</v>
      </c>
      <c r="E20" s="50">
        <v>17928.3</v>
      </c>
      <c r="F20" s="55">
        <f t="shared" si="2"/>
        <v>37.826290604349694</v>
      </c>
      <c r="G20" s="17">
        <f t="shared" si="3"/>
        <v>63.528898999670446</v>
      </c>
    </row>
    <row r="21" spans="1:12" s="26" customFormat="1" ht="15.75" x14ac:dyDescent="0.25">
      <c r="A21" s="3" t="s">
        <v>38</v>
      </c>
      <c r="B21" s="22" t="s">
        <v>39</v>
      </c>
      <c r="C21" s="42">
        <v>0</v>
      </c>
      <c r="D21" s="42">
        <v>0</v>
      </c>
      <c r="E21" s="50">
        <v>0</v>
      </c>
      <c r="F21" s="55">
        <v>0</v>
      </c>
      <c r="G21" s="17">
        <v>0</v>
      </c>
    </row>
    <row r="22" spans="1:12" s="26" customFormat="1" ht="15.75" x14ac:dyDescent="0.25">
      <c r="A22" s="3" t="s">
        <v>60</v>
      </c>
      <c r="B22" s="22" t="s">
        <v>61</v>
      </c>
      <c r="C22" s="42">
        <v>6006.8</v>
      </c>
      <c r="D22" s="42">
        <v>2721.5</v>
      </c>
      <c r="E22" s="50">
        <v>18895.3</v>
      </c>
      <c r="F22" s="55">
        <f t="shared" ref="F22" si="9">E22/D22*100</f>
        <v>694.29726253904096</v>
      </c>
      <c r="G22" s="17">
        <f t="shared" ref="G22" si="10">E22/C22*100</f>
        <v>314.5651594859159</v>
      </c>
    </row>
    <row r="23" spans="1:12" s="27" customFormat="1" ht="15.75" x14ac:dyDescent="0.25">
      <c r="A23" s="21" t="s">
        <v>40</v>
      </c>
      <c r="B23" s="9" t="s">
        <v>41</v>
      </c>
      <c r="C23" s="41">
        <f>SUM(C24:C28)</f>
        <v>5068619.3999999994</v>
      </c>
      <c r="D23" s="41">
        <f t="shared" ref="D23:E23" si="11">SUM(D24:D28)</f>
        <v>7446725.4000000004</v>
      </c>
      <c r="E23" s="41">
        <f t="shared" si="11"/>
        <v>4353106.8</v>
      </c>
      <c r="F23" s="59">
        <f t="shared" si="2"/>
        <v>58.456658009707184</v>
      </c>
      <c r="G23" s="34">
        <f t="shared" si="3"/>
        <v>85.883481407185556</v>
      </c>
    </row>
    <row r="24" spans="1:12" s="27" customFormat="1" ht="15.75" x14ac:dyDescent="0.25">
      <c r="A24" s="3" t="s">
        <v>56</v>
      </c>
      <c r="B24" s="6" t="s">
        <v>57</v>
      </c>
      <c r="C24" s="42">
        <v>71992.899999999994</v>
      </c>
      <c r="D24" s="42">
        <v>210042.4</v>
      </c>
      <c r="E24" s="42">
        <v>48900.3</v>
      </c>
      <c r="F24" s="55">
        <f t="shared" si="2"/>
        <v>23.28115656648372</v>
      </c>
      <c r="G24" s="17">
        <f t="shared" si="3"/>
        <v>67.923781372885401</v>
      </c>
    </row>
    <row r="25" spans="1:12" ht="15.75" x14ac:dyDescent="0.25">
      <c r="A25" s="3" t="s">
        <v>7</v>
      </c>
      <c r="B25" s="6" t="s">
        <v>42</v>
      </c>
      <c r="C25" s="42">
        <v>3678756.8</v>
      </c>
      <c r="D25" s="42">
        <v>4879264.3</v>
      </c>
      <c r="E25" s="50">
        <v>3281336.4</v>
      </c>
      <c r="F25" s="55">
        <f t="shared" si="2"/>
        <v>67.250638585001425</v>
      </c>
      <c r="G25" s="17">
        <f t="shared" si="3"/>
        <v>89.196883033964085</v>
      </c>
      <c r="L25" s="10"/>
    </row>
    <row r="26" spans="1:12" ht="15.75" x14ac:dyDescent="0.25">
      <c r="A26" s="3" t="s">
        <v>8</v>
      </c>
      <c r="B26" s="6" t="s">
        <v>43</v>
      </c>
      <c r="C26" s="42">
        <v>495209.1</v>
      </c>
      <c r="D26" s="42">
        <v>1045300</v>
      </c>
      <c r="E26" s="50">
        <v>372034.4</v>
      </c>
      <c r="F26" s="55">
        <f t="shared" si="2"/>
        <v>35.591160432411748</v>
      </c>
      <c r="G26" s="17">
        <f t="shared" si="3"/>
        <v>75.126729294756515</v>
      </c>
    </row>
    <row r="27" spans="1:12" ht="15.75" x14ac:dyDescent="0.25">
      <c r="A27" s="3" t="s">
        <v>54</v>
      </c>
      <c r="B27" s="6" t="s">
        <v>44</v>
      </c>
      <c r="C27" s="42">
        <v>985</v>
      </c>
      <c r="D27" s="42">
        <v>0</v>
      </c>
      <c r="E27" s="50">
        <v>-19</v>
      </c>
      <c r="F27" s="55">
        <v>0</v>
      </c>
      <c r="G27" s="17">
        <f t="shared" ref="G27" si="12">E27/C27*100</f>
        <v>-1.9289340101522845</v>
      </c>
    </row>
    <row r="28" spans="1:12" ht="15.75" x14ac:dyDescent="0.25">
      <c r="A28" s="3" t="s">
        <v>58</v>
      </c>
      <c r="B28" s="6" t="s">
        <v>59</v>
      </c>
      <c r="C28" s="42">
        <v>821675.6</v>
      </c>
      <c r="D28" s="42">
        <v>1312118.7</v>
      </c>
      <c r="E28" s="50">
        <v>650854.69999999995</v>
      </c>
      <c r="F28" s="55">
        <f t="shared" si="2"/>
        <v>49.603340002699447</v>
      </c>
      <c r="G28" s="17">
        <f t="shared" si="3"/>
        <v>79.210664159919062</v>
      </c>
    </row>
    <row r="29" spans="1:12" ht="31.5" x14ac:dyDescent="0.25">
      <c r="A29" s="21" t="s">
        <v>62</v>
      </c>
      <c r="B29" s="62" t="s">
        <v>63</v>
      </c>
      <c r="C29" s="41">
        <f>SUM(C30:C31)</f>
        <v>87414.3</v>
      </c>
      <c r="D29" s="41">
        <f t="shared" ref="D29:E29" si="13">SUM(D30:D31)</f>
        <v>128340</v>
      </c>
      <c r="E29" s="41">
        <f t="shared" si="13"/>
        <v>93230.8</v>
      </c>
      <c r="F29" s="59">
        <f t="shared" si="2"/>
        <v>72.643602929717943</v>
      </c>
      <c r="G29" s="34">
        <f t="shared" si="3"/>
        <v>106.6539456358971</v>
      </c>
    </row>
    <row r="30" spans="1:12" ht="15.75" x14ac:dyDescent="0.25">
      <c r="A30" s="3" t="s">
        <v>64</v>
      </c>
      <c r="B30" s="4" t="s">
        <v>65</v>
      </c>
      <c r="C30" s="42">
        <v>86144.1</v>
      </c>
      <c r="D30" s="42">
        <v>127130</v>
      </c>
      <c r="E30" s="50">
        <v>91601.1</v>
      </c>
      <c r="F30" s="55">
        <f t="shared" si="2"/>
        <v>72.053095256823724</v>
      </c>
      <c r="G30" s="17">
        <f t="shared" si="3"/>
        <v>106.33473447398023</v>
      </c>
    </row>
    <row r="31" spans="1:12" ht="31.5" x14ac:dyDescent="0.25">
      <c r="A31" s="3" t="s">
        <v>66</v>
      </c>
      <c r="B31" s="4" t="s">
        <v>67</v>
      </c>
      <c r="C31" s="42">
        <v>1270.2</v>
      </c>
      <c r="D31" s="42">
        <v>1210</v>
      </c>
      <c r="E31" s="50">
        <v>1629.7</v>
      </c>
      <c r="F31" s="55">
        <f t="shared" si="2"/>
        <v>134.68595041322317</v>
      </c>
      <c r="G31" s="17">
        <f t="shared" si="3"/>
        <v>128.30262950716423</v>
      </c>
    </row>
    <row r="32" spans="1:12" s="23" customFormat="1" ht="15.75" x14ac:dyDescent="0.25">
      <c r="A32" s="21" t="s">
        <v>45</v>
      </c>
      <c r="B32" s="28"/>
      <c r="C32" s="41">
        <v>249780.7</v>
      </c>
      <c r="D32" s="41">
        <v>351646.3</v>
      </c>
      <c r="E32" s="52">
        <v>210775.1</v>
      </c>
      <c r="F32" s="59">
        <f t="shared" si="2"/>
        <v>59.939518772129844</v>
      </c>
      <c r="G32" s="34">
        <f t="shared" si="3"/>
        <v>84.384061698922295</v>
      </c>
    </row>
    <row r="33" spans="1:7" s="31" customFormat="1" ht="16.5" thickBot="1" x14ac:dyDescent="0.3">
      <c r="A33" s="29" t="s">
        <v>9</v>
      </c>
      <c r="B33" s="30"/>
      <c r="C33" s="44">
        <v>2100131.2000000002</v>
      </c>
      <c r="D33" s="44">
        <v>2500414.2000000002</v>
      </c>
      <c r="E33" s="53">
        <v>1867789</v>
      </c>
      <c r="F33" s="60">
        <f t="shared" si="2"/>
        <v>74.699183839221519</v>
      </c>
      <c r="G33" s="58">
        <f t="shared" si="3"/>
        <v>88.936776902319238</v>
      </c>
    </row>
    <row r="34" spans="1:7" ht="17.25" customHeight="1" x14ac:dyDescent="0.25">
      <c r="A34" s="15" t="s">
        <v>10</v>
      </c>
      <c r="B34" s="16" t="s">
        <v>46</v>
      </c>
      <c r="C34" s="54">
        <v>6720086</v>
      </c>
      <c r="D34" s="45">
        <v>15566329.300000001</v>
      </c>
      <c r="E34" s="54">
        <v>13565568.300000001</v>
      </c>
      <c r="F34" s="54">
        <f t="shared" si="2"/>
        <v>87.146867052337129</v>
      </c>
      <c r="G34" s="18">
        <f t="shared" si="3"/>
        <v>201.86599248878662</v>
      </c>
    </row>
    <row r="35" spans="1:7" s="31" customFormat="1" ht="32.25" customHeight="1" x14ac:dyDescent="0.25">
      <c r="A35" s="32" t="s">
        <v>11</v>
      </c>
      <c r="B35" s="33" t="s">
        <v>47</v>
      </c>
      <c r="C35" s="46">
        <f>SUM(C36:C39)</f>
        <v>6537698.6999999993</v>
      </c>
      <c r="D35" s="46">
        <f>SUM(D36:D39)</f>
        <v>14911722.4</v>
      </c>
      <c r="E35" s="46">
        <f t="shared" ref="E35" si="14">SUM(E36:E39)</f>
        <v>14988656.399999999</v>
      </c>
      <c r="F35" s="59">
        <f t="shared" si="2"/>
        <v>100.51592966886238</v>
      </c>
      <c r="G35" s="34">
        <f t="shared" si="3"/>
        <v>229.26502256826242</v>
      </c>
    </row>
    <row r="36" spans="1:7" ht="18.75" customHeight="1" x14ac:dyDescent="0.25">
      <c r="A36" s="11" t="s">
        <v>48</v>
      </c>
      <c r="B36" s="12" t="s">
        <v>49</v>
      </c>
      <c r="C36" s="55">
        <v>0</v>
      </c>
      <c r="D36" s="47">
        <v>1000</v>
      </c>
      <c r="E36" s="55">
        <v>2216655</v>
      </c>
      <c r="F36" s="55">
        <f t="shared" ref="F36" si="15">E36/D36*100</f>
        <v>221665.50000000003</v>
      </c>
      <c r="G36" s="17">
        <v>0</v>
      </c>
    </row>
    <row r="37" spans="1:7" ht="30" customHeight="1" x14ac:dyDescent="0.25">
      <c r="A37" s="11" t="s">
        <v>12</v>
      </c>
      <c r="B37" s="12" t="s">
        <v>50</v>
      </c>
      <c r="C37" s="55">
        <v>2124270.7999999998</v>
      </c>
      <c r="D37" s="47">
        <v>7498803</v>
      </c>
      <c r="E37" s="55">
        <v>3916102.5</v>
      </c>
      <c r="F37" s="55">
        <f t="shared" si="2"/>
        <v>52.223034796353495</v>
      </c>
      <c r="G37" s="17">
        <f t="shared" si="3"/>
        <v>184.35043686520572</v>
      </c>
    </row>
    <row r="38" spans="1:7" ht="15.75" customHeight="1" x14ac:dyDescent="0.25">
      <c r="A38" s="11" t="s">
        <v>51</v>
      </c>
      <c r="B38" s="12" t="s">
        <v>52</v>
      </c>
      <c r="C38" s="55">
        <v>2013206.4</v>
      </c>
      <c r="D38" s="47">
        <v>3643270.5</v>
      </c>
      <c r="E38" s="55">
        <v>2694269.7</v>
      </c>
      <c r="F38" s="55">
        <f t="shared" si="2"/>
        <v>73.951953334236379</v>
      </c>
      <c r="G38" s="17">
        <f t="shared" si="3"/>
        <v>133.82978019541366</v>
      </c>
    </row>
    <row r="39" spans="1:7" ht="16.5" thickBot="1" x14ac:dyDescent="0.3">
      <c r="A39" s="35" t="s">
        <v>13</v>
      </c>
      <c r="B39" s="36" t="s">
        <v>53</v>
      </c>
      <c r="C39" s="56">
        <v>2400221.5</v>
      </c>
      <c r="D39" s="48">
        <v>3768648.9</v>
      </c>
      <c r="E39" s="56">
        <v>6161629.2000000002</v>
      </c>
      <c r="F39" s="56">
        <f t="shared" si="2"/>
        <v>163.4970347065231</v>
      </c>
      <c r="G39" s="19">
        <f t="shared" si="3"/>
        <v>256.71085772708892</v>
      </c>
    </row>
    <row r="40" spans="1:7" x14ac:dyDescent="0.2">
      <c r="E40" s="7"/>
      <c r="F40" s="7"/>
      <c r="G40" s="7"/>
    </row>
  </sheetData>
  <mergeCells count="6">
    <mergeCell ref="G4:G5"/>
    <mergeCell ref="A2:G2"/>
    <mergeCell ref="A4:A5"/>
    <mergeCell ref="B4:B5"/>
    <mergeCell ref="C4:C5"/>
    <mergeCell ref="D4:F4"/>
  </mergeCells>
  <pageMargins left="0" right="0" top="0.19685039370078741" bottom="0.19685039370078741" header="0" footer="0.11811023622047245"/>
  <pageSetup paperSize="9" scale="80" fitToHeight="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Lobach IA.</dc:creator>
  <cp:lastModifiedBy>Klimova EV.</cp:lastModifiedBy>
  <cp:lastPrinted>2020-09-09T09:02:15Z</cp:lastPrinted>
  <dcterms:created xsi:type="dcterms:W3CDTF">2016-06-14T14:48:33Z</dcterms:created>
  <dcterms:modified xsi:type="dcterms:W3CDTF">2020-12-25T15:13:42Z</dcterms:modified>
</cp:coreProperties>
</file>