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60" yWindow="372" windowWidth="11460" windowHeight="5976"/>
  </bookViews>
  <sheets>
    <sheet name="роспись" sheetId="17" r:id="rId1"/>
  </sheets>
  <definedNames>
    <definedName name="_xlnm.Print_Titles" localSheetId="0">роспись!$3:$4</definedName>
    <definedName name="_xlnm.Print_Area" localSheetId="0">роспись!$A$1:$F$49</definedName>
  </definedNames>
  <calcPr calcId="145621"/>
</workbook>
</file>

<file path=xl/calcChain.xml><?xml version="1.0" encoding="utf-8"?>
<calcChain xmlns="http://schemas.openxmlformats.org/spreadsheetml/2006/main">
  <c r="E13" i="17" l="1"/>
  <c r="F13" i="17"/>
  <c r="D13" i="17" l="1"/>
  <c r="E19" i="17" l="1"/>
  <c r="F19" i="17"/>
  <c r="D19" i="17"/>
  <c r="D29" i="17" s="1"/>
  <c r="E25" i="17"/>
  <c r="F25" i="17"/>
  <c r="E31" i="17"/>
  <c r="F31" i="17"/>
  <c r="E39" i="17"/>
  <c r="F39" i="17"/>
  <c r="E45" i="17"/>
  <c r="F45" i="17"/>
  <c r="D31" i="17"/>
  <c r="D27" i="17" s="1"/>
  <c r="D25" i="17" s="1"/>
  <c r="D7" i="17" s="1"/>
  <c r="D49" i="17" s="1"/>
  <c r="D39" i="17"/>
  <c r="D45" i="17"/>
  <c r="E7" i="17" l="1"/>
  <c r="E49" i="17" s="1"/>
  <c r="F7" i="17"/>
  <c r="F49" i="17" s="1"/>
</calcChain>
</file>

<file path=xl/sharedStrings.xml><?xml version="1.0" encoding="utf-8"?>
<sst xmlns="http://schemas.openxmlformats.org/spreadsheetml/2006/main" count="71" uniqueCount="52">
  <si>
    <t>Код</t>
  </si>
  <si>
    <t>Наименование</t>
  </si>
  <si>
    <t>(тыс. рублей)</t>
  </si>
  <si>
    <t>01 02 00 00 02 0000 810</t>
  </si>
  <si>
    <t>01 06 05 01 02 0000 640</t>
  </si>
  <si>
    <t>01 06 05 02 02 0000 640</t>
  </si>
  <si>
    <t>Возврат бюджетных кредитов, предоставленных юридическим лицам из бюджета субъекта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</si>
  <si>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</t>
  </si>
  <si>
    <t>01 06 05 02 02 0000 540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</si>
  <si>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</si>
  <si>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 xml:space="preserve">Погашение бюджетами субъектов Российской Федерации кредитов от кредитных организаций в валюте Российской Федерации </t>
  </si>
  <si>
    <t xml:space="preserve">Погашение бюджетами субъектов Российской Федерации кредитов от других бюджетов бюджетной системы Российской Федерации в валюте Российской Федерации </t>
  </si>
  <si>
    <t>01 05 00 00 00 0000 000</t>
  </si>
  <si>
    <t>Изменение остатков средств на счетах по учету средств бюджетов</t>
  </si>
  <si>
    <t>главного администратора источников финансирования дефицита областного бюджета</t>
  </si>
  <si>
    <t>источника финансирования дефицита областного бюджета</t>
  </si>
  <si>
    <t>099</t>
  </si>
  <si>
    <t>742</t>
  </si>
  <si>
    <t>Министерство финансов Калужской области - всего</t>
  </si>
  <si>
    <t>Министерство сельского хозяйства Калужской области - всего</t>
  </si>
  <si>
    <t>Итого источники финансирования дефицита областного бюджета</t>
  </si>
  <si>
    <t>01 06 05 02 02 0001 640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</si>
  <si>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 (бюджетные кредиты, предоставленные для покрытия временных кассовых разрывов бюджетов муниципальных образований)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</si>
  <si>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 (бюджетные кредиты на строительство, реконструкцию, капитальный ремонт, ремонт и содержание автомобильных дорог общего пользования (за исключением автомобильных дорог федерального значения))</t>
  </si>
  <si>
    <t>01 06 05 02 02 0002 640</t>
  </si>
  <si>
    <t>01 03 01 00 02 0001 810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</si>
  <si>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 (бюджетные кредиты для частичного покрытия дефицитов бюджетов субъектов Российской Федерации)</t>
  </si>
  <si>
    <t>Получение 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</si>
  <si>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01 03 01 00 02 0000 710</t>
  </si>
  <si>
    <t>Получение  кредитов от других бюджетов бюджетной системы Российской Федерации бюджетами субъектов Российской Федерации в валюте Российской Федерации (бюджетные кредиты на пополнение остатков средств на счетах бюджетов субъектов Российской Федерации)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</si>
  <si>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субъектов Российской Федерации)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</si>
  <si>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 (бюджетные кредиты, предоставленные для частичного покрытия дефицитов бюджетов муниципальных образований)</t>
  </si>
  <si>
    <t>01 06 05 02 02 0004 640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</si>
  <si>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 (бюджетные кредиты для частичного покрытия дефицитов бюджетов муниципальных образований)</t>
  </si>
  <si>
    <t>01 06 05 02 02 0004 540</t>
  </si>
  <si>
    <t>Увеличение прочих остатков денежных средств бюджетов субъектов Российской Федерации</t>
  </si>
  <si>
    <t>Уменьшение прочих остатков денежных средств бюджетов субъектов Российской Федерации</t>
  </si>
  <si>
    <t>01 05 02 01 02 0000 610</t>
  </si>
  <si>
    <t>01 05 02 01 02 0000 510</t>
  </si>
  <si>
    <t>01 03 01 00 02 0000 810</t>
  </si>
  <si>
    <t>01 03 01 00 02 0003 810</t>
  </si>
  <si>
    <t>2017 год</t>
  </si>
  <si>
    <t>2018 год</t>
  </si>
  <si>
    <t>Получение кредитов от кредитных организаций бюджетами субъектов Российской Федерации в валюте Российской Федерации</t>
  </si>
  <si>
    <t>01 02 00 00 02 0000 710</t>
  </si>
  <si>
    <t>01 03 01 00 02 0003 710</t>
  </si>
  <si>
    <t>2019 год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</si>
  <si>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 (бюджетные кредиты для частичного покрытия дефицитов бюджетов субъектов Российской Федерации)</t>
  </si>
  <si>
    <t>01 03 01 00 02 0001 710</t>
  </si>
  <si>
    <t>1.2. Роспись источников финансирования дефицита областного бюджета на 2017 год и 
на плановый период 2018 и 2019 годов</t>
  </si>
  <si>
    <t>Увеличение финансовых активов в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</si>
  <si>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01 06 10 02 02 0000 550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</si>
</sst>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3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2"/>
      <color indexed="24"/>
      <name val="Times New Roman Cyr"/>
      <family val="1"/>
      <charset val="204"/>
    </font>
    <font>
      <sz val="8"/>
      <name val="Times New Roman Cyr"/>
      <charset val="204"/>
    </font>
    <font>
      <b/>
      <sz val="15"/>
      <name val="Times New Roman Cyr"/>
      <family val="1"/>
      <charset val="204"/>
    </font>
    <font>
      <sz val="13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b/>
      <sz val="10"/>
      <name val="Times New Roman Cyr"/>
      <charset val="204"/>
    </font>
    <font>
      <b/>
      <sz val="13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" fontId="3" fillId="0" borderId="0"/>
  </cellStyleXfs>
  <cellXfs count="74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vertical="center"/>
    </xf>
    <xf numFmtId="164" fontId="7" fillId="0" borderId="2" xfId="0" applyNumberFormat="1" applyFont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7" fillId="0" borderId="4" xfId="0" applyFont="1" applyBorder="1"/>
    <xf numFmtId="0" fontId="7" fillId="0" borderId="5" xfId="0" applyFont="1" applyBorder="1"/>
    <xf numFmtId="49" fontId="8" fillId="2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0" xfId="0" applyFont="1"/>
    <xf numFmtId="49" fontId="10" fillId="2" borderId="3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vertical="center"/>
    </xf>
    <xf numFmtId="0" fontId="11" fillId="2" borderId="9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0" fontId="7" fillId="0" borderId="3" xfId="0" applyFont="1" applyBorder="1"/>
    <xf numFmtId="0" fontId="0" fillId="0" borderId="0" xfId="0" applyFont="1"/>
    <xf numFmtId="0" fontId="12" fillId="0" borderId="10" xfId="0" applyFont="1" applyBorder="1" applyAlignment="1">
      <alignment vertical="center" wrapText="1"/>
    </xf>
    <xf numFmtId="0" fontId="8" fillId="0" borderId="10" xfId="0" applyFont="1" applyBorder="1"/>
    <xf numFmtId="3" fontId="7" fillId="0" borderId="2" xfId="0" applyNumberFormat="1" applyFont="1" applyBorder="1" applyAlignment="1"/>
    <xf numFmtId="0" fontId="8" fillId="2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64" fontId="7" fillId="0" borderId="2" xfId="0" applyNumberFormat="1" applyFont="1" applyFill="1" applyBorder="1" applyAlignment="1">
      <alignment vertical="center"/>
    </xf>
    <xf numFmtId="0" fontId="8" fillId="2" borderId="10" xfId="0" applyNumberFormat="1" applyFont="1" applyFill="1" applyBorder="1" applyAlignment="1">
      <alignment vertical="center" wrapText="1"/>
    </xf>
    <xf numFmtId="0" fontId="8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  <xf numFmtId="164" fontId="7" fillId="2" borderId="2" xfId="0" applyNumberFormat="1" applyFont="1" applyFill="1" applyBorder="1" applyAlignment="1">
      <alignment vertical="center" wrapText="1"/>
    </xf>
    <xf numFmtId="164" fontId="7" fillId="0" borderId="2" xfId="0" applyNumberFormat="1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vertical="center"/>
    </xf>
    <xf numFmtId="3" fontId="7" fillId="0" borderId="3" xfId="0" applyNumberFormat="1" applyFont="1" applyBorder="1" applyAlignment="1"/>
    <xf numFmtId="164" fontId="10" fillId="0" borderId="3" xfId="0" applyNumberFormat="1" applyFont="1" applyBorder="1" applyAlignment="1">
      <alignment vertical="center"/>
    </xf>
    <xf numFmtId="164" fontId="7" fillId="2" borderId="3" xfId="0" applyNumberFormat="1" applyFont="1" applyFill="1" applyBorder="1" applyAlignment="1">
      <alignment vertical="center"/>
    </xf>
    <xf numFmtId="164" fontId="7" fillId="0" borderId="3" xfId="0" applyNumberFormat="1" applyFont="1" applyBorder="1" applyAlignment="1">
      <alignment vertical="center"/>
    </xf>
    <xf numFmtId="164" fontId="7" fillId="0" borderId="3" xfId="0" applyNumberFormat="1" applyFont="1" applyBorder="1" applyAlignment="1">
      <alignment vertical="center" wrapText="1"/>
    </xf>
    <xf numFmtId="164" fontId="6" fillId="0" borderId="3" xfId="0" applyNumberFormat="1" applyFont="1" applyBorder="1" applyAlignment="1">
      <alignment vertical="center"/>
    </xf>
    <xf numFmtId="164" fontId="7" fillId="2" borderId="3" xfId="0" applyNumberFormat="1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 wrapText="1"/>
    </xf>
    <xf numFmtId="164" fontId="6" fillId="0" borderId="3" xfId="0" applyNumberFormat="1" applyFont="1" applyFill="1" applyBorder="1" applyAlignment="1">
      <alignment vertical="center"/>
    </xf>
    <xf numFmtId="164" fontId="12" fillId="0" borderId="3" xfId="0" applyNumberFormat="1" applyFont="1" applyBorder="1" applyAlignment="1">
      <alignment vertical="center"/>
    </xf>
    <xf numFmtId="164" fontId="12" fillId="0" borderId="2" xfId="0" applyNumberFormat="1" applyFont="1" applyBorder="1" applyAlignment="1">
      <alignment vertical="center"/>
    </xf>
    <xf numFmtId="164" fontId="7" fillId="0" borderId="12" xfId="0" applyNumberFormat="1" applyFont="1" applyBorder="1" applyAlignment="1">
      <alignment vertical="center" wrapText="1"/>
    </xf>
    <xf numFmtId="164" fontId="7" fillId="0" borderId="13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164" fontId="10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ill="1"/>
    <xf numFmtId="49" fontId="7" fillId="0" borderId="3" xfId="0" applyNumberFormat="1" applyFont="1" applyBorder="1" applyAlignment="1">
      <alignment horizontal="center" vertical="center" wrapText="1"/>
    </xf>
    <xf numFmtId="0" fontId="7" fillId="0" borderId="0" xfId="0" applyFont="1"/>
    <xf numFmtId="0" fontId="10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right" vertical="center"/>
    </xf>
    <xf numFmtId="49" fontId="12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7" fillId="0" borderId="5" xfId="0" applyNumberFormat="1" applyFont="1" applyBorder="1" applyAlignment="1"/>
    <xf numFmtId="3" fontId="7" fillId="0" borderId="17" xfId="0" applyNumberFormat="1" applyFont="1" applyBorder="1" applyAlignment="1"/>
    <xf numFmtId="0" fontId="7" fillId="0" borderId="10" xfId="0" applyFont="1" applyBorder="1" applyAlignment="1">
      <alignment wrapText="1"/>
    </xf>
    <xf numFmtId="0" fontId="8" fillId="0" borderId="16" xfId="0" applyNumberFormat="1" applyFont="1" applyBorder="1" applyAlignment="1">
      <alignment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</cellXfs>
  <cellStyles count="2">
    <cellStyle name="Обычный" xfId="0" builtinId="0"/>
    <cellStyle name="ТЕК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view="pageBreakPreview" topLeftCell="A22" zoomScale="110" zoomScaleNormal="80" zoomScaleSheetLayoutView="110" workbookViewId="0">
      <selection activeCell="D29" sqref="D29"/>
    </sheetView>
  </sheetViews>
  <sheetFormatPr defaultRowHeight="16.8" x14ac:dyDescent="0.3"/>
  <cols>
    <col min="1" max="1" width="53.1796875" customWidth="1"/>
    <col min="2" max="2" width="15.1796875" customWidth="1"/>
    <col min="3" max="3" width="17.90625" customWidth="1"/>
    <col min="4" max="6" width="12.54296875" customWidth="1"/>
  </cols>
  <sheetData>
    <row r="1" spans="1:6" ht="40.950000000000003" customHeight="1" x14ac:dyDescent="0.3">
      <c r="A1" s="55" t="s">
        <v>49</v>
      </c>
      <c r="B1" s="55"/>
      <c r="C1" s="55"/>
      <c r="D1" s="55"/>
      <c r="E1" s="55"/>
      <c r="F1" s="55"/>
    </row>
    <row r="2" spans="1:6" ht="17.399999999999999" thickBot="1" x14ac:dyDescent="0.35">
      <c r="A2" s="1"/>
      <c r="B2" s="1"/>
      <c r="C2" s="1"/>
      <c r="D2" s="29"/>
      <c r="F2" s="53" t="s">
        <v>2</v>
      </c>
    </row>
    <row r="3" spans="1:6" ht="17.399999999999999" thickBot="1" x14ac:dyDescent="0.35">
      <c r="A3" s="56" t="s">
        <v>1</v>
      </c>
      <c r="B3" s="58" t="s">
        <v>0</v>
      </c>
      <c r="C3" s="59"/>
      <c r="D3" s="60" t="s">
        <v>41</v>
      </c>
      <c r="E3" s="60" t="s">
        <v>42</v>
      </c>
      <c r="F3" s="60" t="s">
        <v>46</v>
      </c>
    </row>
    <row r="4" spans="1:6" ht="100.5" customHeight="1" thickBot="1" x14ac:dyDescent="0.35">
      <c r="A4" s="57"/>
      <c r="B4" s="2" t="s">
        <v>14</v>
      </c>
      <c r="C4" s="17" t="s">
        <v>15</v>
      </c>
      <c r="D4" s="60"/>
      <c r="E4" s="60"/>
      <c r="F4" s="60"/>
    </row>
    <row r="5" spans="1:6" ht="17.399999999999999" thickBot="1" x14ac:dyDescent="0.35">
      <c r="A5" s="12">
        <v>1</v>
      </c>
      <c r="B5" s="12">
        <v>2</v>
      </c>
      <c r="C5" s="13">
        <v>3</v>
      </c>
      <c r="D5" s="13">
        <v>4</v>
      </c>
      <c r="E5" s="13">
        <v>5</v>
      </c>
      <c r="F5" s="13">
        <v>6</v>
      </c>
    </row>
    <row r="6" spans="1:6" x14ac:dyDescent="0.3">
      <c r="A6" s="8"/>
      <c r="B6" s="9"/>
      <c r="C6" s="9"/>
      <c r="D6" s="68"/>
      <c r="E6" s="68"/>
      <c r="F6" s="69"/>
    </row>
    <row r="7" spans="1:6" s="14" customFormat="1" ht="25.5" customHeight="1" x14ac:dyDescent="0.3">
      <c r="A7" s="21" t="s">
        <v>18</v>
      </c>
      <c r="B7" s="15" t="s">
        <v>16</v>
      </c>
      <c r="C7" s="18"/>
      <c r="D7" s="40">
        <f>D9+D11+D13+D19+D25+D31+D39+D43</f>
        <v>710425.19999999693</v>
      </c>
      <c r="E7" s="40">
        <f>E9+E11+E13+E19+E25+E31+E39</f>
        <v>-5625597.4000000004</v>
      </c>
      <c r="F7" s="54">
        <f>F9+F11+F13+F19+F25+F31+F39</f>
        <v>-4146830.9</v>
      </c>
    </row>
    <row r="8" spans="1:6" x14ac:dyDescent="0.3">
      <c r="A8" s="22"/>
      <c r="B8" s="19"/>
      <c r="C8" s="19"/>
      <c r="D8" s="39"/>
      <c r="E8" s="39"/>
      <c r="F8" s="23"/>
    </row>
    <row r="9" spans="1:6" ht="58.2" customHeight="1" x14ac:dyDescent="0.3">
      <c r="A9" s="24" t="s">
        <v>43</v>
      </c>
      <c r="B9" s="10" t="s">
        <v>16</v>
      </c>
      <c r="C9" s="5" t="s">
        <v>44</v>
      </c>
      <c r="D9" s="41">
        <v>0</v>
      </c>
      <c r="E9" s="41">
        <v>4000000</v>
      </c>
      <c r="F9" s="3">
        <v>3550000</v>
      </c>
    </row>
    <row r="10" spans="1:6" x14ac:dyDescent="0.3">
      <c r="A10" s="25"/>
      <c r="B10" s="11"/>
      <c r="C10" s="6"/>
      <c r="D10" s="42"/>
      <c r="E10" s="42"/>
      <c r="F10" s="4"/>
    </row>
    <row r="11" spans="1:6" ht="55.95" customHeight="1" x14ac:dyDescent="0.3">
      <c r="A11" s="25" t="s">
        <v>10</v>
      </c>
      <c r="B11" s="11" t="s">
        <v>16</v>
      </c>
      <c r="C11" s="7" t="s">
        <v>3</v>
      </c>
      <c r="D11" s="43">
        <v>-1300000</v>
      </c>
      <c r="E11" s="43">
        <v>0</v>
      </c>
      <c r="F11" s="35">
        <v>0</v>
      </c>
    </row>
    <row r="12" spans="1:6" x14ac:dyDescent="0.3">
      <c r="A12" s="25"/>
      <c r="B12" s="11"/>
      <c r="C12" s="7"/>
      <c r="D12" s="43"/>
      <c r="E12" s="43"/>
      <c r="F12" s="35"/>
    </row>
    <row r="13" spans="1:6" ht="52.2" customHeight="1" x14ac:dyDescent="0.3">
      <c r="A13" s="25" t="s">
        <v>27</v>
      </c>
      <c r="B13" s="11" t="s">
        <v>16</v>
      </c>
      <c r="C13" s="7" t="s">
        <v>28</v>
      </c>
      <c r="D13" s="42">
        <f>D15+D17</f>
        <v>11172739</v>
      </c>
      <c r="E13" s="42">
        <f t="shared" ref="E13:F13" si="0">E15+E17</f>
        <v>3500000</v>
      </c>
      <c r="F13" s="4">
        <f t="shared" si="0"/>
        <v>3500000</v>
      </c>
    </row>
    <row r="14" spans="1:6" x14ac:dyDescent="0.3">
      <c r="A14" s="25"/>
      <c r="B14" s="11"/>
      <c r="C14" s="7"/>
      <c r="D14" s="42"/>
      <c r="E14" s="42"/>
      <c r="F14" s="4"/>
    </row>
    <row r="15" spans="1:6" ht="78" x14ac:dyDescent="0.3">
      <c r="A15" s="25" t="s">
        <v>47</v>
      </c>
      <c r="B15" s="11" t="s">
        <v>16</v>
      </c>
      <c r="C15" s="7" t="s">
        <v>48</v>
      </c>
      <c r="D15" s="42">
        <v>8172739</v>
      </c>
      <c r="E15" s="42">
        <v>0</v>
      </c>
      <c r="F15" s="4">
        <v>0</v>
      </c>
    </row>
    <row r="16" spans="1:6" x14ac:dyDescent="0.3">
      <c r="A16" s="25"/>
      <c r="B16" s="11"/>
      <c r="C16" s="7"/>
      <c r="D16" s="43"/>
      <c r="E16" s="43"/>
      <c r="F16" s="35"/>
    </row>
    <row r="17" spans="1:6" ht="87.6" customHeight="1" x14ac:dyDescent="0.3">
      <c r="A17" s="25" t="s">
        <v>29</v>
      </c>
      <c r="B17" s="11" t="s">
        <v>16</v>
      </c>
      <c r="C17" s="7" t="s">
        <v>45</v>
      </c>
      <c r="D17" s="43">
        <v>3000000</v>
      </c>
      <c r="E17" s="43">
        <v>3500000</v>
      </c>
      <c r="F17" s="35">
        <v>3500000</v>
      </c>
    </row>
    <row r="18" spans="1:6" x14ac:dyDescent="0.3">
      <c r="A18" s="25"/>
      <c r="B18" s="11"/>
      <c r="C18" s="7"/>
      <c r="D18" s="43"/>
      <c r="E18" s="43"/>
      <c r="F18" s="35"/>
    </row>
    <row r="19" spans="1:6" ht="54.6" customHeight="1" x14ac:dyDescent="0.3">
      <c r="A19" s="24" t="s">
        <v>11</v>
      </c>
      <c r="B19" s="10" t="s">
        <v>16</v>
      </c>
      <c r="C19" s="5" t="s">
        <v>39</v>
      </c>
      <c r="D19" s="41">
        <f>D21+D23</f>
        <v>-9909296</v>
      </c>
      <c r="E19" s="41">
        <f>E21+E23</f>
        <v>-13686646</v>
      </c>
      <c r="F19" s="3">
        <f>F21+F23</f>
        <v>-11733098</v>
      </c>
    </row>
    <row r="20" spans="1:6" x14ac:dyDescent="0.3">
      <c r="A20" s="25"/>
      <c r="B20" s="11"/>
      <c r="C20" s="6"/>
      <c r="D20" s="42"/>
      <c r="E20" s="42"/>
      <c r="F20" s="4"/>
    </row>
    <row r="21" spans="1:6" ht="82.2" customHeight="1" x14ac:dyDescent="0.3">
      <c r="A21" s="24" t="s">
        <v>26</v>
      </c>
      <c r="B21" s="10" t="s">
        <v>16</v>
      </c>
      <c r="C21" s="6" t="s">
        <v>25</v>
      </c>
      <c r="D21" s="44">
        <v>-6909296</v>
      </c>
      <c r="E21" s="44">
        <v>-10186646</v>
      </c>
      <c r="F21" s="16">
        <v>-8233098</v>
      </c>
    </row>
    <row r="22" spans="1:6" x14ac:dyDescent="0.3">
      <c r="A22" s="27"/>
      <c r="B22" s="10"/>
      <c r="C22" s="6"/>
      <c r="D22" s="44"/>
      <c r="E22" s="44"/>
      <c r="F22" s="16"/>
    </row>
    <row r="23" spans="1:6" ht="84" customHeight="1" x14ac:dyDescent="0.3">
      <c r="A23" s="24" t="s">
        <v>30</v>
      </c>
      <c r="B23" s="10" t="s">
        <v>16</v>
      </c>
      <c r="C23" s="5" t="s">
        <v>40</v>
      </c>
      <c r="D23" s="45">
        <v>-3000000</v>
      </c>
      <c r="E23" s="45">
        <v>-3500000</v>
      </c>
      <c r="F23" s="36">
        <v>-3500000</v>
      </c>
    </row>
    <row r="24" spans="1:6" ht="15.75" customHeight="1" x14ac:dyDescent="0.3">
      <c r="A24" s="25"/>
      <c r="B24" s="11"/>
      <c r="C24" s="6"/>
      <c r="D24" s="42"/>
      <c r="E24" s="42"/>
      <c r="F24" s="4"/>
    </row>
    <row r="25" spans="1:6" ht="35.700000000000003" customHeight="1" x14ac:dyDescent="0.3">
      <c r="A25" s="25" t="s">
        <v>13</v>
      </c>
      <c r="B25" s="11" t="s">
        <v>16</v>
      </c>
      <c r="C25" s="6" t="s">
        <v>12</v>
      </c>
      <c r="D25" s="46">
        <f>D27+D29</f>
        <v>794655.79999999702</v>
      </c>
      <c r="E25" s="46">
        <f>E27+E29</f>
        <v>205500</v>
      </c>
      <c r="F25" s="26">
        <f>F27+F29</f>
        <v>140230</v>
      </c>
    </row>
    <row r="26" spans="1:6" x14ac:dyDescent="0.3">
      <c r="A26" s="25"/>
      <c r="B26" s="11"/>
      <c r="C26" s="6"/>
      <c r="D26" s="46"/>
      <c r="E26" s="46"/>
      <c r="F26" s="26"/>
    </row>
    <row r="27" spans="1:6" s="61" customFormat="1" ht="35.700000000000003" customHeight="1" x14ac:dyDescent="0.3">
      <c r="A27" s="34" t="s">
        <v>35</v>
      </c>
      <c r="B27" s="31" t="s">
        <v>16</v>
      </c>
      <c r="C27" s="32" t="s">
        <v>38</v>
      </c>
      <c r="D27" s="46">
        <f>-(53872031.7+D13+D31+D47)</f>
        <v>-65849993.700000003</v>
      </c>
      <c r="E27" s="46">
        <v>-53190712.200000003</v>
      </c>
      <c r="F27" s="26">
        <v>-54060684.100000001</v>
      </c>
    </row>
    <row r="28" spans="1:6" s="61" customFormat="1" x14ac:dyDescent="0.3">
      <c r="A28" s="34"/>
      <c r="B28" s="31"/>
      <c r="C28" s="32"/>
      <c r="D28" s="46"/>
      <c r="E28" s="46"/>
      <c r="F28" s="26"/>
    </row>
    <row r="29" spans="1:6" s="61" customFormat="1" ht="39" customHeight="1" x14ac:dyDescent="0.3">
      <c r="A29" s="34" t="s">
        <v>36</v>
      </c>
      <c r="B29" s="31" t="s">
        <v>16</v>
      </c>
      <c r="C29" s="32" t="s">
        <v>37</v>
      </c>
      <c r="D29" s="46">
        <f>54583678.5-D11-D19-D39-D43</f>
        <v>66644649.5</v>
      </c>
      <c r="E29" s="46">
        <v>53396212.200000003</v>
      </c>
      <c r="F29" s="26">
        <v>54200914.100000001</v>
      </c>
    </row>
    <row r="30" spans="1:6" x14ac:dyDescent="0.3">
      <c r="A30" s="25"/>
      <c r="B30" s="11"/>
      <c r="C30" s="6"/>
      <c r="D30" s="42"/>
      <c r="E30" s="42"/>
      <c r="F30" s="4"/>
    </row>
    <row r="31" spans="1:6" ht="60" customHeight="1" x14ac:dyDescent="0.3">
      <c r="A31" s="30" t="s">
        <v>7</v>
      </c>
      <c r="B31" s="31" t="s">
        <v>16</v>
      </c>
      <c r="C31" s="32" t="s">
        <v>5</v>
      </c>
      <c r="D31" s="46">
        <f>D33+D35+D37</f>
        <v>804001.4</v>
      </c>
      <c r="E31" s="46">
        <f>E33+E35+E37</f>
        <v>505548.6</v>
      </c>
      <c r="F31" s="26">
        <f>F33+F35+F37</f>
        <v>546037.1</v>
      </c>
    </row>
    <row r="32" spans="1:6" x14ac:dyDescent="0.3">
      <c r="A32" s="30"/>
      <c r="B32" s="31"/>
      <c r="C32" s="32"/>
      <c r="D32" s="47"/>
      <c r="E32" s="47"/>
      <c r="F32" s="37"/>
    </row>
    <row r="33" spans="1:6" ht="93.6" customHeight="1" x14ac:dyDescent="0.3">
      <c r="A33" s="30" t="s">
        <v>22</v>
      </c>
      <c r="B33" s="33" t="s">
        <v>16</v>
      </c>
      <c r="C33" s="32" t="s">
        <v>21</v>
      </c>
      <c r="D33" s="48">
        <v>84882.6</v>
      </c>
      <c r="E33" s="48">
        <v>85366.5</v>
      </c>
      <c r="F33" s="38">
        <v>122986.6</v>
      </c>
    </row>
    <row r="34" spans="1:6" x14ac:dyDescent="0.3">
      <c r="A34" s="34"/>
      <c r="B34" s="33"/>
      <c r="C34" s="32"/>
      <c r="D34" s="48"/>
      <c r="E34" s="48"/>
      <c r="F34" s="38"/>
    </row>
    <row r="35" spans="1:6" ht="122.4" customHeight="1" x14ac:dyDescent="0.3">
      <c r="A35" s="30" t="s">
        <v>23</v>
      </c>
      <c r="B35" s="33" t="s">
        <v>16</v>
      </c>
      <c r="C35" s="32" t="s">
        <v>24</v>
      </c>
      <c r="D35" s="48">
        <v>10769.8</v>
      </c>
      <c r="E35" s="48">
        <v>0</v>
      </c>
      <c r="F35" s="38">
        <v>0</v>
      </c>
    </row>
    <row r="36" spans="1:6" x14ac:dyDescent="0.3">
      <c r="A36" s="25"/>
      <c r="B36" s="11"/>
      <c r="C36" s="6"/>
      <c r="D36" s="42"/>
      <c r="E36" s="42"/>
      <c r="F36" s="4"/>
    </row>
    <row r="37" spans="1:6" ht="90" customHeight="1" x14ac:dyDescent="0.3">
      <c r="A37" s="28" t="s">
        <v>31</v>
      </c>
      <c r="B37" s="11" t="s">
        <v>16</v>
      </c>
      <c r="C37" s="6" t="s">
        <v>32</v>
      </c>
      <c r="D37" s="42">
        <v>708349</v>
      </c>
      <c r="E37" s="42">
        <v>420182.1</v>
      </c>
      <c r="F37" s="4">
        <v>423050.5</v>
      </c>
    </row>
    <row r="38" spans="1:6" x14ac:dyDescent="0.3">
      <c r="A38" s="25"/>
      <c r="B38" s="11"/>
      <c r="C38" s="6"/>
      <c r="D38" s="42"/>
      <c r="E38" s="42"/>
      <c r="F38" s="4"/>
    </row>
    <row r="39" spans="1:6" ht="64.95" customHeight="1" x14ac:dyDescent="0.3">
      <c r="A39" s="25" t="s">
        <v>9</v>
      </c>
      <c r="B39" s="11" t="s">
        <v>16</v>
      </c>
      <c r="C39" s="6" t="s">
        <v>8</v>
      </c>
      <c r="D39" s="42">
        <f>D41</f>
        <v>-201675</v>
      </c>
      <c r="E39" s="42">
        <f>E41</f>
        <v>-150000</v>
      </c>
      <c r="F39" s="4">
        <f>F41</f>
        <v>-150000</v>
      </c>
    </row>
    <row r="40" spans="1:6" x14ac:dyDescent="0.3">
      <c r="A40" s="25"/>
      <c r="B40" s="11"/>
      <c r="C40" s="6"/>
      <c r="D40" s="43"/>
      <c r="E40" s="43"/>
      <c r="F40" s="35"/>
    </row>
    <row r="41" spans="1:6" ht="87" customHeight="1" x14ac:dyDescent="0.3">
      <c r="A41" s="25" t="s">
        <v>33</v>
      </c>
      <c r="B41" s="11" t="s">
        <v>16</v>
      </c>
      <c r="C41" s="6" t="s">
        <v>34</v>
      </c>
      <c r="D41" s="42">
        <v>-201675</v>
      </c>
      <c r="E41" s="42">
        <v>-150000</v>
      </c>
      <c r="F41" s="4">
        <v>-150000</v>
      </c>
    </row>
    <row r="42" spans="1:6" ht="21.6" customHeight="1" x14ac:dyDescent="0.3">
      <c r="A42" s="25"/>
      <c r="B42" s="11"/>
      <c r="C42" s="6"/>
      <c r="D42" s="42"/>
      <c r="E42" s="42"/>
      <c r="F42" s="4"/>
    </row>
    <row r="43" spans="1:6" s="63" customFormat="1" ht="113.4" customHeight="1" x14ac:dyDescent="0.3">
      <c r="A43" s="70" t="s">
        <v>50</v>
      </c>
      <c r="B43" s="62" t="s">
        <v>16</v>
      </c>
      <c r="C43" s="6" t="s">
        <v>51</v>
      </c>
      <c r="D43" s="42">
        <v>-650000</v>
      </c>
      <c r="E43" s="42">
        <v>0</v>
      </c>
      <c r="F43" s="4">
        <v>0</v>
      </c>
    </row>
    <row r="44" spans="1:6" x14ac:dyDescent="0.3">
      <c r="A44" s="25"/>
      <c r="B44" s="11"/>
      <c r="C44" s="6"/>
      <c r="D44" s="42"/>
      <c r="E44" s="42"/>
      <c r="F44" s="4"/>
    </row>
    <row r="45" spans="1:6" s="14" customFormat="1" ht="25.2" customHeight="1" x14ac:dyDescent="0.3">
      <c r="A45" s="21" t="s">
        <v>19</v>
      </c>
      <c r="B45" s="66" t="s">
        <v>17</v>
      </c>
      <c r="C45" s="67"/>
      <c r="D45" s="49">
        <f>D47</f>
        <v>1221.5999999999999</v>
      </c>
      <c r="E45" s="49">
        <f>E47</f>
        <v>1591.5</v>
      </c>
      <c r="F45" s="50">
        <f>F47</f>
        <v>1505.6</v>
      </c>
    </row>
    <row r="46" spans="1:6" x14ac:dyDescent="0.3">
      <c r="A46" s="21"/>
      <c r="B46" s="11"/>
      <c r="C46" s="6"/>
      <c r="D46" s="42"/>
      <c r="E46" s="42"/>
      <c r="F46" s="4"/>
    </row>
    <row r="47" spans="1:6" ht="46.8" x14ac:dyDescent="0.3">
      <c r="A47" s="28" t="s">
        <v>6</v>
      </c>
      <c r="B47" s="11" t="s">
        <v>17</v>
      </c>
      <c r="C47" s="6" t="s">
        <v>4</v>
      </c>
      <c r="D47" s="43">
        <v>1221.5999999999999</v>
      </c>
      <c r="E47" s="43">
        <v>1591.5</v>
      </c>
      <c r="F47" s="35">
        <v>1505.6</v>
      </c>
    </row>
    <row r="48" spans="1:6" ht="17.399999999999999" thickBot="1" x14ac:dyDescent="0.35">
      <c r="A48" s="71"/>
      <c r="B48" s="72"/>
      <c r="C48" s="73"/>
      <c r="D48" s="51"/>
      <c r="E48" s="51"/>
      <c r="F48" s="52"/>
    </row>
    <row r="49" spans="1:6" s="20" customFormat="1" ht="43.95" customHeight="1" thickBot="1" x14ac:dyDescent="0.35">
      <c r="A49" s="64" t="s">
        <v>20</v>
      </c>
      <c r="B49" s="64"/>
      <c r="C49" s="64"/>
      <c r="D49" s="65">
        <f>D7+D45</f>
        <v>711646.7999999969</v>
      </c>
      <c r="E49" s="65">
        <f>E7+E45</f>
        <v>-5624005.9000000004</v>
      </c>
      <c r="F49" s="65">
        <f>F7+F45</f>
        <v>-4145325.3</v>
      </c>
    </row>
  </sheetData>
  <mergeCells count="6">
    <mergeCell ref="A1:F1"/>
    <mergeCell ref="A3:A4"/>
    <mergeCell ref="B3:C3"/>
    <mergeCell ref="D3:D4"/>
    <mergeCell ref="E3:E4"/>
    <mergeCell ref="F3:F4"/>
  </mergeCells>
  <phoneticPr fontId="4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97" firstPageNumber="168" fitToHeight="0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</vt:lpstr>
      <vt:lpstr>роспись!Заголовки_для_печати</vt:lpstr>
      <vt:lpstr>роспись!Область_печати</vt:lpstr>
    </vt:vector>
  </TitlesOfParts>
  <Company>Отдел бюджетов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Геннадьевна</dc:creator>
  <cp:lastModifiedBy>Danilova MG.</cp:lastModifiedBy>
  <cp:lastPrinted>2017-11-21T09:50:29Z</cp:lastPrinted>
  <dcterms:created xsi:type="dcterms:W3CDTF">2001-12-06T13:20:51Z</dcterms:created>
  <dcterms:modified xsi:type="dcterms:W3CDTF">2017-11-21T11:16:10Z</dcterms:modified>
</cp:coreProperties>
</file>