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260" windowWidth="21930" windowHeight="7875" activeTab="0"/>
  </bookViews>
  <sheets>
    <sheet name="Объекты 2020 ДС" sheetId="1" r:id="rId1"/>
    <sheet name="Объекты 2020 ОМРДХ" sheetId="2" r:id="rId2"/>
    <sheet name="Объекты 2020 БДД" sheetId="3" r:id="rId3"/>
    <sheet name="Лист2" sheetId="4" r:id="rId4"/>
    <sheet name="Лист3" sheetId="5" r:id="rId5"/>
  </sheets>
  <definedNames>
    <definedName name="__DdeLink__13782_1232455655" localSheetId="2">'Объекты 2020 БДД'!#REF!</definedName>
    <definedName name="__DdeLink__13782_1232455655" localSheetId="0">'Объекты 2020 ДС'!#REF!</definedName>
    <definedName name="__DdeLink__13782_1232455655" localSheetId="1">'Объекты 2020 ОМРДХ'!#REF!</definedName>
    <definedName name="_xlnm.Print_Titles" localSheetId="2">'Объекты 2020 БДД'!$3:$3</definedName>
    <definedName name="_xlnm.Print_Titles" localSheetId="0">'Объекты 2020 ДС'!$3:$3</definedName>
    <definedName name="_xlnm.Print_Titles" localSheetId="1">'Объекты 2020 ОМРДХ'!$3:$3</definedName>
    <definedName name="_xlnm.Print_Area" localSheetId="2">'Объекты 2020 БДД'!$A$1:$D$24</definedName>
    <definedName name="_xlnm.Print_Area" localSheetId="0">'Объекты 2020 ДС'!$A$1:$D$38</definedName>
    <definedName name="_xlnm.Print_Area" localSheetId="1">'Объекты 2020 ОМРДХ'!$A$1:$D$7</definedName>
  </definedNames>
  <calcPr fullCalcOnLoad="1"/>
</workbook>
</file>

<file path=xl/sharedStrings.xml><?xml version="1.0" encoding="utf-8"?>
<sst xmlns="http://schemas.openxmlformats.org/spreadsheetml/2006/main" count="82" uniqueCount="77">
  <si>
    <t>№
п/п</t>
  </si>
  <si>
    <t xml:space="preserve">Ремонт автомобильной дороги М-3 «Украина» - Судимир-Хвастовичи-Теребень в Жиздринском районе на участке с км 0+000 по км 14+829    </t>
  </si>
  <si>
    <t>Эксплуатация автомобильной дороги общего пользования межмуниципального значения Калужской области А-130 "Москва-Малоярославец-Рославль"-Орехово-Корсаково в Жуковском районе на участвке с км 0+000 по км 9+100</t>
  </si>
  <si>
    <t>Эксплуатация автомобильной дороги общего пользования межмуниципального значения Калужской области Папино-Инино в Жуковском районе</t>
  </si>
  <si>
    <t xml:space="preserve">Эксплуатация автомобильной дороги общего пользования межмуниципального значения Калужской области Таруса-Алекино в Тарусском районе </t>
  </si>
  <si>
    <t>Капитальный ремонт автомобильной дороги Калуга-Ферзиково-Таруса-Серпухов на участках с км 26+750 по км 27+150, с км 84+200 по км 84+600 в Ферзиковском и Тарусском районах (устройство пунктов (автоматизированных систем) весового и габаритного контроля транспортных средств).</t>
  </si>
  <si>
    <t>Приобретение технических средств для развития единой автоматизированной системы фото-, видеофиксации нарушений Правил дорожного движения</t>
  </si>
  <si>
    <t>Внедрение автоматизированных и роботизированных технологий организации дорожного движения и контроля за соблюдением правил дорожного движения</t>
  </si>
  <si>
    <t>Ремонт автомобильной дороги по ул. Московская  (на участке ул. Ленина - ул. Азаровская) в г. Калуге</t>
  </si>
  <si>
    <t>Ремонт автомобильной дороги по ул. Луначарского (на участке ул. Зеленый крупец - ул. Ленина) в г. Калуге</t>
  </si>
  <si>
    <t>Ремонт автомобильной дороги по ул. Максима Горького (на участке ул. Пролетарская - ул. Войкова) в г. Калуге</t>
  </si>
  <si>
    <t>Ремонт автомобильной дороги по ул. Фридриха Энгельса (на участке ул. Чижевского - ул. Степана Разина) в г. Калуге</t>
  </si>
  <si>
    <t>Ремонт автомобильной дороги по ул. Салтыкова Щедрина (на участке ул. Луначарского - ул. Болдина) в г. Калуге</t>
  </si>
  <si>
    <t>Ремонт автомобильной дороги по ул. Болдина (на участке ул. Салтыкова Щедрина - ул. Никитина) в г. Калуге</t>
  </si>
  <si>
    <t>Ремонт автомобильной дороги в Пригородном районе г.Калуга, от конца ул.Киевка г.Калуги (ручей Киевка) — п.Турынино — мост через р.Калужка д.Ждамирово (до границы Ферзиковского района)</t>
  </si>
  <si>
    <t>Строительство объезда г.Калуги на участке Секиотово-Анненки с мостом через р. Оку до ул. Серафима Туликова</t>
  </si>
  <si>
    <t>Ремонт автомобильной дороги общего пользования местного значения по ул.Мира (участок пр-т Ленина - ул. Курчатова) в г. Обнинске</t>
  </si>
  <si>
    <t>Ремонт автомобильной дороги общего пользования местного значения по ул. Гагарина (нечетная сторона) в г. Обнинске</t>
  </si>
  <si>
    <t>Ремонт автомобильной дороги общего пользования местного значения по пр. Ленина д. 40 до пр. Ленина д. 63 в г. Обнинске</t>
  </si>
  <si>
    <t>Ремонт автомобильной дороги общего пользования местного значения по ул. Пионерский проезд (участок ул. Любого - ул. Кутузова) в г. Обнинске</t>
  </si>
  <si>
    <t>Ремонт автомобильной дороги общего пользования местного значения по пр. Маркса (участок ул. Курчатова - пр. Маркса д. 108) в г. Обнинске</t>
  </si>
  <si>
    <t>Ремонт автомобильной дороги общего пользования местного значения по ул. Любого (участок Пионерский проезд - Самсоновский проезд) в г. Обнинске</t>
  </si>
  <si>
    <t>Ремонт автомобильной дороги общего пользования местного значения по ул. Жолио-Кюри (четная сторона, участок ул. Курчатова - ул. Красных Зорь) в г. Обнинске</t>
  </si>
  <si>
    <t>Ремонт автомобильной дороги общего пользования местного значения по от ул. Менделева через Кончаловские горы, ж/д тоннель с выездом на шоссе Москва-Варшавка в г. Обнинске</t>
  </si>
  <si>
    <t>г. КАЛУГА</t>
  </si>
  <si>
    <t>г. ОБНИНСК</t>
  </si>
  <si>
    <t xml:space="preserve">Наименование объекта </t>
  </si>
  <si>
    <t>Протяженность, км</t>
  </si>
  <si>
    <t>Финансирование работ в 2020 году,
тыс.рублей</t>
  </si>
  <si>
    <t>ОБЪЕКТЫ РЕГИОНАЛЬНОГО ЗНАЧЕНИЯ</t>
  </si>
  <si>
    <t>ОБЪЕКТЫ МЕСТНОГО ЗНАЧЕНИЯ</t>
  </si>
  <si>
    <t>Ремонт автомобильной дороги общего пользования местного значения по ул.Белкинская (участок пр-т Ленина - ул. Гагарина) в г. Обнинске</t>
  </si>
  <si>
    <t>Строительство обхода г.Калуги на участке Анненки-Жерело</t>
  </si>
  <si>
    <t>Перечень объектов Калужской области, реализуемых в рамках                                                 регионального проекта "Дорожная сеть" в 2020 году</t>
  </si>
  <si>
    <t xml:space="preserve"> </t>
  </si>
  <si>
    <t>Реконструкция автомобильной дороги Белоусово-Высокиничи-Серпухов в Жуковском районе на участке с км 0+000 по км 0+450 с устройством дополнительной полосы движения автотранспорта</t>
  </si>
  <si>
    <t>Ремонт  автомобильной дороги Вязьма-Калуга в городском округе "Город Калуга" на участке с км 159+672 по км 170+786</t>
  </si>
  <si>
    <t>Ремонт автомобильной дороги Бабынино-Воротынск-поворот Росва в Бабынинском и Перемышльском районах на участке с км 10+150 по км 20+245</t>
  </si>
  <si>
    <t>Реконструкция автомобильной дороги Бабынино-Воротынск-поворот Росва в Бабынинском районе на участке с км 3+050 по км 8+800</t>
  </si>
  <si>
    <t>Ремонт автомобильной дороги «Бабынино-Воротынск-поворот Росва»-Антопьево-Акулово в Бабынинском районе на участке с км 0+000 по км 8+000</t>
  </si>
  <si>
    <t>Ремонт автомобильной дороги Кондрово-Галкино-Острожное-Барсуки в Дзержинском районе на участке с км 12+000 по км 19+000</t>
  </si>
  <si>
    <t>Ремонт автомобильной дороги Березовка-Бабичево в Малоярославецком районе</t>
  </si>
  <si>
    <t>Ремонт автомобильной дороги "Вязьма-Калуга"-Мосальск"-Боровенск в Мосальском районе</t>
  </si>
  <si>
    <t>Кол-во, шт.</t>
  </si>
  <si>
    <t>Перечень объектов Калужской области, реализуемых в 2020 году в рамках                                                            регионального проекта "Общесистемные меры развития дорожного хозяйства"</t>
  </si>
  <si>
    <t>Разработка проектной документации на капитальный ремонт автомобильных дорог Малоярославец-Боровск на участке с км 20+330 по км 20+700, " Малоярославец-Боровск"-Кривское-Обнинск на участке с км 1+130 по км 1+430 и Боровск-Федорино-"Верея-Медынь" на участке с км 5+670 по км 6+000 в Боровском районе (устройство пунктов (автоматизированных систем) весового и габаритного контроля транспортных средств)</t>
  </si>
  <si>
    <t>Перечень объектов Калужской области, реализуемых в 2020 году в рамках регионального проекта "Безопасность дорожного движения"</t>
  </si>
  <si>
    <t>Установка недостающих барьерных ограждений, замена поврежденных или несоотыетствующих действующим стандартам секций барьерных ограждений на автомобильных дорогах общего пользования регионального и межмуниципального значения Калужской области</t>
  </si>
  <si>
    <t>Установка недостающих пешеходных ограждений, замене секций пешеходных ограждений на автомобильных дорогах общего пользования регионального и межмуниципального значения Калужской области</t>
  </si>
  <si>
    <t xml:space="preserve">Наименование объекта, мероприятия </t>
  </si>
  <si>
    <t>Наименование объекта, мероприятия</t>
  </si>
  <si>
    <t>Замена дорожных знаков и стоек, установке недостающих дорожных знаков на автомобильных дорогах общего пользования регионального и межмуниципального значения Калужской области</t>
  </si>
  <si>
    <t>Установка недостающих дорожных знаков маршрутного ориентирования (знаков индивидуального проектирования и специальных щитов) на автомобильных дорогах общего пользования регионального и межмуниципального значения Калужской области</t>
  </si>
  <si>
    <t>Нанесение горизонтальной дорожной разметки на автомобильных дорогах общего пользования регионального и межмуниципального значения Калужской области</t>
  </si>
  <si>
    <t>Разработка и корректировка проектов организации дорожного движения на автомобильных дорогах общего пользования регионального и межмуниципального значения Калужской области</t>
  </si>
  <si>
    <t>Содержание светофорных объектов на автомобильных дорогах общего пользования регионального и межмуниципального значения Калужской области</t>
  </si>
  <si>
    <t>Модернизация светофорных объектов на автомобильных дорогах общего пользования регионального и межмуниципального значения Калужской области</t>
  </si>
  <si>
    <t>Замена бордюров, устройству недостающих и ремонту бордюров по краям усовершенствованных покрытий и тротуаров, восстановлению покрытий на укрепительных полосах и обочинах автомобильных дорог (для беспрепятственного доступа маломобильных групп населения)</t>
  </si>
  <si>
    <t>Реконструкция автодороги Козельск-Ульяново-Дудоровский-Хвастовичи в Хвастовичском районе(устройство электроосвещения  и тротуаров на участке с  км 76+735 по км 77+925, с.Колодяссы)</t>
  </si>
  <si>
    <t>Реконструкция автомобильной дороги Р92 "Калуга-Перемышль-Белев-Орел"-Козельск в Козельском районе (устройство электроосвещения, тротуаров и автобусных остановок на участке с км 13+640 по км 15+645, д.Подборки)</t>
  </si>
  <si>
    <t>Реконструкция автомобильной дороги  М-3"Украина"-Судимир-Хвастовичи-Теребень в Жиздринском районе (устройство электроосвещения на участке с км 5+650 по км 7+820, ст.Судимир</t>
  </si>
  <si>
    <t>Реконструкция автомобильной дороги Окружная дорога г.Калуги-Детчино-Малоярославец в Малоярославецком районе (устройство электроосвещения и тротуаров на участке с км 19+538 по км 20+665, д.Алешково)</t>
  </si>
  <si>
    <t>Разработка проектной документации по объекту: Реконструкция автомобильной дороги Р92 «Калуга-Перемышль-Белев-Орел»-Козельск в Перемышльском и Козельском районах (устройство электроосвещения на участках с км 2+700 по км 4+900, д.Покровское, с км 6+752 по км 9+163, д.Нижнее Алопово, с км 16+900 по км 20+780, д.Каменка, с км 20+900 по км 21+800, д.Полошково)</t>
  </si>
  <si>
    <t>Разработка проектной документации по объекту: Реконструкция автомобильной дороги Окружная дорога г.Калуги-Детчино-Малоярославец в Малоярославецком районе (устройство электроосвещения и тротуаров на участке с км 16+510 по км 17+970, д.Гончаровка, д.Воробъево)</t>
  </si>
  <si>
    <t>Разработка проектной документации по объекту: Реконструкция автомобильной дороги Малоярославец-Боровск в Боровском районе (устройство электроосвещения, тротуаров и автобусных остановок на участке с км 15+630 по км 17+100, д. Тимашово)</t>
  </si>
  <si>
    <t>Разработка проектной документации по объекту: Реконструкция автомобильной дороги Ферзиково-Сугоново в Ферзиковском районе (устройство электроосвещения на участках с км 0+730 по км 1+210, п.Ферзиково, с км 1+610 по км 3+260, с.Ферзиково)</t>
  </si>
  <si>
    <t>Разработка проектной документации по объекту: Реконструкция автомобильной дороги Калуга-Медынь в Дзержинском районе (устройство электроосвещения и тротуаров на участке с км 47+700 по км 50+100, д. Адамовское)</t>
  </si>
  <si>
    <t>Разработка проектной документации по объекту: Реконструкция автомобильной дороги  "Калуга-Медынь"-Товарково в Дзержинском районе (устройство  электроосвещения и тротуаров на участке с км 0+900 по км 5+340, п.Товарково)</t>
  </si>
  <si>
    <t>Разработка проектной документации по объекту: Реконструкция автомобильной дороги "Брянск-Людиново-Киров"-А-130 "Иосква-Малоярославец-Рославль"-Лосиное в Кировском районе (устройство электроосвещения и тротуаров с км 0+000  по км 0+580)</t>
  </si>
  <si>
    <t xml:space="preserve"> -/2421/-</t>
  </si>
  <si>
    <t xml:space="preserve"> -/302/-</t>
  </si>
  <si>
    <t xml:space="preserve"> -/297/-</t>
  </si>
  <si>
    <t xml:space="preserve"> -/-/56</t>
  </si>
  <si>
    <t>1686,22/-/-/600587,18</t>
  </si>
  <si>
    <t>Протяженность, км/ пог.м/ шт./ кв.м</t>
  </si>
  <si>
    <t xml:space="preserve"> -/-/12</t>
  </si>
  <si>
    <t xml:space="preserve"> -/-/22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</si>
</sst>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_р_._-;\-* #,##0.0_р_._-;_-* &quot;-&quot;?_р_._-;_-@_-"/>
    <numFmt numFmtId="177" formatCode="_-* #,##0_р_._-;\-* #,##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_-* #,##0_р_._-;\-* #,##0_р_._-;_-* &quot;-&quot;??_р_._-;_-@_-"/>
    <numFmt numFmtId="184" formatCode="#,##0.00000"/>
    <numFmt numFmtId="185" formatCode="0.0000"/>
    <numFmt numFmtId="186" formatCode="0.00000"/>
    <numFmt numFmtId="187" formatCode="0.000000000000000"/>
    <numFmt numFmtId="188" formatCode="0.000000000000000000"/>
    <numFmt numFmtId="189" formatCode="#,##0.0000"/>
    <numFmt numFmtId="190" formatCode="#,##0.00000000"/>
    <numFmt numFmtId="191" formatCode="#,##0.000000"/>
    <numFmt numFmtId="192" formatCode="0.0000000000000"/>
    <numFmt numFmtId="193" formatCode="0.00000000000000"/>
    <numFmt numFmtId="194" formatCode="0.00000000000000000000000"/>
    <numFmt numFmtId="195" formatCode="0.00000000000000000"/>
    <numFmt numFmtId="196" formatCode="#,##0.0000000"/>
    <numFmt numFmtId="197" formatCode="0.000"/>
    <numFmt numFmtId="198" formatCode="_-* #,##0.0000_р_._-;\-* #,##0.0000_р_._-;_-* &quot;-&quot;??_р_._-;_-@_-"/>
    <numFmt numFmtId="199" formatCode="_-* #,##0.00000_р_._-;\-* #,##0.000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6"/>
      <color indexed="8"/>
      <name val="Times New Roman"/>
      <family val="1"/>
    </font>
    <font>
      <sz val="11"/>
      <name val="Calibri"/>
      <family val="2"/>
    </font>
    <font>
      <b/>
      <sz val="12"/>
      <color indexed="24"/>
      <name val="Times New Roman Cyr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0" borderId="1">
      <alignment horizontal="center" vertic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38" fillId="19" borderId="0">
      <alignment/>
      <protection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" fontId="38" fillId="0" borderId="1">
      <alignment horizontal="left" vertical="top" wrapText="1" indent="2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1">
      <alignment horizontal="center" vertical="center" wrapText="1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1" fontId="38" fillId="0" borderId="1">
      <alignment horizontal="center" vertical="top" shrinkToFi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8" fillId="0" borderId="1">
      <alignment horizontal="center" vertical="center" wrapText="1"/>
      <protection/>
    </xf>
    <xf numFmtId="0" fontId="38" fillId="19" borderId="2">
      <alignment/>
      <protection/>
    </xf>
    <xf numFmtId="0" fontId="38" fillId="19" borderId="2">
      <alignment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3">
      <alignment/>
      <protection/>
    </xf>
    <xf numFmtId="0" fontId="38" fillId="0" borderId="3">
      <alignment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shrinkToFit="1"/>
      <protection/>
    </xf>
    <xf numFmtId="0" fontId="38" fillId="0" borderId="1">
      <alignment horizontal="center" vertical="center" shrinkToFit="1"/>
      <protection/>
    </xf>
    <xf numFmtId="0" fontId="38" fillId="0" borderId="1">
      <alignment horizontal="center" vertical="center" wrapText="1"/>
      <protection/>
    </xf>
    <xf numFmtId="0" fontId="38" fillId="19" borderId="4">
      <alignment/>
      <protection/>
    </xf>
    <xf numFmtId="0" fontId="38" fillId="19" borderId="4">
      <alignment/>
      <protection/>
    </xf>
    <xf numFmtId="0" fontId="38" fillId="0" borderId="1">
      <alignment horizontal="center" vertical="center" wrapText="1"/>
      <protection/>
    </xf>
    <xf numFmtId="0" fontId="37" fillId="0" borderId="1">
      <alignment horizontal="left"/>
      <protection/>
    </xf>
    <xf numFmtId="0" fontId="37" fillId="0" borderId="1">
      <alignment horizontal="left"/>
      <protection/>
    </xf>
    <xf numFmtId="0" fontId="38" fillId="19" borderId="0">
      <alignment shrinkToFit="1"/>
      <protection/>
    </xf>
    <xf numFmtId="4" fontId="37" fillId="2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8" fillId="0" borderId="1">
      <alignment horizontal="center" vertical="center" wrapText="1"/>
      <protection/>
    </xf>
    <xf numFmtId="0" fontId="38" fillId="19" borderId="5">
      <alignment/>
      <protection/>
    </xf>
    <xf numFmtId="0" fontId="38" fillId="19" borderId="5">
      <alignment/>
      <protection/>
    </xf>
    <xf numFmtId="0" fontId="38" fillId="0" borderId="1">
      <alignment horizontal="center" vertical="center" wrapText="1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0" fontId="37" fillId="0" borderId="1">
      <alignment horizontal="left"/>
      <protection/>
    </xf>
    <xf numFmtId="49" fontId="38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left" vertical="top" wrapText="1"/>
      <protection/>
    </xf>
    <xf numFmtId="4" fontId="38" fillId="21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0" fontId="38" fillId="19" borderId="5">
      <alignment horizontal="center"/>
      <protection/>
    </xf>
    <xf numFmtId="0" fontId="38" fillId="19" borderId="5">
      <alignment horizontal="center"/>
      <protection/>
    </xf>
    <xf numFmtId="4" fontId="37" fillId="22" borderId="1">
      <alignment horizontal="right" vertical="top" shrinkToFit="1"/>
      <protection/>
    </xf>
    <xf numFmtId="0" fontId="37" fillId="0" borderId="1">
      <alignment vertical="top" wrapText="1"/>
      <protection/>
    </xf>
    <xf numFmtId="0" fontId="38" fillId="19" borderId="0">
      <alignment horizontal="center"/>
      <protection/>
    </xf>
    <xf numFmtId="0" fontId="38" fillId="19" borderId="0">
      <alignment horizontal="center"/>
      <protection/>
    </xf>
    <xf numFmtId="0" fontId="38" fillId="0" borderId="0">
      <alignment wrapText="1"/>
      <protection/>
    </xf>
    <xf numFmtId="4" fontId="38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0" fontId="38" fillId="0" borderId="1">
      <alignment horizontal="center" vertical="center" wrapText="1"/>
      <protection/>
    </xf>
    <xf numFmtId="49" fontId="37" fillId="0" borderId="1">
      <alignment horizontal="left" vertical="top" wrapText="1"/>
      <protection/>
    </xf>
    <xf numFmtId="49" fontId="37" fillId="0" borderId="1">
      <alignment horizontal="left" vertical="top" wrapText="1"/>
      <protection/>
    </xf>
    <xf numFmtId="0" fontId="38" fillId="0" borderId="1">
      <alignment horizontal="center" vertical="center" wrapText="1"/>
      <protection/>
    </xf>
    <xf numFmtId="0" fontId="37" fillId="0" borderId="1">
      <alignment horizontal="left" vertical="top" wrapText="1"/>
      <protection/>
    </xf>
    <xf numFmtId="0" fontId="38" fillId="19" borderId="0">
      <alignment horizontal="left"/>
      <protection/>
    </xf>
    <xf numFmtId="0" fontId="38" fillId="19" borderId="0">
      <alignment horizontal="left"/>
      <protection/>
    </xf>
    <xf numFmtId="0" fontId="38" fillId="0" borderId="1">
      <alignment horizontal="center" vertical="center" wrapText="1"/>
      <protection/>
    </xf>
    <xf numFmtId="4" fontId="38" fillId="0" borderId="3">
      <alignment horizontal="right" shrinkToFit="1"/>
      <protection/>
    </xf>
    <xf numFmtId="4" fontId="38" fillId="0" borderId="3">
      <alignment horizontal="right" shrinkToFit="1"/>
      <protection/>
    </xf>
    <xf numFmtId="0" fontId="38" fillId="0" borderId="1">
      <alignment horizontal="center" vertical="center" wrapText="1"/>
      <protection/>
    </xf>
    <xf numFmtId="4" fontId="38" fillId="0" borderId="0">
      <alignment horizontal="right" shrinkToFit="1"/>
      <protection/>
    </xf>
    <xf numFmtId="4" fontId="38" fillId="0" borderId="0">
      <alignment horizontal="right" shrinkToFit="1"/>
      <protection/>
    </xf>
    <xf numFmtId="0" fontId="38" fillId="0" borderId="1">
      <alignment horizontal="center" vertical="center" wrapText="1"/>
      <protection/>
    </xf>
    <xf numFmtId="0" fontId="38" fillId="19" borderId="4">
      <alignment horizontal="center"/>
      <protection/>
    </xf>
    <xf numFmtId="0" fontId="38" fillId="19" borderId="4">
      <alignment horizontal="center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7" fillId="22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7" fillId="0" borderId="1">
      <alignment vertical="top" wrapText="1"/>
      <protection/>
    </xf>
    <xf numFmtId="0" fontId="38" fillId="19" borderId="0">
      <alignment horizontal="center"/>
      <protection/>
    </xf>
    <xf numFmtId="0" fontId="38" fillId="19" borderId="0">
      <alignment horizontal="left"/>
      <protection/>
    </xf>
    <xf numFmtId="4" fontId="37" fillId="21" borderId="1">
      <alignment horizontal="right" vertical="top" shrinkToFit="1"/>
      <protection/>
    </xf>
    <xf numFmtId="10" fontId="37" fillId="21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4" fillId="3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22" borderId="13" applyNumberFormat="0" applyFont="0" applyAlignment="0" applyProtection="0"/>
    <xf numFmtId="9" fontId="1" fillId="0" borderId="0" applyFont="0" applyFill="0" applyBorder="0" applyAlignment="0" applyProtection="0"/>
    <xf numFmtId="0" fontId="55" fillId="0" borderId="14" applyNumberFormat="0" applyFill="0" applyAlignment="0" applyProtection="0"/>
    <xf numFmtId="0" fontId="11" fillId="0" borderId="0">
      <alignment/>
      <protection/>
    </xf>
    <xf numFmtId="1" fontId="7" fillId="0" borderId="0">
      <alignment/>
      <protection/>
    </xf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58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left"/>
    </xf>
    <xf numFmtId="0" fontId="47" fillId="36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12" fillId="36" borderId="15" xfId="0" applyFont="1" applyFill="1" applyBorder="1" applyAlignment="1">
      <alignment horizontal="left" vertical="center" wrapText="1"/>
    </xf>
    <xf numFmtId="173" fontId="9" fillId="36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1" fillId="37" borderId="15" xfId="0" applyNumberFormat="1" applyFont="1" applyFill="1" applyBorder="1" applyAlignment="1">
      <alignment vertical="center" wrapText="1"/>
    </xf>
    <xf numFmtId="173" fontId="61" fillId="37" borderId="15" xfId="0" applyNumberFormat="1" applyFont="1" applyFill="1" applyBorder="1" applyAlignment="1">
      <alignment horizontal="center" vertical="center" wrapText="1"/>
    </xf>
    <xf numFmtId="173" fontId="61" fillId="38" borderId="15" xfId="0" applyNumberFormat="1" applyFont="1" applyFill="1" applyBorder="1" applyAlignment="1">
      <alignment horizontal="center" vertical="center"/>
    </xf>
    <xf numFmtId="173" fontId="61" fillId="37" borderId="15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173" fontId="61" fillId="38" borderId="15" xfId="0" applyNumberFormat="1" applyFont="1" applyFill="1" applyBorder="1" applyAlignment="1">
      <alignment horizontal="center" vertical="center" wrapText="1"/>
    </xf>
    <xf numFmtId="0" fontId="61" fillId="37" borderId="15" xfId="157" applyFont="1" applyFill="1" applyBorder="1" applyAlignment="1">
      <alignment vertical="center" wrapText="1"/>
      <protection/>
    </xf>
    <xf numFmtId="0" fontId="61" fillId="0" borderId="15" xfId="0" applyFont="1" applyBorder="1" applyAlignment="1">
      <alignment vertical="center" wrapText="1"/>
    </xf>
    <xf numFmtId="184" fontId="61" fillId="36" borderId="15" xfId="0" applyNumberFormat="1" applyFont="1" applyFill="1" applyBorder="1" applyAlignment="1">
      <alignment horizontal="center" vertical="center" wrapText="1"/>
    </xf>
    <xf numFmtId="0" fontId="10" fillId="36" borderId="15" xfId="157" applyFont="1" applyFill="1" applyBorder="1" applyAlignment="1">
      <alignment vertical="center" wrapText="1"/>
      <protection/>
    </xf>
    <xf numFmtId="0" fontId="60" fillId="0" borderId="15" xfId="0" applyFont="1" applyBorder="1" applyAlignment="1">
      <alignment vertical="center" wrapText="1"/>
    </xf>
    <xf numFmtId="173" fontId="61" fillId="36" borderId="15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73" fontId="10" fillId="38" borderId="15" xfId="0" applyNumberFormat="1" applyFont="1" applyFill="1" applyBorder="1" applyAlignment="1">
      <alignment horizontal="center" vertical="center" wrapText="1"/>
    </xf>
    <xf numFmtId="0" fontId="61" fillId="37" borderId="15" xfId="0" applyNumberFormat="1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97" fontId="61" fillId="37" borderId="15" xfId="0" applyNumberFormat="1" applyFont="1" applyFill="1" applyBorder="1" applyAlignment="1">
      <alignment horizontal="center" vertical="center" wrapText="1"/>
    </xf>
    <xf numFmtId="197" fontId="61" fillId="37" borderId="15" xfId="157" applyNumberFormat="1" applyFont="1" applyFill="1" applyBorder="1" applyAlignment="1">
      <alignment horizontal="center" vertical="center" wrapText="1"/>
      <protection/>
    </xf>
    <xf numFmtId="173" fontId="61" fillId="37" borderId="17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173" fontId="12" fillId="36" borderId="15" xfId="0" applyNumberFormat="1" applyFont="1" applyFill="1" applyBorder="1" applyAlignment="1">
      <alignment horizontal="center" vertical="center" wrapText="1"/>
    </xf>
    <xf numFmtId="3" fontId="61" fillId="37" borderId="17" xfId="0" applyNumberFormat="1" applyFont="1" applyFill="1" applyBorder="1" applyAlignment="1">
      <alignment horizontal="center" vertical="center" wrapText="1"/>
    </xf>
    <xf numFmtId="173" fontId="61" fillId="37" borderId="15" xfId="0" applyNumberFormat="1" applyFont="1" applyFill="1" applyBorder="1" applyAlignment="1">
      <alignment horizontal="left" vertical="center" wrapText="1"/>
    </xf>
    <xf numFmtId="0" fontId="61" fillId="37" borderId="17" xfId="0" applyFont="1" applyFill="1" applyBorder="1" applyAlignment="1">
      <alignment horizontal="left" vertical="center" wrapText="1"/>
    </xf>
    <xf numFmtId="173" fontId="61" fillId="38" borderId="15" xfId="0" applyNumberFormat="1" applyFont="1" applyFill="1" applyBorder="1" applyAlignment="1">
      <alignment horizontal="left" vertical="center" wrapText="1"/>
    </xf>
    <xf numFmtId="173" fontId="61" fillId="38" borderId="17" xfId="0" applyNumberFormat="1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197" fontId="10" fillId="36" borderId="15" xfId="157" applyNumberFormat="1" applyFont="1" applyFill="1" applyBorder="1" applyAlignment="1">
      <alignment horizontal="center" vertical="center" wrapText="1"/>
      <protection/>
    </xf>
    <xf numFmtId="173" fontId="10" fillId="36" borderId="15" xfId="0" applyNumberFormat="1" applyFont="1" applyFill="1" applyBorder="1" applyAlignment="1">
      <alignment horizontal="center" vertical="center" wrapText="1"/>
    </xf>
    <xf numFmtId="173" fontId="10" fillId="38" borderId="15" xfId="0" applyNumberFormat="1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left" vertical="center" wrapText="1"/>
    </xf>
    <xf numFmtId="197" fontId="10" fillId="36" borderId="15" xfId="0" applyNumberFormat="1" applyFont="1" applyFill="1" applyBorder="1" applyAlignment="1">
      <alignment horizontal="center" vertical="center" wrapText="1"/>
    </xf>
    <xf numFmtId="198" fontId="10" fillId="38" borderId="15" xfId="177" applyNumberFormat="1" applyFont="1" applyFill="1" applyBorder="1" applyAlignment="1">
      <alignment horizontal="center" vertical="center"/>
    </xf>
    <xf numFmtId="173" fontId="10" fillId="38" borderId="17" xfId="0" applyNumberFormat="1" applyFont="1" applyFill="1" applyBorder="1" applyAlignment="1">
      <alignment horizontal="center" vertic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yle0" xfId="36"/>
    <cellStyle name="td" xfId="37"/>
    <cellStyle name="tr" xfId="38"/>
    <cellStyle name="xl21" xfId="39"/>
    <cellStyle name="xl22" xfId="40"/>
    <cellStyle name="xl22 2" xfId="41"/>
    <cellStyle name="xl22 3" xfId="42"/>
    <cellStyle name="xl23" xfId="43"/>
    <cellStyle name="xl23 2" xfId="44"/>
    <cellStyle name="xl23 3" xfId="45"/>
    <cellStyle name="xl24" xfId="46"/>
    <cellStyle name="xl24 2" xfId="47"/>
    <cellStyle name="xl24 3" xfId="48"/>
    <cellStyle name="xl25" xfId="49"/>
    <cellStyle name="xl25 2" xfId="50"/>
    <cellStyle name="xl25 3" xfId="51"/>
    <cellStyle name="xl26" xfId="52"/>
    <cellStyle name="xl26 2" xfId="53"/>
    <cellStyle name="xl26 3" xfId="54"/>
    <cellStyle name="xl27" xfId="55"/>
    <cellStyle name="xl27 2" xfId="56"/>
    <cellStyle name="xl27 3" xfId="57"/>
    <cellStyle name="xl28" xfId="58"/>
    <cellStyle name="xl28 2" xfId="59"/>
    <cellStyle name="xl28 3" xfId="60"/>
    <cellStyle name="xl29" xfId="61"/>
    <cellStyle name="xl30" xfId="62"/>
    <cellStyle name="xl30 2" xfId="63"/>
    <cellStyle name="xl30 3" xfId="64"/>
    <cellStyle name="xl31" xfId="65"/>
    <cellStyle name="xl31 2" xfId="66"/>
    <cellStyle name="xl31 3" xfId="67"/>
    <cellStyle name="xl32" xfId="68"/>
    <cellStyle name="xl32 2" xfId="69"/>
    <cellStyle name="xl32 3" xfId="70"/>
    <cellStyle name="xl33" xfId="71"/>
    <cellStyle name="xl33 2" xfId="72"/>
    <cellStyle name="xl33 3" xfId="73"/>
    <cellStyle name="xl34" xfId="74"/>
    <cellStyle name="xl34 2" xfId="75"/>
    <cellStyle name="xl34 3" xfId="76"/>
    <cellStyle name="xl35" xfId="77"/>
    <cellStyle name="xl35 2" xfId="78"/>
    <cellStyle name="xl35 3" xfId="79"/>
    <cellStyle name="xl36" xfId="80"/>
    <cellStyle name="xl36 2" xfId="81"/>
    <cellStyle name="xl36 3" xfId="82"/>
    <cellStyle name="xl37" xfId="83"/>
    <cellStyle name="xl37 2" xfId="84"/>
    <cellStyle name="xl37 3" xfId="85"/>
    <cellStyle name="xl38" xfId="86"/>
    <cellStyle name="xl38 2" xfId="87"/>
    <cellStyle name="xl38 3" xfId="88"/>
    <cellStyle name="xl38 4" xfId="89"/>
    <cellStyle name="xl39" xfId="90"/>
    <cellStyle name="xl39 2" xfId="91"/>
    <cellStyle name="xl39 3" xfId="92"/>
    <cellStyle name="xl40" xfId="93"/>
    <cellStyle name="xl40 2" xfId="94"/>
    <cellStyle name="xl40 3" xfId="95"/>
    <cellStyle name="xl40 4" xfId="96"/>
    <cellStyle name="xl41" xfId="97"/>
    <cellStyle name="xl41 2" xfId="98"/>
    <cellStyle name="xl41 3" xfId="99"/>
    <cellStyle name="xl42" xfId="100"/>
    <cellStyle name="xl42 2" xfId="101"/>
    <cellStyle name="xl42 3" xfId="102"/>
    <cellStyle name="xl43" xfId="103"/>
    <cellStyle name="xl43 2" xfId="104"/>
    <cellStyle name="xl43 3" xfId="105"/>
    <cellStyle name="xl43 4" xfId="106"/>
    <cellStyle name="xl44" xfId="107"/>
    <cellStyle name="xl44 2" xfId="108"/>
    <cellStyle name="xl44 3" xfId="109"/>
    <cellStyle name="xl45" xfId="110"/>
    <cellStyle name="xl45 2" xfId="111"/>
    <cellStyle name="xl45 3" xfId="112"/>
    <cellStyle name="xl46" xfId="113"/>
    <cellStyle name="xl46 2" xfId="114"/>
    <cellStyle name="xl46 3" xfId="115"/>
    <cellStyle name="xl47" xfId="116"/>
    <cellStyle name="xl47 2" xfId="117"/>
    <cellStyle name="xl47 3" xfId="118"/>
    <cellStyle name="xl48" xfId="119"/>
    <cellStyle name="xl49" xfId="120"/>
    <cellStyle name="xl50" xfId="121"/>
    <cellStyle name="xl51" xfId="122"/>
    <cellStyle name="xl52" xfId="123"/>
    <cellStyle name="xl53" xfId="124"/>
    <cellStyle name="xl54" xfId="125"/>
    <cellStyle name="xl55" xfId="126"/>
    <cellStyle name="xl56" xfId="127"/>
    <cellStyle name="xl57" xfId="128"/>
    <cellStyle name="xl58" xfId="129"/>
    <cellStyle name="xl59" xfId="130"/>
    <cellStyle name="xl60" xfId="131"/>
    <cellStyle name="xl61" xfId="132"/>
    <cellStyle name="xl62" xfId="133"/>
    <cellStyle name="xl63" xfId="134"/>
    <cellStyle name="xl64" xfId="135"/>
    <cellStyle name="Акцент1" xfId="136"/>
    <cellStyle name="Акцент2" xfId="137"/>
    <cellStyle name="Акцент3" xfId="138"/>
    <cellStyle name="Акцент4" xfId="139"/>
    <cellStyle name="Акцент5" xfId="140"/>
    <cellStyle name="Акцент6" xfId="141"/>
    <cellStyle name="Ввод " xfId="142"/>
    <cellStyle name="Вывод" xfId="143"/>
    <cellStyle name="Вычисление" xfId="144"/>
    <cellStyle name="Hyperlink" xfId="145"/>
    <cellStyle name="Currency" xfId="146"/>
    <cellStyle name="Currency [0]" xfId="147"/>
    <cellStyle name="Заголовок 1" xfId="148"/>
    <cellStyle name="Заголовок 2" xfId="149"/>
    <cellStyle name="Заголовок 3" xfId="150"/>
    <cellStyle name="Заголовок 4" xfId="151"/>
    <cellStyle name="Итог" xfId="152"/>
    <cellStyle name="Контрольная ячейка" xfId="153"/>
    <cellStyle name="Название" xfId="154"/>
    <cellStyle name="Нейтральный" xfId="155"/>
    <cellStyle name="Обычный 14" xfId="156"/>
    <cellStyle name="Обычный 2" xfId="157"/>
    <cellStyle name="Обычный 2 2" xfId="158"/>
    <cellStyle name="Обычный 2 2 2" xfId="159"/>
    <cellStyle name="Обычный 2 3" xfId="160"/>
    <cellStyle name="Обычный 2 4" xfId="161"/>
    <cellStyle name="Обычный 3" xfId="162"/>
    <cellStyle name="Обычный 3 2" xfId="163"/>
    <cellStyle name="Обычный 3 3" xfId="164"/>
    <cellStyle name="Обычный 3 4" xfId="165"/>
    <cellStyle name="Обычный 4" xfId="166"/>
    <cellStyle name="Обычный 5" xfId="167"/>
    <cellStyle name="Followed Hyperlink" xfId="168"/>
    <cellStyle name="Плохой" xfId="169"/>
    <cellStyle name="Пояснение" xfId="170"/>
    <cellStyle name="Примечание" xfId="171"/>
    <cellStyle name="Percent" xfId="172"/>
    <cellStyle name="Связанная ячейка" xfId="173"/>
    <cellStyle name="Стиль 1" xfId="174"/>
    <cellStyle name="ТЕКСТ" xfId="175"/>
    <cellStyle name="Текст предупреждения" xfId="176"/>
    <cellStyle name="Comma" xfId="177"/>
    <cellStyle name="Comma [0]" xfId="178"/>
    <cellStyle name="Финансовый 2" xfId="179"/>
    <cellStyle name="Финансовый 3" xfId="180"/>
    <cellStyle name="Хороший" xfId="181"/>
  </cellStyles>
  <dxfs count="3"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80" zoomScaleNormal="80" zoomScaleSheetLayoutView="80" zoomScalePageLayoutView="42" workbookViewId="0" topLeftCell="A1">
      <selection activeCell="A22" sqref="A22"/>
    </sheetView>
  </sheetViews>
  <sheetFormatPr defaultColWidth="9.140625" defaultRowHeight="15"/>
  <cols>
    <col min="1" max="1" width="4.7109375" style="5" customWidth="1"/>
    <col min="2" max="2" width="91.7109375" style="3" customWidth="1"/>
    <col min="3" max="3" width="17.421875" style="3" customWidth="1"/>
    <col min="4" max="4" width="19.421875" style="3" customWidth="1"/>
    <col min="5" max="5" width="18.7109375" style="3" customWidth="1"/>
    <col min="6" max="6" width="12.421875" style="3" bestFit="1" customWidth="1"/>
    <col min="7" max="7" width="10.8515625" style="3" bestFit="1" customWidth="1"/>
    <col min="8" max="16384" width="9.140625" style="3" customWidth="1"/>
  </cols>
  <sheetData>
    <row r="1" spans="1:4" ht="48" customHeight="1">
      <c r="A1" s="50" t="s">
        <v>33</v>
      </c>
      <c r="B1" s="50"/>
      <c r="C1" s="50"/>
      <c r="D1" s="50"/>
    </row>
    <row r="2" spans="1:4" ht="15">
      <c r="A2" s="8"/>
      <c r="B2" s="8"/>
      <c r="C2" s="8"/>
      <c r="D2" s="8"/>
    </row>
    <row r="3" spans="1:4" ht="61.5" customHeight="1">
      <c r="A3" s="9" t="s">
        <v>0</v>
      </c>
      <c r="B3" s="2" t="s">
        <v>26</v>
      </c>
      <c r="C3" s="1" t="s">
        <v>27</v>
      </c>
      <c r="D3" s="1" t="s">
        <v>28</v>
      </c>
    </row>
    <row r="4" spans="1:4" s="7" customFormat="1" ht="27" customHeight="1">
      <c r="A4" s="10"/>
      <c r="B4" s="11" t="s">
        <v>29</v>
      </c>
      <c r="C4" s="12"/>
      <c r="D4" s="13"/>
    </row>
    <row r="5" spans="1:7" ht="45" customHeight="1">
      <c r="A5" s="14">
        <v>1</v>
      </c>
      <c r="B5" s="15" t="s">
        <v>37</v>
      </c>
      <c r="C5" s="29">
        <v>10.095</v>
      </c>
      <c r="D5" s="16">
        <v>50000</v>
      </c>
      <c r="E5" s="4"/>
      <c r="F5" s="4"/>
      <c r="G5" s="4"/>
    </row>
    <row r="6" spans="1:7" ht="45" customHeight="1">
      <c r="A6" s="14">
        <f>A5+1</f>
        <v>2</v>
      </c>
      <c r="B6" s="15" t="s">
        <v>36</v>
      </c>
      <c r="C6" s="29">
        <v>11.114</v>
      </c>
      <c r="D6" s="17">
        <v>196218.473</v>
      </c>
      <c r="E6" s="4"/>
      <c r="F6" s="4"/>
      <c r="G6" s="4" t="s">
        <v>34</v>
      </c>
    </row>
    <row r="7" spans="1:7" ht="61.5" customHeight="1">
      <c r="A7" s="14">
        <f aca="true" t="shared" si="0" ref="A7:A38">A6+1</f>
        <v>3</v>
      </c>
      <c r="B7" s="15" t="s">
        <v>35</v>
      </c>
      <c r="C7" s="29">
        <v>0.431</v>
      </c>
      <c r="D7" s="44">
        <v>47433.26</v>
      </c>
      <c r="E7" s="4"/>
      <c r="F7" s="4"/>
      <c r="G7" s="4"/>
    </row>
    <row r="8" spans="1:7" ht="44.25" customHeight="1">
      <c r="A8" s="27">
        <f t="shared" si="0"/>
        <v>4</v>
      </c>
      <c r="B8" s="45" t="s">
        <v>38</v>
      </c>
      <c r="C8" s="46">
        <v>5.84668</v>
      </c>
      <c r="D8" s="44">
        <v>183128.3</v>
      </c>
      <c r="E8" s="4"/>
      <c r="F8" s="4"/>
      <c r="G8" s="4"/>
    </row>
    <row r="9" spans="1:7" ht="31.5" customHeight="1">
      <c r="A9" s="14">
        <f>A8+1</f>
        <v>5</v>
      </c>
      <c r="B9" s="15" t="s">
        <v>32</v>
      </c>
      <c r="C9" s="29"/>
      <c r="D9" s="47">
        <v>265064.071</v>
      </c>
      <c r="E9" s="4"/>
      <c r="F9" s="4"/>
      <c r="G9" s="4"/>
    </row>
    <row r="10" spans="1:7" ht="45" customHeight="1">
      <c r="A10" s="19">
        <f>A9+1</f>
        <v>6</v>
      </c>
      <c r="B10" s="15" t="s">
        <v>39</v>
      </c>
      <c r="C10" s="31">
        <v>8</v>
      </c>
      <c r="D10" s="17">
        <v>16234.291</v>
      </c>
      <c r="E10" s="4"/>
      <c r="F10" s="4"/>
      <c r="G10" s="4"/>
    </row>
    <row r="11" spans="1:7" ht="45" customHeight="1">
      <c r="A11" s="19">
        <f>A10+1</f>
        <v>7</v>
      </c>
      <c r="B11" s="15" t="s">
        <v>40</v>
      </c>
      <c r="C11" s="31">
        <v>7</v>
      </c>
      <c r="D11" s="17">
        <v>58728.024</v>
      </c>
      <c r="E11" s="4"/>
      <c r="F11" s="4"/>
      <c r="G11" s="4"/>
    </row>
    <row r="12" spans="1:7" ht="49.5" customHeight="1">
      <c r="A12" s="19">
        <f>A11+1</f>
        <v>8</v>
      </c>
      <c r="B12" s="15" t="s">
        <v>1</v>
      </c>
      <c r="C12" s="31">
        <v>14.829</v>
      </c>
      <c r="D12" s="20">
        <v>36489.232</v>
      </c>
      <c r="E12" s="4"/>
      <c r="F12" s="4"/>
      <c r="G12" s="4"/>
    </row>
    <row r="13" spans="1:7" ht="31.5" customHeight="1">
      <c r="A13" s="14">
        <f t="shared" si="0"/>
        <v>9</v>
      </c>
      <c r="B13" s="15" t="s">
        <v>41</v>
      </c>
      <c r="C13" s="31">
        <v>4.97</v>
      </c>
      <c r="D13" s="17">
        <f>72427.036-20301.03+20301.03</f>
        <v>72427.036</v>
      </c>
      <c r="E13" s="4"/>
      <c r="F13" s="4"/>
      <c r="G13" s="4"/>
    </row>
    <row r="14" spans="1:7" ht="40.5" customHeight="1">
      <c r="A14" s="14">
        <f t="shared" si="0"/>
        <v>10</v>
      </c>
      <c r="B14" s="15" t="s">
        <v>42</v>
      </c>
      <c r="C14" s="31">
        <v>3</v>
      </c>
      <c r="D14" s="17">
        <v>21650.388</v>
      </c>
      <c r="E14" s="4"/>
      <c r="F14" s="4"/>
      <c r="G14" s="4"/>
    </row>
    <row r="15" spans="1:7" ht="45.75" customHeight="1">
      <c r="A15" s="14">
        <f t="shared" si="0"/>
        <v>11</v>
      </c>
      <c r="B15" s="15" t="s">
        <v>1</v>
      </c>
      <c r="C15" s="31">
        <v>18.271</v>
      </c>
      <c r="D15" s="20">
        <v>33243.229</v>
      </c>
      <c r="E15" s="4"/>
      <c r="F15" s="4"/>
      <c r="G15" s="4"/>
    </row>
    <row r="16" spans="1:7" ht="61.5" customHeight="1">
      <c r="A16" s="14">
        <f t="shared" si="0"/>
        <v>12</v>
      </c>
      <c r="B16" s="18" t="s">
        <v>2</v>
      </c>
      <c r="C16" s="31"/>
      <c r="D16" s="20">
        <v>3319.471</v>
      </c>
      <c r="E16" s="4"/>
      <c r="F16" s="4"/>
      <c r="G16" s="4"/>
    </row>
    <row r="17" spans="1:7" ht="45" customHeight="1">
      <c r="A17" s="14">
        <f t="shared" si="0"/>
        <v>13</v>
      </c>
      <c r="B17" s="21" t="s">
        <v>3</v>
      </c>
      <c r="C17" s="32"/>
      <c r="D17" s="17">
        <v>1252.165</v>
      </c>
      <c r="E17" s="4"/>
      <c r="F17" s="4"/>
      <c r="G17" s="4"/>
    </row>
    <row r="18" spans="1:7" ht="42" customHeight="1">
      <c r="A18" s="14">
        <f t="shared" si="0"/>
        <v>14</v>
      </c>
      <c r="B18" s="18" t="s">
        <v>4</v>
      </c>
      <c r="C18" s="31">
        <v>6.564</v>
      </c>
      <c r="D18" s="28">
        <v>60211.85</v>
      </c>
      <c r="E18" s="4"/>
      <c r="F18" s="4"/>
      <c r="G18" s="4"/>
    </row>
    <row r="19" spans="1:7" ht="30" customHeight="1">
      <c r="A19" s="14"/>
      <c r="B19" s="11" t="s">
        <v>30</v>
      </c>
      <c r="C19" s="16"/>
      <c r="D19" s="20"/>
      <c r="E19" s="4"/>
      <c r="F19" s="4"/>
      <c r="G19" s="4"/>
    </row>
    <row r="20" spans="1:7" ht="21.75" customHeight="1">
      <c r="A20" s="14"/>
      <c r="B20" s="11" t="s">
        <v>24</v>
      </c>
      <c r="C20" s="16"/>
      <c r="D20" s="20"/>
      <c r="E20" s="4"/>
      <c r="F20" s="4"/>
      <c r="G20" s="4"/>
    </row>
    <row r="21" spans="1:7" ht="41.25" customHeight="1">
      <c r="A21" s="14">
        <f>A18+1</f>
        <v>15</v>
      </c>
      <c r="B21" s="22" t="s">
        <v>8</v>
      </c>
      <c r="C21" s="30">
        <v>6.305</v>
      </c>
      <c r="D21" s="23">
        <v>143369.7576</v>
      </c>
      <c r="E21" s="4"/>
      <c r="F21" s="4"/>
      <c r="G21" s="4"/>
    </row>
    <row r="22" spans="1:7" ht="41.25" customHeight="1">
      <c r="A22" s="14">
        <f t="shared" si="0"/>
        <v>16</v>
      </c>
      <c r="B22" s="22" t="s">
        <v>9</v>
      </c>
      <c r="C22" s="30">
        <v>1.395</v>
      </c>
      <c r="D22" s="23">
        <v>56066.55237</v>
      </c>
      <c r="E22" s="4"/>
      <c r="F22" s="4"/>
      <c r="G22" s="4"/>
    </row>
    <row r="23" spans="1:7" ht="41.25" customHeight="1">
      <c r="A23" s="14">
        <f t="shared" si="0"/>
        <v>17</v>
      </c>
      <c r="B23" s="22" t="s">
        <v>10</v>
      </c>
      <c r="C23" s="30">
        <v>1.7</v>
      </c>
      <c r="D23" s="23">
        <v>75203.19002</v>
      </c>
      <c r="E23" s="4"/>
      <c r="F23" s="4"/>
      <c r="G23" s="4"/>
    </row>
    <row r="24" spans="1:7" ht="41.25" customHeight="1">
      <c r="A24" s="14">
        <f t="shared" si="0"/>
        <v>18</v>
      </c>
      <c r="B24" s="22" t="s">
        <v>11</v>
      </c>
      <c r="C24" s="30">
        <v>2.086</v>
      </c>
      <c r="D24" s="23">
        <v>74319.96165</v>
      </c>
      <c r="E24" s="4"/>
      <c r="F24" s="4"/>
      <c r="G24" s="4"/>
    </row>
    <row r="25" spans="1:7" ht="41.25" customHeight="1">
      <c r="A25" s="14">
        <f t="shared" si="0"/>
        <v>19</v>
      </c>
      <c r="B25" s="22" t="s">
        <v>12</v>
      </c>
      <c r="C25" s="30">
        <v>2.604</v>
      </c>
      <c r="D25" s="23">
        <v>60000.37386</v>
      </c>
      <c r="E25" s="4"/>
      <c r="F25" s="4"/>
      <c r="G25" s="4"/>
    </row>
    <row r="26" spans="1:7" ht="41.25" customHeight="1">
      <c r="A26" s="14">
        <f t="shared" si="0"/>
        <v>20</v>
      </c>
      <c r="B26" s="22" t="s">
        <v>13</v>
      </c>
      <c r="C26" s="30">
        <v>1.462</v>
      </c>
      <c r="D26" s="23">
        <v>60006.18679</v>
      </c>
      <c r="E26" s="4"/>
      <c r="F26" s="4"/>
      <c r="G26" s="4"/>
    </row>
    <row r="27" spans="1:7" ht="61.5" customHeight="1">
      <c r="A27" s="14">
        <f t="shared" si="0"/>
        <v>21</v>
      </c>
      <c r="B27" s="22" t="s">
        <v>14</v>
      </c>
      <c r="C27" s="30">
        <v>5.264</v>
      </c>
      <c r="D27" s="23">
        <v>48086.64</v>
      </c>
      <c r="E27" s="4"/>
      <c r="F27" s="4"/>
      <c r="G27" s="4"/>
    </row>
    <row r="28" spans="1:7" ht="40.5" customHeight="1">
      <c r="A28" s="14">
        <f t="shared" si="0"/>
        <v>22</v>
      </c>
      <c r="B28" s="22" t="s">
        <v>15</v>
      </c>
      <c r="C28" s="30">
        <v>2.924</v>
      </c>
      <c r="D28" s="28">
        <f>224935.929+24208.66648-24208.66648</f>
        <v>224935.929</v>
      </c>
      <c r="E28" s="4"/>
      <c r="F28" s="4"/>
      <c r="G28" s="4"/>
    </row>
    <row r="29" spans="1:7" ht="30.75" customHeight="1">
      <c r="A29" s="14"/>
      <c r="B29" s="25" t="s">
        <v>25</v>
      </c>
      <c r="C29" s="30"/>
      <c r="D29" s="20"/>
      <c r="E29" s="4"/>
      <c r="F29" s="4"/>
      <c r="G29" s="4"/>
    </row>
    <row r="30" spans="1:7" ht="44.25" customHeight="1">
      <c r="A30" s="14">
        <f>A28+1</f>
        <v>23</v>
      </c>
      <c r="B30" s="24" t="s">
        <v>31</v>
      </c>
      <c r="C30" s="42">
        <v>0.63</v>
      </c>
      <c r="D30" s="26">
        <v>15546.27131</v>
      </c>
      <c r="E30" s="4"/>
      <c r="F30" s="4"/>
      <c r="G30" s="4"/>
    </row>
    <row r="31" spans="1:7" ht="47.25" customHeight="1">
      <c r="A31" s="14">
        <f t="shared" si="0"/>
        <v>24</v>
      </c>
      <c r="B31" s="24" t="s">
        <v>16</v>
      </c>
      <c r="C31" s="42">
        <v>1.082</v>
      </c>
      <c r="D31" s="26">
        <v>19260.17395</v>
      </c>
      <c r="E31" s="4"/>
      <c r="F31" s="4"/>
      <c r="G31" s="4"/>
    </row>
    <row r="32" spans="1:7" ht="47.25" customHeight="1">
      <c r="A32" s="14">
        <f t="shared" si="0"/>
        <v>25</v>
      </c>
      <c r="B32" s="24" t="s">
        <v>17</v>
      </c>
      <c r="C32" s="42">
        <v>1.051</v>
      </c>
      <c r="D32" s="26">
        <v>19960.28214</v>
      </c>
      <c r="E32" s="4"/>
      <c r="F32" s="4"/>
      <c r="G32" s="4"/>
    </row>
    <row r="33" spans="1:7" ht="47.25" customHeight="1">
      <c r="A33" s="14">
        <f t="shared" si="0"/>
        <v>26</v>
      </c>
      <c r="B33" s="24" t="s">
        <v>18</v>
      </c>
      <c r="C33" s="42">
        <v>0.55</v>
      </c>
      <c r="D33" s="26">
        <v>16407.96828</v>
      </c>
      <c r="E33" s="4"/>
      <c r="F33" s="4"/>
      <c r="G33" s="4"/>
    </row>
    <row r="34" spans="1:7" ht="47.25" customHeight="1">
      <c r="A34" s="14">
        <f t="shared" si="0"/>
        <v>27</v>
      </c>
      <c r="B34" s="24" t="s">
        <v>19</v>
      </c>
      <c r="C34" s="42">
        <v>0.205</v>
      </c>
      <c r="D34" s="26">
        <v>2854.39696</v>
      </c>
      <c r="E34" s="4"/>
      <c r="F34" s="4"/>
      <c r="G34" s="4"/>
    </row>
    <row r="35" spans="1:7" ht="47.25" customHeight="1">
      <c r="A35" s="14">
        <f t="shared" si="0"/>
        <v>28</v>
      </c>
      <c r="B35" s="24" t="s">
        <v>20</v>
      </c>
      <c r="C35" s="42">
        <v>0.85</v>
      </c>
      <c r="D35" s="26">
        <v>16818.51061</v>
      </c>
      <c r="E35" s="4"/>
      <c r="F35" s="4"/>
      <c r="G35" s="4"/>
    </row>
    <row r="36" spans="1:7" ht="47.25" customHeight="1">
      <c r="A36" s="14">
        <f t="shared" si="0"/>
        <v>29</v>
      </c>
      <c r="B36" s="24" t="s">
        <v>21</v>
      </c>
      <c r="C36" s="42">
        <v>0.43</v>
      </c>
      <c r="D36" s="26">
        <v>6193.26028</v>
      </c>
      <c r="E36" s="4"/>
      <c r="F36" s="4"/>
      <c r="G36" s="4"/>
    </row>
    <row r="37" spans="1:7" ht="57" customHeight="1">
      <c r="A37" s="14">
        <f t="shared" si="0"/>
        <v>30</v>
      </c>
      <c r="B37" s="24" t="s">
        <v>22</v>
      </c>
      <c r="C37" s="42">
        <v>0.26</v>
      </c>
      <c r="D37" s="26">
        <v>2785.46021</v>
      </c>
      <c r="E37" s="4"/>
      <c r="F37" s="4"/>
      <c r="G37" s="4"/>
    </row>
    <row r="38" spans="1:7" ht="52.5" customHeight="1">
      <c r="A38" s="14">
        <f t="shared" si="0"/>
        <v>31</v>
      </c>
      <c r="B38" s="24" t="s">
        <v>23</v>
      </c>
      <c r="C38" s="42">
        <v>1.07</v>
      </c>
      <c r="D38" s="43">
        <f>17064.22222</f>
        <v>17064.22222</v>
      </c>
      <c r="E38" s="4"/>
      <c r="F38" s="4"/>
      <c r="G38" s="4"/>
    </row>
  </sheetData>
  <sheetProtection/>
  <mergeCells count="1">
    <mergeCell ref="A1:D1"/>
  </mergeCells>
  <conditionalFormatting sqref="B34:C34 B36:C38">
    <cfRule type="expression" priority="9" dxfId="2">
      <formula>IF(#REF!="нет",1,0)</formula>
    </cfRule>
  </conditionalFormatting>
  <conditionalFormatting sqref="B30:C33 B35:C35">
    <cfRule type="expression" priority="11" dxfId="2">
      <formula>IF('Объекты 2020 ДС'!#REF!="нет",1,0)</formula>
    </cfRule>
  </conditionalFormatting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="80" zoomScaleNormal="80" zoomScaleSheetLayoutView="80" zoomScalePageLayoutView="42" workbookViewId="0" topLeftCell="A1">
      <selection activeCell="E8" sqref="E8"/>
    </sheetView>
  </sheetViews>
  <sheetFormatPr defaultColWidth="9.140625" defaultRowHeight="15"/>
  <cols>
    <col min="1" max="1" width="4.7109375" style="5" customWidth="1"/>
    <col min="2" max="2" width="87.57421875" style="3" customWidth="1"/>
    <col min="3" max="3" width="10.28125" style="3" customWidth="1"/>
    <col min="4" max="4" width="21.7109375" style="3" customWidth="1"/>
    <col min="5" max="5" width="18.7109375" style="3" customWidth="1"/>
    <col min="6" max="6" width="12.421875" style="3" bestFit="1" customWidth="1"/>
    <col min="7" max="7" width="10.8515625" style="3" bestFit="1" customWidth="1"/>
    <col min="8" max="16384" width="9.140625" style="3" customWidth="1"/>
  </cols>
  <sheetData>
    <row r="1" spans="1:4" ht="50.25" customHeight="1">
      <c r="A1" s="51" t="s">
        <v>44</v>
      </c>
      <c r="B1" s="51"/>
      <c r="C1" s="51"/>
      <c r="D1" s="51"/>
    </row>
    <row r="2" spans="1:4" ht="15">
      <c r="A2" s="8"/>
      <c r="B2" s="8"/>
      <c r="C2" s="8"/>
      <c r="D2" s="8"/>
    </row>
    <row r="3" spans="1:4" ht="61.5" customHeight="1">
      <c r="A3" s="9" t="s">
        <v>0</v>
      </c>
      <c r="B3" s="2" t="s">
        <v>50</v>
      </c>
      <c r="C3" s="2" t="s">
        <v>43</v>
      </c>
      <c r="D3" s="2" t="s">
        <v>28</v>
      </c>
    </row>
    <row r="4" spans="1:4" ht="61.5" customHeight="1">
      <c r="A4" s="14">
        <v>1</v>
      </c>
      <c r="B4" s="22" t="s">
        <v>6</v>
      </c>
      <c r="C4" s="30">
        <v>5</v>
      </c>
      <c r="D4" s="43">
        <f>46450</f>
        <v>46450</v>
      </c>
    </row>
    <row r="5" spans="1:4" ht="88.5" customHeight="1">
      <c r="A5" s="27">
        <v>2</v>
      </c>
      <c r="B5" s="33" t="s">
        <v>5</v>
      </c>
      <c r="C5" s="36">
        <v>2</v>
      </c>
      <c r="D5" s="48">
        <f>80000</f>
        <v>80000</v>
      </c>
    </row>
    <row r="6" spans="1:4" ht="120.75" customHeight="1">
      <c r="A6" s="14">
        <v>3</v>
      </c>
      <c r="B6" s="18" t="s">
        <v>45</v>
      </c>
      <c r="C6" s="16"/>
      <c r="D6" s="49">
        <v>3000</v>
      </c>
    </row>
    <row r="7" spans="1:4" ht="59.25" customHeight="1">
      <c r="A7" s="14">
        <v>4</v>
      </c>
      <c r="B7" s="34" t="s">
        <v>7</v>
      </c>
      <c r="C7" s="14">
        <v>1</v>
      </c>
      <c r="D7" s="35">
        <v>80000</v>
      </c>
    </row>
  </sheetData>
  <sheetProtection/>
  <mergeCells count="1">
    <mergeCell ref="A1:D1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7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80" zoomScaleNormal="80" zoomScaleSheetLayoutView="80" zoomScalePageLayoutView="42" workbookViewId="0" topLeftCell="A4">
      <selection activeCell="H17" sqref="H17"/>
    </sheetView>
  </sheetViews>
  <sheetFormatPr defaultColWidth="9.140625" defaultRowHeight="15"/>
  <cols>
    <col min="1" max="1" width="4.7109375" style="5" customWidth="1"/>
    <col min="2" max="2" width="82.140625" style="3" customWidth="1"/>
    <col min="3" max="3" width="19.00390625" style="3" customWidth="1"/>
    <col min="4" max="4" width="23.140625" style="3" customWidth="1"/>
    <col min="5" max="5" width="18.7109375" style="3" customWidth="1"/>
    <col min="6" max="6" width="12.421875" style="3" bestFit="1" customWidth="1"/>
    <col min="7" max="7" width="10.8515625" style="3" bestFit="1" customWidth="1"/>
    <col min="8" max="16384" width="9.140625" style="3" customWidth="1"/>
  </cols>
  <sheetData>
    <row r="1" spans="1:4" ht="50.25" customHeight="1">
      <c r="A1" s="51" t="s">
        <v>46</v>
      </c>
      <c r="B1" s="51"/>
      <c r="C1" s="51"/>
      <c r="D1" s="51"/>
    </row>
    <row r="2" spans="1:4" ht="15">
      <c r="A2" s="8"/>
      <c r="B2" s="8"/>
      <c r="C2" s="8"/>
      <c r="D2" s="8"/>
    </row>
    <row r="3" spans="1:4" ht="69" customHeight="1">
      <c r="A3" s="9" t="s">
        <v>0</v>
      </c>
      <c r="B3" s="2" t="s">
        <v>49</v>
      </c>
      <c r="C3" s="1" t="s">
        <v>74</v>
      </c>
      <c r="D3" s="2" t="s">
        <v>28</v>
      </c>
    </row>
    <row r="4" spans="1:5" ht="87.75" customHeight="1">
      <c r="A4" s="14">
        <v>1</v>
      </c>
      <c r="B4" s="37" t="s">
        <v>47</v>
      </c>
      <c r="C4" s="16" t="s">
        <v>69</v>
      </c>
      <c r="D4" s="28">
        <v>11199.83</v>
      </c>
      <c r="E4" s="4"/>
    </row>
    <row r="5" spans="1:5" ht="72" customHeight="1">
      <c r="A5" s="14">
        <f aca="true" t="shared" si="0" ref="A5:A10">A4+1</f>
        <v>2</v>
      </c>
      <c r="B5" s="37" t="s">
        <v>48</v>
      </c>
      <c r="C5" s="16" t="s">
        <v>70</v>
      </c>
      <c r="D5" s="44">
        <v>1668.514</v>
      </c>
      <c r="E5" s="4"/>
    </row>
    <row r="6" spans="1:5" ht="74.25" customHeight="1">
      <c r="A6" s="14">
        <f t="shared" si="0"/>
        <v>3</v>
      </c>
      <c r="B6" s="37" t="s">
        <v>51</v>
      </c>
      <c r="C6" s="16" t="s">
        <v>71</v>
      </c>
      <c r="D6" s="28">
        <v>1920.464</v>
      </c>
      <c r="E6" s="4"/>
    </row>
    <row r="7" spans="1:5" ht="82.5" customHeight="1">
      <c r="A7" s="14">
        <f t="shared" si="0"/>
        <v>4</v>
      </c>
      <c r="B7" s="37" t="s">
        <v>52</v>
      </c>
      <c r="C7" s="16" t="s">
        <v>72</v>
      </c>
      <c r="D7" s="44">
        <v>1082.404</v>
      </c>
      <c r="E7" s="4"/>
    </row>
    <row r="8" spans="1:5" ht="68.25" customHeight="1">
      <c r="A8" s="14">
        <f t="shared" si="0"/>
        <v>5</v>
      </c>
      <c r="B8" s="37" t="s">
        <v>53</v>
      </c>
      <c r="C8" s="16" t="s">
        <v>73</v>
      </c>
      <c r="D8" s="28">
        <v>72563.993</v>
      </c>
      <c r="E8" s="4"/>
    </row>
    <row r="9" spans="1:5" ht="69.75" customHeight="1">
      <c r="A9" s="14">
        <f t="shared" si="0"/>
        <v>6</v>
      </c>
      <c r="B9" s="37" t="s">
        <v>54</v>
      </c>
      <c r="C9" s="16" t="s">
        <v>75</v>
      </c>
      <c r="D9" s="44">
        <v>2400</v>
      </c>
      <c r="E9" s="4"/>
    </row>
    <row r="10" spans="1:5" ht="67.5" customHeight="1">
      <c r="A10" s="14">
        <f t="shared" si="0"/>
        <v>7</v>
      </c>
      <c r="B10" s="37" t="s">
        <v>55</v>
      </c>
      <c r="C10" s="16" t="s">
        <v>76</v>
      </c>
      <c r="D10" s="20">
        <v>11975.872</v>
      </c>
      <c r="E10" s="4"/>
    </row>
    <row r="11" spans="1:5" ht="62.25" customHeight="1">
      <c r="A11" s="14">
        <f aca="true" t="shared" si="1" ref="A11:A23">A10+1</f>
        <v>8</v>
      </c>
      <c r="B11" s="37" t="s">
        <v>56</v>
      </c>
      <c r="C11" s="16"/>
      <c r="D11" s="20">
        <v>4250</v>
      </c>
      <c r="E11" s="4"/>
    </row>
    <row r="12" spans="1:5" ht="90" customHeight="1">
      <c r="A12" s="14">
        <f t="shared" si="1"/>
        <v>9</v>
      </c>
      <c r="B12" s="37" t="s">
        <v>57</v>
      </c>
      <c r="C12" s="16"/>
      <c r="D12" s="20">
        <v>318.857</v>
      </c>
      <c r="E12" s="4"/>
    </row>
    <row r="13" spans="1:5" ht="67.5" customHeight="1">
      <c r="A13" s="14">
        <f t="shared" si="1"/>
        <v>10</v>
      </c>
      <c r="B13" s="37" t="s">
        <v>58</v>
      </c>
      <c r="C13" s="16">
        <v>0.58</v>
      </c>
      <c r="D13" s="20">
        <v>2949.255</v>
      </c>
      <c r="E13" s="4"/>
    </row>
    <row r="14" spans="1:5" ht="78" customHeight="1">
      <c r="A14" s="14">
        <f t="shared" si="1"/>
        <v>11</v>
      </c>
      <c r="B14" s="37" t="s">
        <v>59</v>
      </c>
      <c r="C14" s="16">
        <v>1.996</v>
      </c>
      <c r="D14" s="28">
        <v>36697.371</v>
      </c>
      <c r="E14" s="4"/>
    </row>
    <row r="15" spans="1:5" ht="69" customHeight="1">
      <c r="A15" s="14">
        <f t="shared" si="1"/>
        <v>12</v>
      </c>
      <c r="B15" s="37" t="s">
        <v>60</v>
      </c>
      <c r="C15" s="16">
        <v>2.17</v>
      </c>
      <c r="D15" s="28">
        <v>6335.965</v>
      </c>
      <c r="E15" s="4"/>
    </row>
    <row r="16" spans="1:5" ht="76.5" customHeight="1">
      <c r="A16" s="27">
        <f t="shared" si="1"/>
        <v>13</v>
      </c>
      <c r="B16" s="38" t="s">
        <v>61</v>
      </c>
      <c r="C16" s="41">
        <v>1.127</v>
      </c>
      <c r="D16" s="48">
        <v>23250</v>
      </c>
      <c r="E16" s="4"/>
    </row>
    <row r="17" spans="1:5" ht="121.5" customHeight="1">
      <c r="A17" s="27">
        <f t="shared" si="1"/>
        <v>14</v>
      </c>
      <c r="B17" s="37" t="s">
        <v>62</v>
      </c>
      <c r="C17" s="16"/>
      <c r="D17" s="40">
        <v>3067.409</v>
      </c>
      <c r="E17" s="4"/>
    </row>
    <row r="18" spans="1:5" ht="91.5" customHeight="1">
      <c r="A18" s="14">
        <f t="shared" si="1"/>
        <v>15</v>
      </c>
      <c r="B18" s="37" t="s">
        <v>63</v>
      </c>
      <c r="C18" s="16"/>
      <c r="D18" s="20">
        <v>2500</v>
      </c>
      <c r="E18" s="4"/>
    </row>
    <row r="19" spans="1:5" ht="87.75" customHeight="1">
      <c r="A19" s="14">
        <f t="shared" si="1"/>
        <v>16</v>
      </c>
      <c r="B19" s="37" t="s">
        <v>64</v>
      </c>
      <c r="C19" s="16"/>
      <c r="D19" s="28">
        <v>1480</v>
      </c>
      <c r="E19" s="4"/>
    </row>
    <row r="20" spans="1:5" ht="89.25" customHeight="1">
      <c r="A20" s="14">
        <f t="shared" si="1"/>
        <v>17</v>
      </c>
      <c r="B20" s="37" t="s">
        <v>65</v>
      </c>
      <c r="C20" s="16"/>
      <c r="D20" s="28">
        <v>1320</v>
      </c>
      <c r="E20" s="4"/>
    </row>
    <row r="21" spans="1:5" ht="81.75" customHeight="1">
      <c r="A21" s="14">
        <f t="shared" si="1"/>
        <v>18</v>
      </c>
      <c r="B21" s="37" t="s">
        <v>66</v>
      </c>
      <c r="C21" s="16"/>
      <c r="D21" s="20">
        <v>2300</v>
      </c>
      <c r="E21" s="4"/>
    </row>
    <row r="22" spans="1:5" ht="90" customHeight="1">
      <c r="A22" s="14">
        <f t="shared" si="1"/>
        <v>19</v>
      </c>
      <c r="B22" s="37" t="s">
        <v>67</v>
      </c>
      <c r="C22" s="16"/>
      <c r="D22" s="20">
        <v>6000</v>
      </c>
      <c r="E22" s="4"/>
    </row>
    <row r="23" spans="1:5" ht="90" customHeight="1">
      <c r="A23" s="14">
        <f t="shared" si="1"/>
        <v>20</v>
      </c>
      <c r="B23" s="39" t="s">
        <v>68</v>
      </c>
      <c r="C23" s="20"/>
      <c r="D23" s="20">
        <v>1100</v>
      </c>
      <c r="E23" s="4"/>
    </row>
    <row r="24" spans="2:3" ht="16.5">
      <c r="B24" s="6"/>
      <c r="C24" s="6"/>
    </row>
  </sheetData>
  <sheetProtection/>
  <mergeCells count="1">
    <mergeCell ref="A1:D1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7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 IV.</dc:creator>
  <cp:keywords/>
  <dc:description/>
  <cp:lastModifiedBy>Гузеева</cp:lastModifiedBy>
  <cp:lastPrinted>2020-02-09T14:26:21Z</cp:lastPrinted>
  <dcterms:created xsi:type="dcterms:W3CDTF">2018-11-07T08:12:05Z</dcterms:created>
  <dcterms:modified xsi:type="dcterms:W3CDTF">2020-02-10T07:46:18Z</dcterms:modified>
  <cp:category/>
  <cp:version/>
  <cp:contentType/>
  <cp:contentStatus/>
</cp:coreProperties>
</file>