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0" windowWidth="27795" windowHeight="12345" tabRatio="859"/>
  </bookViews>
  <sheets>
    <sheet name="область c кол-центра" sheetId="7" r:id="rId1"/>
    <sheet name="обнинск c колл-центра" sheetId="8" r:id="rId2"/>
    <sheet name="калуга до 100 c колл-центра" sheetId="9" r:id="rId3"/>
    <sheet name="калуга от 100 до 250 c колл-ц" sheetId="10" r:id="rId4"/>
    <sheet name="калуга свыше 250 c колл-центр" sheetId="11" r:id="rId5"/>
    <sheet name="Лист1" sheetId="12" r:id="rId6"/>
  </sheets>
  <calcPr calcId="145621"/>
</workbook>
</file>

<file path=xl/calcChain.xml><?xml version="1.0" encoding="utf-8"?>
<calcChain xmlns="http://schemas.openxmlformats.org/spreadsheetml/2006/main">
  <c r="K6" i="11" l="1"/>
  <c r="K5" i="11"/>
  <c r="W86" i="7" l="1"/>
  <c r="O86" i="7"/>
  <c r="M86" i="7"/>
  <c r="K86" i="7"/>
  <c r="D86" i="7"/>
  <c r="W85" i="7"/>
  <c r="O85" i="7"/>
  <c r="M85" i="7"/>
  <c r="K85" i="7"/>
  <c r="D85" i="7"/>
  <c r="W84" i="7"/>
  <c r="O84" i="7"/>
  <c r="M84" i="7"/>
  <c r="K84" i="7"/>
  <c r="D84" i="7"/>
  <c r="W83" i="7"/>
  <c r="O83" i="7"/>
  <c r="M83" i="7"/>
  <c r="K83" i="7"/>
  <c r="D83" i="7"/>
  <c r="W82" i="7"/>
  <c r="O82" i="7"/>
  <c r="M82" i="7"/>
  <c r="K82" i="7"/>
  <c r="D82" i="7"/>
  <c r="W81" i="7"/>
  <c r="O81" i="7"/>
  <c r="M81" i="7"/>
  <c r="K81" i="7"/>
  <c r="D81" i="7"/>
  <c r="W80" i="7"/>
  <c r="O80" i="7"/>
  <c r="M80" i="7"/>
  <c r="K80" i="7"/>
  <c r="D80" i="7"/>
  <c r="W79" i="7"/>
  <c r="O79" i="7"/>
  <c r="M79" i="7"/>
  <c r="K79" i="7"/>
  <c r="D79" i="7"/>
  <c r="W78" i="7"/>
  <c r="O78" i="7"/>
  <c r="M78" i="7"/>
  <c r="K78" i="7"/>
  <c r="D78" i="7"/>
  <c r="W77" i="7"/>
  <c r="O77" i="7"/>
  <c r="M77" i="7"/>
  <c r="K77" i="7"/>
  <c r="D77" i="7"/>
  <c r="W76" i="7"/>
  <c r="O76" i="7"/>
  <c r="M76" i="7"/>
  <c r="K76" i="7"/>
  <c r="D76" i="7"/>
  <c r="W75" i="7"/>
  <c r="O75" i="7"/>
  <c r="M75" i="7"/>
  <c r="K75" i="7"/>
  <c r="D75" i="7"/>
  <c r="W74" i="7"/>
  <c r="O74" i="7"/>
  <c r="M74" i="7"/>
  <c r="K74" i="7"/>
  <c r="D74" i="7"/>
  <c r="W73" i="7"/>
  <c r="O73" i="7"/>
  <c r="M73" i="7"/>
  <c r="K73" i="7"/>
  <c r="D73" i="7"/>
  <c r="W72" i="7"/>
  <c r="O72" i="7"/>
  <c r="M72" i="7"/>
  <c r="K72" i="7"/>
  <c r="D72" i="7"/>
  <c r="W71" i="7"/>
  <c r="O71" i="7"/>
  <c r="M71" i="7"/>
  <c r="K71" i="7"/>
  <c r="D71" i="7"/>
  <c r="W70" i="7"/>
  <c r="O70" i="7"/>
  <c r="M70" i="7"/>
  <c r="K70" i="7"/>
  <c r="D70" i="7"/>
  <c r="W69" i="7"/>
  <c r="O69" i="7"/>
  <c r="M69" i="7"/>
  <c r="K69" i="7"/>
  <c r="D69" i="7"/>
  <c r="W68" i="7"/>
  <c r="O68" i="7"/>
  <c r="M68" i="7"/>
  <c r="K68" i="7"/>
  <c r="D68" i="7"/>
  <c r="W67" i="7"/>
  <c r="O67" i="7"/>
  <c r="M67" i="7"/>
  <c r="K67" i="7"/>
  <c r="D67" i="7"/>
  <c r="W66" i="7"/>
  <c r="O66" i="7"/>
  <c r="M66" i="7"/>
  <c r="K66" i="7"/>
  <c r="D66" i="7"/>
  <c r="W65" i="7"/>
  <c r="O65" i="7"/>
  <c r="M65" i="7"/>
  <c r="K65" i="7"/>
  <c r="D65" i="7"/>
  <c r="W64" i="7"/>
  <c r="O64" i="7"/>
  <c r="M64" i="7"/>
  <c r="K64" i="7"/>
  <c r="D64" i="7"/>
  <c r="W63" i="7"/>
  <c r="O63" i="7"/>
  <c r="M63" i="7"/>
  <c r="K63" i="7"/>
  <c r="D63" i="7"/>
  <c r="W62" i="7"/>
  <c r="O62" i="7"/>
  <c r="M62" i="7"/>
  <c r="K62" i="7"/>
  <c r="D62" i="7"/>
  <c r="W61" i="7"/>
  <c r="O61" i="7"/>
  <c r="M61" i="7"/>
  <c r="K61" i="7"/>
  <c r="D61" i="7"/>
  <c r="W60" i="7"/>
  <c r="O60" i="7"/>
  <c r="M60" i="7"/>
  <c r="K60" i="7"/>
  <c r="D60" i="7"/>
  <c r="W59" i="7"/>
  <c r="O59" i="7"/>
  <c r="M59" i="7"/>
  <c r="K59" i="7"/>
  <c r="D59" i="7"/>
  <c r="W58" i="7"/>
  <c r="O58" i="7"/>
  <c r="M58" i="7"/>
  <c r="K58" i="7"/>
  <c r="D58" i="7"/>
  <c r="W57" i="7"/>
  <c r="O57" i="7"/>
  <c r="M57" i="7"/>
  <c r="K57" i="7"/>
  <c r="D57" i="7"/>
  <c r="W56" i="7"/>
  <c r="O56" i="7"/>
  <c r="M56" i="7"/>
  <c r="K56" i="7"/>
  <c r="D56" i="7"/>
  <c r="W55" i="7"/>
  <c r="O55" i="7"/>
  <c r="M55" i="7"/>
  <c r="K55" i="7"/>
  <c r="D55" i="7"/>
  <c r="W54" i="7"/>
  <c r="O54" i="7"/>
  <c r="M54" i="7"/>
  <c r="K54" i="7"/>
  <c r="D54" i="7"/>
  <c r="W53" i="7"/>
  <c r="O53" i="7"/>
  <c r="M53" i="7"/>
  <c r="K53" i="7"/>
  <c r="D53" i="7"/>
  <c r="W52" i="7"/>
  <c r="O52" i="7"/>
  <c r="M52" i="7"/>
  <c r="K52" i="7"/>
  <c r="D52" i="7"/>
  <c r="W51" i="7"/>
  <c r="O51" i="7"/>
  <c r="M51" i="7"/>
  <c r="K51" i="7"/>
  <c r="D51" i="7"/>
  <c r="W50" i="7"/>
  <c r="O50" i="7"/>
  <c r="M50" i="7"/>
  <c r="K50" i="7"/>
  <c r="D50" i="7"/>
  <c r="W49" i="7"/>
  <c r="O49" i="7"/>
  <c r="M49" i="7"/>
  <c r="K49" i="7"/>
  <c r="D49" i="7"/>
  <c r="W48" i="7"/>
  <c r="O48" i="7"/>
  <c r="M48" i="7"/>
  <c r="K48" i="7"/>
  <c r="D48" i="7"/>
  <c r="W47" i="7"/>
  <c r="O47" i="7"/>
  <c r="M47" i="7"/>
  <c r="K47" i="7"/>
  <c r="D47" i="7"/>
  <c r="W46" i="7"/>
  <c r="O46" i="7"/>
  <c r="M46" i="7"/>
  <c r="K46" i="7"/>
  <c r="D46" i="7"/>
  <c r="W45" i="7"/>
  <c r="O45" i="7"/>
  <c r="M45" i="7"/>
  <c r="K45" i="7"/>
  <c r="D45" i="7"/>
  <c r="W44" i="7"/>
  <c r="O44" i="7"/>
  <c r="K44" i="7"/>
  <c r="D44" i="7"/>
  <c r="W43" i="7"/>
  <c r="O43" i="7"/>
  <c r="M43" i="7"/>
  <c r="K43" i="7"/>
  <c r="D43" i="7"/>
  <c r="W42" i="7"/>
  <c r="O42" i="7"/>
  <c r="M42" i="7"/>
  <c r="K42" i="7"/>
  <c r="D42" i="7"/>
  <c r="W41" i="7"/>
  <c r="O41" i="7"/>
  <c r="M41" i="7"/>
  <c r="K41" i="7"/>
  <c r="D41" i="7"/>
  <c r="W40" i="7"/>
  <c r="O40" i="7"/>
  <c r="M40" i="7"/>
  <c r="K40" i="7"/>
  <c r="D40" i="7"/>
  <c r="W39" i="7"/>
  <c r="O39" i="7"/>
  <c r="M39" i="7"/>
  <c r="K39" i="7"/>
  <c r="D39" i="7"/>
  <c r="W38" i="7"/>
  <c r="O38" i="7"/>
  <c r="M38" i="7"/>
  <c r="K38" i="7"/>
  <c r="D38" i="7"/>
  <c r="W37" i="7"/>
  <c r="O37" i="7"/>
  <c r="M37" i="7"/>
  <c r="K37" i="7"/>
  <c r="D37" i="7"/>
  <c r="W36" i="7"/>
  <c r="O36" i="7"/>
  <c r="M36" i="7"/>
  <c r="K36" i="7"/>
  <c r="D36" i="7"/>
  <c r="W35" i="7"/>
  <c r="O35" i="7"/>
  <c r="M35" i="7"/>
  <c r="K35" i="7"/>
  <c r="D35" i="7"/>
  <c r="W34" i="7"/>
  <c r="O34" i="7"/>
  <c r="M34" i="7"/>
  <c r="K34" i="7"/>
  <c r="D34" i="7"/>
  <c r="W33" i="7"/>
  <c r="O33" i="7"/>
  <c r="M33" i="7"/>
  <c r="K33" i="7"/>
  <c r="D33" i="7"/>
  <c r="W32" i="7"/>
  <c r="O32" i="7"/>
  <c r="M32" i="7"/>
  <c r="K32" i="7"/>
  <c r="D32" i="7"/>
  <c r="W31" i="7"/>
  <c r="O31" i="7"/>
  <c r="M31" i="7"/>
  <c r="K31" i="7"/>
  <c r="D31" i="7"/>
  <c r="W30" i="7"/>
  <c r="O30" i="7"/>
  <c r="M30" i="7"/>
  <c r="K30" i="7"/>
  <c r="D30" i="7"/>
  <c r="W29" i="7"/>
  <c r="O29" i="7"/>
  <c r="K29" i="7"/>
  <c r="D29" i="7"/>
  <c r="W28" i="7"/>
  <c r="O28" i="7"/>
  <c r="M28" i="7"/>
  <c r="K28" i="7"/>
  <c r="D28" i="7"/>
  <c r="W27" i="7"/>
  <c r="O27" i="7"/>
  <c r="M27" i="7"/>
  <c r="K27" i="7"/>
  <c r="D27" i="7"/>
  <c r="W26" i="7"/>
  <c r="O26" i="7"/>
  <c r="M26" i="7"/>
  <c r="K26" i="7"/>
  <c r="D26" i="7"/>
  <c r="W25" i="7"/>
  <c r="O25" i="7"/>
  <c r="M25" i="7"/>
  <c r="K25" i="7"/>
  <c r="D25" i="7"/>
  <c r="W24" i="7"/>
  <c r="O24" i="7"/>
  <c r="K24" i="7"/>
  <c r="D24" i="7"/>
  <c r="W23" i="7"/>
  <c r="O23" i="7"/>
  <c r="K23" i="7"/>
  <c r="D23" i="7"/>
  <c r="W22" i="7"/>
  <c r="O22" i="7"/>
  <c r="K22" i="7"/>
  <c r="D22" i="7"/>
  <c r="W21" i="7"/>
  <c r="O21" i="7"/>
  <c r="K21" i="7"/>
  <c r="D21" i="7"/>
  <c r="W20" i="7"/>
  <c r="O20" i="7"/>
  <c r="K20" i="7"/>
  <c r="D20" i="7"/>
  <c r="W19" i="7"/>
  <c r="O19" i="7"/>
  <c r="K19" i="7"/>
  <c r="D19" i="7"/>
  <c r="W18" i="7"/>
  <c r="O18" i="7"/>
  <c r="K18" i="7"/>
  <c r="D18" i="7"/>
  <c r="W17" i="7"/>
  <c r="O17" i="7"/>
  <c r="K17" i="7"/>
  <c r="D17" i="7"/>
  <c r="W16" i="7"/>
  <c r="O16" i="7"/>
  <c r="K16" i="7"/>
  <c r="D16" i="7"/>
  <c r="W15" i="7"/>
  <c r="O15" i="7"/>
  <c r="K15" i="7"/>
  <c r="D15" i="7"/>
  <c r="W14" i="7"/>
  <c r="O14" i="7"/>
  <c r="K14" i="7"/>
  <c r="D14" i="7"/>
  <c r="W13" i="7"/>
  <c r="O13" i="7"/>
  <c r="K13" i="7"/>
  <c r="D13" i="7"/>
  <c r="W12" i="7"/>
  <c r="O12" i="7"/>
  <c r="K12" i="7"/>
  <c r="D12" i="7"/>
  <c r="W11" i="7"/>
  <c r="O11" i="7"/>
  <c r="K11" i="7"/>
  <c r="D11" i="7"/>
  <c r="W10" i="7"/>
  <c r="O10" i="7"/>
  <c r="K10" i="7"/>
  <c r="D10" i="7"/>
  <c r="W9" i="7"/>
  <c r="O9" i="7"/>
  <c r="K9" i="7"/>
  <c r="D9" i="7"/>
  <c r="W8" i="7"/>
  <c r="O8" i="7"/>
  <c r="K8" i="7"/>
  <c r="D8" i="7"/>
  <c r="W7" i="7"/>
  <c r="O7" i="7"/>
  <c r="K7" i="7"/>
  <c r="D7" i="7"/>
  <c r="W6" i="7"/>
  <c r="O6" i="7"/>
  <c r="K6" i="7"/>
  <c r="D6" i="7"/>
  <c r="W5" i="7"/>
  <c r="O5" i="7"/>
  <c r="K5" i="7"/>
  <c r="D5" i="7"/>
  <c r="W27" i="8"/>
  <c r="O27" i="8"/>
  <c r="M27" i="8"/>
  <c r="K27" i="8"/>
  <c r="D27" i="8"/>
  <c r="W26" i="8"/>
  <c r="O26" i="8"/>
  <c r="M26" i="8"/>
  <c r="K26" i="8"/>
  <c r="D26" i="8"/>
  <c r="W25" i="8"/>
  <c r="O25" i="8"/>
  <c r="M25" i="8"/>
  <c r="K25" i="8"/>
  <c r="D25" i="8"/>
  <c r="W24" i="8"/>
  <c r="O24" i="8"/>
  <c r="M24" i="8"/>
  <c r="K24" i="8"/>
  <c r="D24" i="8"/>
  <c r="W23" i="8"/>
  <c r="O23" i="8"/>
  <c r="M23" i="8"/>
  <c r="K23" i="8"/>
  <c r="D23" i="8"/>
  <c r="W22" i="8"/>
  <c r="O22" i="8"/>
  <c r="M22" i="8"/>
  <c r="K22" i="8"/>
  <c r="D22" i="8"/>
  <c r="W21" i="8"/>
  <c r="O21" i="8"/>
  <c r="M21" i="8"/>
  <c r="K21" i="8"/>
  <c r="D21" i="8"/>
  <c r="W20" i="8"/>
  <c r="O20" i="8"/>
  <c r="M20" i="8"/>
  <c r="K20" i="8"/>
  <c r="D20" i="8"/>
  <c r="W19" i="8"/>
  <c r="O19" i="8"/>
  <c r="M19" i="8"/>
  <c r="K19" i="8"/>
  <c r="D19" i="8"/>
  <c r="W18" i="8"/>
  <c r="O18" i="8"/>
  <c r="M18" i="8"/>
  <c r="K18" i="8"/>
  <c r="D18" i="8"/>
  <c r="W17" i="8"/>
  <c r="O17" i="8"/>
  <c r="M17" i="8"/>
  <c r="K17" i="8"/>
  <c r="D17" i="8"/>
  <c r="W16" i="8"/>
  <c r="O16" i="8"/>
  <c r="M16" i="8"/>
  <c r="K16" i="8"/>
  <c r="D16" i="8"/>
  <c r="W15" i="8"/>
  <c r="O15" i="8"/>
  <c r="M15" i="8"/>
  <c r="K15" i="8"/>
  <c r="D15" i="8"/>
  <c r="W14" i="8"/>
  <c r="O14" i="8"/>
  <c r="M14" i="8"/>
  <c r="K14" i="8"/>
  <c r="D14" i="8"/>
  <c r="W13" i="8"/>
  <c r="O13" i="8"/>
  <c r="K13" i="8"/>
  <c r="D13" i="8"/>
  <c r="W12" i="8"/>
  <c r="O12" i="8"/>
  <c r="K12" i="8"/>
  <c r="D12" i="8"/>
  <c r="W11" i="8"/>
  <c r="O11" i="8"/>
  <c r="K11" i="8"/>
  <c r="D11" i="8"/>
  <c r="W10" i="8"/>
  <c r="O10" i="8"/>
  <c r="K10" i="8"/>
  <c r="D10" i="8"/>
  <c r="W9" i="8"/>
  <c r="O9" i="8"/>
  <c r="K9" i="8"/>
  <c r="D9" i="8"/>
  <c r="W8" i="8"/>
  <c r="O8" i="8"/>
  <c r="K8" i="8"/>
  <c r="D8" i="8"/>
  <c r="W7" i="8"/>
  <c r="O7" i="8"/>
  <c r="K7" i="8"/>
  <c r="D7" i="8"/>
  <c r="W6" i="8"/>
  <c r="O6" i="8"/>
  <c r="K6" i="8"/>
  <c r="D6" i="8"/>
  <c r="W42" i="9"/>
  <c r="O42" i="9"/>
  <c r="M42" i="9"/>
  <c r="K42" i="9"/>
  <c r="D42" i="9"/>
  <c r="W41" i="9"/>
  <c r="O41" i="9"/>
  <c r="M41" i="9"/>
  <c r="K41" i="9"/>
  <c r="D41" i="9"/>
  <c r="W40" i="9"/>
  <c r="O40" i="9"/>
  <c r="M40" i="9"/>
  <c r="K40" i="9"/>
  <c r="D40" i="9"/>
  <c r="W39" i="9"/>
  <c r="O39" i="9"/>
  <c r="M39" i="9"/>
  <c r="K39" i="9"/>
  <c r="D39" i="9"/>
  <c r="W38" i="9"/>
  <c r="O38" i="9"/>
  <c r="M38" i="9"/>
  <c r="K38" i="9"/>
  <c r="D38" i="9"/>
  <c r="W37" i="9"/>
  <c r="O37" i="9"/>
  <c r="M37" i="9"/>
  <c r="K37" i="9"/>
  <c r="D37" i="9"/>
  <c r="W36" i="9"/>
  <c r="O36" i="9"/>
  <c r="M36" i="9"/>
  <c r="K36" i="9"/>
  <c r="D36" i="9"/>
  <c r="W35" i="9"/>
  <c r="O35" i="9"/>
  <c r="K35" i="9"/>
  <c r="D35" i="9"/>
  <c r="W34" i="9"/>
  <c r="O34" i="9"/>
  <c r="M34" i="9"/>
  <c r="K34" i="9"/>
  <c r="D34" i="9"/>
  <c r="W33" i="9"/>
  <c r="O33" i="9"/>
  <c r="M33" i="9"/>
  <c r="K33" i="9"/>
  <c r="D33" i="9"/>
  <c r="W32" i="9"/>
  <c r="O32" i="9"/>
  <c r="M32" i="9"/>
  <c r="K32" i="9"/>
  <c r="D32" i="9"/>
  <c r="W31" i="9"/>
  <c r="O31" i="9"/>
  <c r="M31" i="9"/>
  <c r="K31" i="9"/>
  <c r="D31" i="9"/>
  <c r="W30" i="9"/>
  <c r="O30" i="9"/>
  <c r="M30" i="9"/>
  <c r="K30" i="9"/>
  <c r="D30" i="9"/>
  <c r="W29" i="9"/>
  <c r="O29" i="9"/>
  <c r="M29" i="9"/>
  <c r="K29" i="9"/>
  <c r="D29" i="9"/>
  <c r="W28" i="9"/>
  <c r="O28" i="9"/>
  <c r="M28" i="9"/>
  <c r="K28" i="9"/>
  <c r="D28" i="9"/>
  <c r="W27" i="9"/>
  <c r="O27" i="9"/>
  <c r="M27" i="9"/>
  <c r="K27" i="9"/>
  <c r="D27" i="9"/>
  <c r="W26" i="9"/>
  <c r="O26" i="9"/>
  <c r="M26" i="9"/>
  <c r="K26" i="9"/>
  <c r="D26" i="9"/>
  <c r="W25" i="9"/>
  <c r="O25" i="9"/>
  <c r="M25" i="9"/>
  <c r="K25" i="9"/>
  <c r="D25" i="9"/>
  <c r="W24" i="9"/>
  <c r="O24" i="9"/>
  <c r="M24" i="9"/>
  <c r="K24" i="9"/>
  <c r="D24" i="9"/>
  <c r="W23" i="9"/>
  <c r="O23" i="9"/>
  <c r="M23" i="9"/>
  <c r="K23" i="9"/>
  <c r="D23" i="9"/>
  <c r="W22" i="9"/>
  <c r="O22" i="9"/>
  <c r="M22" i="9"/>
  <c r="K22" i="9"/>
  <c r="D22" i="9"/>
  <c r="W21" i="9"/>
  <c r="O21" i="9"/>
  <c r="M21" i="9"/>
  <c r="K21" i="9"/>
  <c r="D21" i="9"/>
  <c r="W20" i="9"/>
  <c r="O20" i="9"/>
  <c r="M20" i="9"/>
  <c r="K20" i="9"/>
  <c r="D20" i="9"/>
  <c r="W19" i="9"/>
  <c r="O19" i="9"/>
  <c r="M19" i="9"/>
  <c r="K19" i="9"/>
  <c r="D19" i="9"/>
  <c r="W18" i="9"/>
  <c r="O18" i="9"/>
  <c r="M18" i="9"/>
  <c r="K18" i="9"/>
  <c r="D18" i="9"/>
  <c r="W17" i="9"/>
  <c r="O17" i="9"/>
  <c r="M17" i="9"/>
  <c r="K17" i="9"/>
  <c r="D17" i="9"/>
  <c r="W16" i="9"/>
  <c r="O16" i="9"/>
  <c r="M16" i="9"/>
  <c r="K16" i="9"/>
  <c r="D16" i="9"/>
  <c r="W15" i="9"/>
  <c r="O15" i="9"/>
  <c r="M15" i="9"/>
  <c r="K15" i="9"/>
  <c r="D15" i="9"/>
  <c r="W14" i="9"/>
  <c r="O14" i="9"/>
  <c r="K14" i="9"/>
  <c r="D14" i="9"/>
  <c r="W13" i="9"/>
  <c r="O13" i="9"/>
  <c r="K13" i="9"/>
  <c r="D13" i="9"/>
  <c r="W12" i="9"/>
  <c r="O12" i="9"/>
  <c r="D12" i="9"/>
  <c r="W11" i="9"/>
  <c r="O11" i="9"/>
  <c r="K11" i="9"/>
  <c r="D11" i="9"/>
  <c r="W10" i="9"/>
  <c r="O10" i="9"/>
  <c r="K10" i="9"/>
  <c r="D10" i="9"/>
  <c r="W9" i="9"/>
  <c r="O9" i="9"/>
  <c r="K9" i="9"/>
  <c r="D9" i="9"/>
  <c r="W8" i="9"/>
  <c r="O8" i="9"/>
  <c r="K8" i="9"/>
  <c r="D8" i="9"/>
  <c r="W7" i="9"/>
  <c r="O7" i="9"/>
  <c r="K7" i="9"/>
  <c r="D7" i="9"/>
  <c r="W6" i="9"/>
  <c r="O6" i="9"/>
  <c r="K6" i="9"/>
  <c r="D6" i="9"/>
  <c r="W5" i="9"/>
  <c r="O5" i="9"/>
  <c r="D5" i="9"/>
  <c r="O24" i="10" l="1"/>
  <c r="M24" i="10"/>
  <c r="K24" i="10"/>
  <c r="D24" i="10"/>
  <c r="O23" i="10"/>
  <c r="M23" i="10"/>
  <c r="K23" i="10"/>
  <c r="D23" i="10"/>
  <c r="O22" i="10"/>
  <c r="M22" i="10"/>
  <c r="K22" i="10"/>
  <c r="D22" i="10"/>
  <c r="O21" i="10"/>
  <c r="M21" i="10"/>
  <c r="K21" i="10"/>
  <c r="D21" i="10"/>
  <c r="O20" i="10"/>
  <c r="M20" i="10"/>
  <c r="K20" i="10"/>
  <c r="D20" i="10"/>
  <c r="O19" i="10"/>
  <c r="M19" i="10"/>
  <c r="K19" i="10"/>
  <c r="D19" i="10"/>
  <c r="O18" i="10"/>
  <c r="M18" i="10"/>
  <c r="K18" i="10"/>
  <c r="D18" i="10"/>
  <c r="O17" i="10"/>
  <c r="M17" i="10"/>
  <c r="K17" i="10"/>
  <c r="D17" i="10"/>
  <c r="O16" i="10"/>
  <c r="M16" i="10"/>
  <c r="K16" i="10"/>
  <c r="D16" i="10"/>
  <c r="O15" i="10"/>
  <c r="M15" i="10"/>
  <c r="K15" i="10"/>
  <c r="D15" i="10"/>
  <c r="O14" i="10"/>
  <c r="M14" i="10"/>
  <c r="K14" i="10"/>
  <c r="D14" i="10"/>
  <c r="O13" i="10"/>
  <c r="M13" i="10"/>
  <c r="K13" i="10"/>
  <c r="D13" i="10"/>
  <c r="O12" i="10"/>
  <c r="M12" i="10"/>
  <c r="K12" i="10"/>
  <c r="D12" i="10"/>
  <c r="O11" i="10"/>
  <c r="M11" i="10"/>
  <c r="K11" i="10"/>
  <c r="D11" i="10"/>
  <c r="O10" i="10"/>
  <c r="M10" i="10"/>
  <c r="K10" i="10"/>
  <c r="D10" i="10"/>
  <c r="O9" i="10"/>
  <c r="M9" i="10"/>
  <c r="K9" i="10"/>
  <c r="D9" i="10"/>
  <c r="O8" i="10"/>
  <c r="M8" i="10"/>
  <c r="K8" i="10"/>
  <c r="D8" i="10"/>
  <c r="O7" i="10"/>
  <c r="M7" i="10"/>
  <c r="K7" i="10"/>
  <c r="D7" i="10"/>
  <c r="O6" i="10"/>
  <c r="M6" i="10"/>
  <c r="K6" i="10"/>
  <c r="D6" i="10"/>
  <c r="O5" i="10"/>
  <c r="M5" i="10"/>
  <c r="K5" i="10"/>
  <c r="D5" i="10"/>
  <c r="O14" i="11"/>
  <c r="M14" i="11"/>
  <c r="K14" i="11"/>
  <c r="D14" i="11"/>
  <c r="O13" i="11"/>
  <c r="M13" i="11"/>
  <c r="K13" i="11"/>
  <c r="D13" i="11"/>
  <c r="O12" i="11"/>
  <c r="M12" i="11"/>
  <c r="K12" i="11"/>
  <c r="D12" i="11"/>
  <c r="O11" i="11"/>
  <c r="M11" i="11"/>
  <c r="K11" i="11"/>
  <c r="D11" i="11"/>
  <c r="O10" i="11"/>
  <c r="M10" i="11"/>
  <c r="K10" i="11"/>
  <c r="D10" i="11"/>
  <c r="O9" i="11"/>
  <c r="M9" i="11"/>
  <c r="K9" i="11"/>
  <c r="D9" i="11"/>
  <c r="O8" i="11"/>
  <c r="M8" i="11"/>
  <c r="K8" i="11"/>
  <c r="D8" i="11"/>
  <c r="O7" i="11"/>
  <c r="M7" i="11"/>
  <c r="K7" i="11"/>
  <c r="D7" i="11"/>
  <c r="O6" i="11"/>
  <c r="M6" i="11"/>
  <c r="D6" i="11"/>
  <c r="O5" i="11"/>
  <c r="M5" i="11"/>
  <c r="D5" i="11"/>
</calcChain>
</file>

<file path=xl/sharedStrings.xml><?xml version="1.0" encoding="utf-8"?>
<sst xmlns="http://schemas.openxmlformats.org/spreadsheetml/2006/main" count="576" uniqueCount="332">
  <si>
    <t>№ п/п</t>
  </si>
  <si>
    <t>Наименование организации</t>
  </si>
  <si>
    <t>Общий балл                   ( где "0" УО добросовестно исполняющая свои договорные обязательства)</t>
  </si>
  <si>
    <t>Площадь многоквартирных домов, находящихся в управлении             (тыс. кв. м.)</t>
  </si>
  <si>
    <t>количество обращений КОЛЛ-ЦЕНТР</t>
  </si>
  <si>
    <t>Доля выданных предписаний по отношению к общей площади МКД находящихся в управлении</t>
  </si>
  <si>
    <t>Доля  составленных протоколов по ст. 19.5 КоАП к количеству выданных  предписаний</t>
  </si>
  <si>
    <t>Доля составленных протоколов по отношению к общей площади МКД находящихся в управлении</t>
  </si>
  <si>
    <t>Кол-во жалоб от РСО по задолженности УО за потреблённые коммунальные ресурсы</t>
  </si>
  <si>
    <t>Грубые нарушения лицензионных требований согласно Постановлению №1090 вступившему в силу с 26.09.2018г.</t>
  </si>
  <si>
    <t>Кол-во исковых  заявлений в суд о понуждении к исполнению законно выданного предписания</t>
  </si>
  <si>
    <t>Поправочный коэффициент</t>
  </si>
  <si>
    <t>ст. 19.5 КоАП (невыполнение в установленный срок законного предписания)</t>
  </si>
  <si>
    <t>ст. 14.1.3 ч.2 (Нарушение лицензионных требований)</t>
  </si>
  <si>
    <t>Иные протоколы</t>
  </si>
  <si>
    <t>%</t>
  </si>
  <si>
    <t>балл</t>
  </si>
  <si>
    <t xml:space="preserve">кол-во жалоб  </t>
  </si>
  <si>
    <t>кол-во нарушений</t>
  </si>
  <si>
    <t>кол-во исковых заявлений</t>
  </si>
  <si>
    <t>Показатели оценки</t>
  </si>
  <si>
    <t>S</t>
  </si>
  <si>
    <t>A</t>
  </si>
  <si>
    <t>C</t>
  </si>
  <si>
    <t>D</t>
  </si>
  <si>
    <t>E</t>
  </si>
  <si>
    <t>F</t>
  </si>
  <si>
    <t>X</t>
  </si>
  <si>
    <t>Y</t>
  </si>
  <si>
    <t>Z</t>
  </si>
  <si>
    <t>W</t>
  </si>
  <si>
    <t>K</t>
  </si>
  <si>
    <t>M</t>
  </si>
  <si>
    <t>V</t>
  </si>
  <si>
    <t>ООО УК "Новый город"</t>
  </si>
  <si>
    <t>ООО "Мой Дом"</t>
  </si>
  <si>
    <t>ООО УК "Дом плюс"</t>
  </si>
  <si>
    <t>ООО "Регион Уют"</t>
  </si>
  <si>
    <t>ООО "РОСЬ"</t>
  </si>
  <si>
    <t>ИП "Ан А.В."</t>
  </si>
  <si>
    <t>ООО УК "Центр плюс"</t>
  </si>
  <si>
    <t>ООО «УК «Наше Турынино»</t>
  </si>
  <si>
    <t>ООО "УК "Силикатный"</t>
  </si>
  <si>
    <t>ООО "ЖРЭУ №8"</t>
  </si>
  <si>
    <t>ООО "УК-Монолит"</t>
  </si>
  <si>
    <t>ООО "УК "Ваш Уют"</t>
  </si>
  <si>
    <t>ООО "Развитие Региона"</t>
  </si>
  <si>
    <t>ООО "Управление и эксплуатация"</t>
  </si>
  <si>
    <t>ООО "Лагуна"</t>
  </si>
  <si>
    <t>ООО "ПИК-Комфорт"</t>
  </si>
  <si>
    <t>ООО "УК "Наш Тайфун"</t>
  </si>
  <si>
    <t>ООО "ЖРЭУ №19"</t>
  </si>
  <si>
    <t>ООО "УК "Правград"</t>
  </si>
  <si>
    <t>ООО УК "Магистраль"</t>
  </si>
  <si>
    <t>ООО "ЖРЭУ"</t>
  </si>
  <si>
    <t>ООО "ЖРЭУ №21"</t>
  </si>
  <si>
    <t>ООО "УК "Заводская"</t>
  </si>
  <si>
    <t>ООО "УК МЖД Московского округа г. Калуги"</t>
  </si>
  <si>
    <t>ООО "ЖРЭУ №14"</t>
  </si>
  <si>
    <t>ООО УК "ЖРСУ"</t>
  </si>
  <si>
    <t>ООО "УО "ЧЕРЕМУШКИ"</t>
  </si>
  <si>
    <t>ООО "Домоуправление-Монолит"</t>
  </si>
  <si>
    <t>ООО "ЖРЭУ №16"</t>
  </si>
  <si>
    <t>ООО "Техно-Р"</t>
  </si>
  <si>
    <t>ООО УК "СТАНДАРТ"</t>
  </si>
  <si>
    <t>ООО "ЖРЭУ №11"</t>
  </si>
  <si>
    <t>ООО НПП "Союз"</t>
  </si>
  <si>
    <t>ООО "ЖРЭУ №17"</t>
  </si>
  <si>
    <t>ООО "ЖРЭУ №6"</t>
  </si>
  <si>
    <t>ООО УК "Партнер"</t>
  </si>
  <si>
    <t>ООО "СпецРемСтрой"</t>
  </si>
  <si>
    <t>ООО "УК ГУП Калуги"</t>
  </si>
  <si>
    <t>ООО "ЖилСерви"</t>
  </si>
  <si>
    <t>ООО "Сервискапстрой"</t>
  </si>
  <si>
    <t>ООО "УК "Забота плюс"</t>
  </si>
  <si>
    <t>ООО "Калужский дом"</t>
  </si>
  <si>
    <t>ООО "УК МЖД "Калугатеплосеть" г. Калуги"</t>
  </si>
  <si>
    <t>ООО "ЖРЭУ №4"</t>
  </si>
  <si>
    <t>ООО "УК МЖД г. Калуги"</t>
  </si>
  <si>
    <t>ООО «Управляющая компания»</t>
  </si>
  <si>
    <t xml:space="preserve">ООО «УК Обнинск» </t>
  </si>
  <si>
    <t>МП «УЖКХ»</t>
  </si>
  <si>
    <t>ООО «Звездный»</t>
  </si>
  <si>
    <t>ООО «Жилищно-коммунальное управление»</t>
  </si>
  <si>
    <t>ЗАО «БЫТ-СЕРВИС»</t>
  </si>
  <si>
    <t>ООО "УК УЖКХ"</t>
  </si>
  <si>
    <t>ООО УК «МКД»</t>
  </si>
  <si>
    <t>ООО "Региональная УК"</t>
  </si>
  <si>
    <t>ООО "УК "Солнечная долина"</t>
  </si>
  <si>
    <t>ООО «Зеленый остров»</t>
  </si>
  <si>
    <t>ООО "УК "УЮТ"</t>
  </si>
  <si>
    <t>ООО УК «Чип»</t>
  </si>
  <si>
    <t>ООО УК "Качество жизни"</t>
  </si>
  <si>
    <t>ООО "Управдом"</t>
  </si>
  <si>
    <t>ООО «ЭкоСервис МКД»</t>
  </si>
  <si>
    <t>ООО  «Инфрастуктура»</t>
  </si>
  <si>
    <t>ООО "ЖЭУ"</t>
  </si>
  <si>
    <t>ООО "УК п.Бабынино"</t>
  </si>
  <si>
    <t>ООО "УНИВЕРСАЛ"</t>
  </si>
  <si>
    <t>ООО «УК РЭУ»</t>
  </si>
  <si>
    <t>ООО УК «Строй-Белан»</t>
  </si>
  <si>
    <t>ООО «УК СЕЗ»</t>
  </si>
  <si>
    <t>ООО «УК РЭУ-1»</t>
  </si>
  <si>
    <t>ООО "УО "КАБИЦИНО"</t>
  </si>
  <si>
    <t>ООО  «УК «Микрорайон Гагарин»</t>
  </si>
  <si>
    <t>ООО «УК Ермак»</t>
  </si>
  <si>
    <t>ООО «УК Русиново»</t>
  </si>
  <si>
    <t>МУП «МХАЦ «Ворсино»</t>
  </si>
  <si>
    <t>ООО УК «Качество Жизни»</t>
  </si>
  <si>
    <t xml:space="preserve">ООО «ЖИЛСТРОЙСЕРВИС» </t>
  </si>
  <si>
    <t>ООО «Управлящая компания Новый Дом»</t>
  </si>
  <si>
    <t>ООО «УК РЭУ Кривское»</t>
  </si>
  <si>
    <t>ООО «МПКХ п. Товарково»</t>
  </si>
  <si>
    <t>ООО «УК ЖИЛИЩЕ»</t>
  </si>
  <si>
    <t>ООО «Домоуправление п.Пятовский»</t>
  </si>
  <si>
    <t>ООО "Новый Дом- Жилетово"</t>
  </si>
  <si>
    <t>ООО "Льва-Толстовское"</t>
  </si>
  <si>
    <t>МУП «Недетовское ЖКХ»</t>
  </si>
  <si>
    <t>ООО «Домовой»</t>
  </si>
  <si>
    <t>ООО "Комфорт"</t>
  </si>
  <si>
    <t>ООО "Жилищник"</t>
  </si>
  <si>
    <t>"МУП МУК"</t>
  </si>
  <si>
    <t>МУП "ЖилСервис"</t>
  </si>
  <si>
    <t>ООО УК "Возрождение"</t>
  </si>
  <si>
    <t>ООО УК "ЖЭК 12/1"</t>
  </si>
  <si>
    <t>УМП "Общий Дом" ГП "Город Кременки"</t>
  </si>
  <si>
    <t>ООО «Вертикаль-Сервис»</t>
  </si>
  <si>
    <t>ООО "Спектр"</t>
  </si>
  <si>
    <t>ООО "Коммунальный сервис"</t>
  </si>
  <si>
    <t>ООО "САНТЕХНИКА И РЕМОНТ"</t>
  </si>
  <si>
    <t>ООО «Кировэнергосервис»</t>
  </si>
  <si>
    <t>ООО УК «Город Сосенский»</t>
  </si>
  <si>
    <t>ООО "УК Козельского района"</t>
  </si>
  <si>
    <t>ООО «МПКХ»</t>
  </si>
  <si>
    <t>ООО УК «Комфорт»</t>
  </si>
  <si>
    <t>ООО "Жильё"</t>
  </si>
  <si>
    <t>РЕГИОН-Л</t>
  </si>
  <si>
    <t>ООО УК "СОЮЗ"</t>
  </si>
  <si>
    <t>МУП "УЭиЖКХ"</t>
  </si>
  <si>
    <t>ООО "Малоярославецстройзаказчик"</t>
  </si>
  <si>
    <t>ООО УК "Центр"</t>
  </si>
  <si>
    <t>ООО "УЮТ"</t>
  </si>
  <si>
    <t>ООО УК "Гарант"</t>
  </si>
  <si>
    <t>ООО УК "ЛЕСНАЯ ДЕРЕВНЯ"</t>
  </si>
  <si>
    <t>ООО УК "Маклино-Т"</t>
  </si>
  <si>
    <t>ООО "УЮТСЕРВИС"</t>
  </si>
  <si>
    <t>МУП ЖКХ МР "Мосальский район"</t>
  </si>
  <si>
    <t>ООО "УК С. Перемышль"</t>
  </si>
  <si>
    <t>МУП Благоустройство</t>
  </si>
  <si>
    <t>ООО "СЖКХ"</t>
  </si>
  <si>
    <t>МУП "ТКП"</t>
  </si>
  <si>
    <t>МУП "Тарусажилдорстрой-Заказчик"</t>
  </si>
  <si>
    <t>ООО "ОКА-сервис"</t>
  </si>
  <si>
    <t>МУП "Ульяновский рынок"</t>
  </si>
  <si>
    <t>МП "СЕЗ" МР "Ферзиковский район"</t>
  </si>
  <si>
    <t>МУП "УО" СП "Поселок Ферзиково"</t>
  </si>
  <si>
    <t>МУП "Хвастовичское КХ"</t>
  </si>
  <si>
    <t>ООО "УК ДОМ"</t>
  </si>
  <si>
    <t>кол-во обращений %</t>
  </si>
  <si>
    <t xml:space="preserve">кол-во нарушений </t>
  </si>
  <si>
    <t>ООО "УК Сервис 24"</t>
  </si>
  <si>
    <t>ООО "Инфраструктура"</t>
  </si>
  <si>
    <t>ООО "Лада"</t>
  </si>
  <si>
    <t>ООО УК "Владимир Стойчев"</t>
  </si>
  <si>
    <t>УМКБП МО "Поселок Мятлево"</t>
  </si>
  <si>
    <t>ООО УК "Рождествено"</t>
  </si>
  <si>
    <t xml:space="preserve">ООО «УК ГОРОД КОНДРОВО» </t>
  </si>
  <si>
    <t xml:space="preserve">ООО "Комфорт сервис" </t>
  </si>
  <si>
    <t xml:space="preserve">                             Показатели оценки</t>
  </si>
  <si>
    <t>№п/п</t>
  </si>
  <si>
    <t>наименование организации</t>
  </si>
  <si>
    <t>район</t>
  </si>
  <si>
    <t>Бабынинский</t>
  </si>
  <si>
    <t>Боровский</t>
  </si>
  <si>
    <t>Дзержинский</t>
  </si>
  <si>
    <t>Думиничский</t>
  </si>
  <si>
    <t>Жуковский</t>
  </si>
  <si>
    <t>Износковский</t>
  </si>
  <si>
    <t>Кировский</t>
  </si>
  <si>
    <t>Козельский</t>
  </si>
  <si>
    <t>Людиновский</t>
  </si>
  <si>
    <t>Малоярославецкий</t>
  </si>
  <si>
    <t>Медынский</t>
  </si>
  <si>
    <t>Мосальский</t>
  </si>
  <si>
    <t>Перемышльский</t>
  </si>
  <si>
    <t>Спас-Деменский</t>
  </si>
  <si>
    <t>Сухиничский</t>
  </si>
  <si>
    <t>Таруский</t>
  </si>
  <si>
    <t>Ульяноский</t>
  </si>
  <si>
    <t>Ферзиковский</t>
  </si>
  <si>
    <t>Хвастовичский</t>
  </si>
  <si>
    <t>Юхновский</t>
  </si>
  <si>
    <t>*Доля обращений в КОЛЛ-ЦЕНТР по отношению к  общей площади МКД находящихся в управлении</t>
  </si>
  <si>
    <t>адрес УО</t>
  </si>
  <si>
    <t>Адрес УО</t>
  </si>
  <si>
    <t>г. Калуга, ул. Поселковая, д.9</t>
  </si>
  <si>
    <t>г. Калуга, ул. Тарасова, д.43</t>
  </si>
  <si>
    <t>г. Калуга, пер. Старичков, д.12</t>
  </si>
  <si>
    <t>г. Калуга, ул. Шахтерская, д.13а</t>
  </si>
  <si>
    <t>г. Калуга, ул. Никитина, д.41</t>
  </si>
  <si>
    <t>г. Калуга, ул. 65 лет Победы, д.41</t>
  </si>
  <si>
    <t>г. Калуга, ул. Маяковского, д.45а</t>
  </si>
  <si>
    <t>г. Калуга, ул. Энгельса, д.145</t>
  </si>
  <si>
    <t>г. Калуга, пер. Воскресенский, д.29</t>
  </si>
  <si>
    <t>г. Калуга, ул. Хрустальная, д.1Б</t>
  </si>
  <si>
    <t>г. Калуга, ул. Кибальчича, д.30</t>
  </si>
  <si>
    <t>г. Москва</t>
  </si>
  <si>
    <t>г. Калуга, ул. Амелина, д.27</t>
  </si>
  <si>
    <t>г. Калуга, ул. Тульская, д.21а</t>
  </si>
  <si>
    <t>г. Калуга, ул. Попова, д.2</t>
  </si>
  <si>
    <t>г. Калуга, ул. Спартака, д.3</t>
  </si>
  <si>
    <t>г. Калуга, ул. Суворова, д.124</t>
  </si>
  <si>
    <t>г. Калуга, ул. Набережная, д.25</t>
  </si>
  <si>
    <t>г. Калуга, ул. Петра Семенова, д.6</t>
  </si>
  <si>
    <t>г. Калуга, ул. Фомушина, д.31</t>
  </si>
  <si>
    <t>г. Калуга, ул. Беляева, д.33</t>
  </si>
  <si>
    <t>г. Калуга, ул. Спартака, д.11</t>
  </si>
  <si>
    <t>г. Калуга, ул. Грабцевское шоссе, д.150</t>
  </si>
  <si>
    <t>г. Калуга, ул. Фомушина, д.8</t>
  </si>
  <si>
    <t>г. Калуга, ул. Вишневского, д.23а</t>
  </si>
  <si>
    <t>г. Калуга, ул. Либкнехта, д.18</t>
  </si>
  <si>
    <t>г. Калуга, ул.Плеханова, д.48/8</t>
  </si>
  <si>
    <t>г. Калуга, ул. Бутома, д.11а</t>
  </si>
  <si>
    <t>г. Калуга, ул. Никитина, д.13</t>
  </si>
  <si>
    <t>г. Калуга, ул. Молодежная, д.6</t>
  </si>
  <si>
    <t>г. Калуга, ул. Пушкина, д.10/75</t>
  </si>
  <si>
    <t>г. Калуга, ул. Дзержинского, д.81а</t>
  </si>
  <si>
    <t>г. Калуга, ул. Либкнехта, д.14</t>
  </si>
  <si>
    <t>г. Калуга, ул. Постовалова, д.7</t>
  </si>
  <si>
    <t>г. Калуга, ул. Воронина, д.34</t>
  </si>
  <si>
    <t>г. Калуга, ул. Болотникова, д.13</t>
  </si>
  <si>
    <t>г. Калуга, ул. Хрустальная, д.44, кор.5</t>
  </si>
  <si>
    <t>г. Калуга, ул. Кирова, д.23</t>
  </si>
  <si>
    <t>г. Калуга, ул. Энгельса, д.21</t>
  </si>
  <si>
    <t>г. Калуга, ул. Тарутинская, д.231</t>
  </si>
  <si>
    <t>г. Калуга, ул.Жукова, д.13</t>
  </si>
  <si>
    <t>г. Калуга, ул. Ольговская, д.17</t>
  </si>
  <si>
    <t>г. Калуга, ул. Белокирпичная, д.20</t>
  </si>
  <si>
    <t>г. Калуга, ул. Московская, д.298</t>
  </si>
  <si>
    <t>г. Калуга, ул. Кибальчича, д.8</t>
  </si>
  <si>
    <t>г. Калуга, ул. Полесская, 37</t>
  </si>
  <si>
    <t>г. Калуга, ул. Турынинская, 8</t>
  </si>
  <si>
    <t>г. Калуга, ул. Тульская, д.20</t>
  </si>
  <si>
    <t>г. Калуга, ул. Кубяка, д.16</t>
  </si>
  <si>
    <t>г. Калуга, ул. Карачевская, д.5</t>
  </si>
  <si>
    <t>г. Калуга, ул. Ленина, д.53</t>
  </si>
  <si>
    <t>г. Калуга, ул. Попова, д.10, кор.2</t>
  </si>
  <si>
    <t>г. Калуга, пер. Воскресенский, д.28</t>
  </si>
  <si>
    <t>г. Обнинск, ул. Курчатова,д.62</t>
  </si>
  <si>
    <t>г. Обнинск, ул. Победы, д.19</t>
  </si>
  <si>
    <t>г. Обнинск, ул. Белкинская, д.44</t>
  </si>
  <si>
    <t>г. Обнинск, ул. Космонавта Леонова, д.15</t>
  </si>
  <si>
    <t>г. Обнинск, ул. Красных Зорь, д.22</t>
  </si>
  <si>
    <t>г. Обнинск, ул. Любого, д.10</t>
  </si>
  <si>
    <t>г. Обнинск, просп.Ленина, д.103</t>
  </si>
  <si>
    <t>г. Обнинск, Самсоновский проезд, д.10</t>
  </si>
  <si>
    <t>г. Балабаново, ул. 1 мая, д.5</t>
  </si>
  <si>
    <t>г. Обнинск, ул. Гагарина, д.45</t>
  </si>
  <si>
    <t>г. Обнинск, ул. Гагарина, д.12</t>
  </si>
  <si>
    <t>г. Обнинск, ул. Звездная, д.10</t>
  </si>
  <si>
    <t>г. Обнинск, ул. Ленина, д.139</t>
  </si>
  <si>
    <t>г. Обнинск, Киевское шоссе, д.57</t>
  </si>
  <si>
    <t>г. Обнинск, ул. Усачева, д.19</t>
  </si>
  <si>
    <t>Москва</t>
  </si>
  <si>
    <t>ООО "ЭРСУ12"</t>
  </si>
  <si>
    <t>г.Калуга, ул.Тепличная, д.1</t>
  </si>
  <si>
    <t>ООО "ГРАДЪ"</t>
  </si>
  <si>
    <t>г.Калуга, ул.Калинина, д.23</t>
  </si>
  <si>
    <t>МБУ СЖО ( управляет с 01.06.2019)</t>
  </si>
  <si>
    <t>ООО "Инженер-Жилсервис"</t>
  </si>
  <si>
    <t>ООО "Стройсистема"</t>
  </si>
  <si>
    <t>ООО "Калужский край"  с 01.02.2019г.</t>
  </si>
  <si>
    <t>ООО УК "Губерния" с 01.02.2019г.</t>
  </si>
  <si>
    <t>ООО "Калуга-строй" с 01.07.2019г.</t>
  </si>
  <si>
    <t>ООО УК "Эдем" с 01.07.2019г.</t>
  </si>
  <si>
    <t xml:space="preserve">ООО "Прома Плюс" </t>
  </si>
  <si>
    <t xml:space="preserve">ООО "Молодежный" </t>
  </si>
  <si>
    <t xml:space="preserve">ООО УК МЖД Маяк" </t>
  </si>
  <si>
    <t xml:space="preserve">ООО УК "Гермес" </t>
  </si>
  <si>
    <t xml:space="preserve">ООО УК Жилсервис </t>
  </si>
  <si>
    <t xml:space="preserve">ООО УК "Синергия" </t>
  </si>
  <si>
    <t xml:space="preserve">УК Жуков  </t>
  </si>
  <si>
    <t xml:space="preserve">ООО УК Стимул </t>
  </si>
  <si>
    <t>Доля обращений в КОЛЛ-ЦЕНТР по отношению к  общей площади МКД находящихся в управлении</t>
  </si>
  <si>
    <t xml:space="preserve">ООО "УК Эстейт" управляют с 01.05.2019г. </t>
  </si>
  <si>
    <t>г.Обнинск, пр-т Ленина, д.13/1</t>
  </si>
  <si>
    <t>г.Обнинск, ул.Гагарина, д.45</t>
  </si>
  <si>
    <t>г.Калуга, ул.Дзержинского, д.81</t>
  </si>
  <si>
    <t>г.калуга, ул.Хрустальная, д.33</t>
  </si>
  <si>
    <t>г.Калуга, ул.Ленина, д.35</t>
  </si>
  <si>
    <t>г.Калуга, ул.Пушкина, д.10/75</t>
  </si>
  <si>
    <t>г.калуга, ул.Суворова, д.71А</t>
  </si>
  <si>
    <t>г.Калуга, ул.Академическая, д.4</t>
  </si>
  <si>
    <t>г.калуга, ул.болдина, д.69/6</t>
  </si>
  <si>
    <t xml:space="preserve">ООО "Уютный дом" </t>
  </si>
  <si>
    <t xml:space="preserve">ООО "Содружество" </t>
  </si>
  <si>
    <t xml:space="preserve">ООО "Новые Черемушки"  </t>
  </si>
  <si>
    <t xml:space="preserve">ООО "ТД "Асса-Калуга"  </t>
  </si>
  <si>
    <t xml:space="preserve">ООО УК "Радужная"  </t>
  </si>
  <si>
    <t xml:space="preserve">ООО "Наш район" </t>
  </si>
  <si>
    <t xml:space="preserve">ООО "УК "Добротный дом" </t>
  </si>
  <si>
    <t xml:space="preserve">ООО "УК Домстрой" </t>
  </si>
  <si>
    <t xml:space="preserve">ООО"43" </t>
  </si>
  <si>
    <t xml:space="preserve"> ООО Апрель </t>
  </si>
  <si>
    <t xml:space="preserve"> ООО Новая компания </t>
  </si>
  <si>
    <t>ООО "Строй - Белан"</t>
  </si>
  <si>
    <t xml:space="preserve">ООО "Репинка" </t>
  </si>
  <si>
    <t xml:space="preserve"> г. Обнинск, ул. Шацкого, д.1</t>
  </si>
  <si>
    <t>ООО "Рост"</t>
  </si>
  <si>
    <t>ООО "ВЕГА"</t>
  </si>
  <si>
    <t>г. Калуга, ул. Секиотовская, д.37а, помещение 2</t>
  </si>
  <si>
    <t>МУП "ЕТС"</t>
  </si>
  <si>
    <t>ООО "УК Горизонт"</t>
  </si>
  <si>
    <t>г. Калуга, ул. Рылеева, д. 38, офис 506</t>
  </si>
  <si>
    <t>ООО УК «В одном дворе»</t>
  </si>
  <si>
    <t xml:space="preserve">МУП «Благоустройство поселка Товарково» </t>
  </si>
  <si>
    <t xml:space="preserve">РЕЙТИНГ УПРАВЛЯЮЩИХ ОРГАНИЗАЦИЙ ПО ОБЛАСТИ за   2019 год </t>
  </si>
  <si>
    <t>Количество предписаний       за  2019 год</t>
  </si>
  <si>
    <r>
      <t xml:space="preserve">Колличество протоколов за 2019 год               </t>
    </r>
    <r>
      <rPr>
        <b/>
        <sz val="10"/>
        <color rgb="FFFF0000"/>
        <rFont val="Calibri"/>
        <family val="2"/>
        <charset val="204"/>
        <scheme val="minor"/>
      </rPr>
      <t xml:space="preserve"> </t>
    </r>
  </si>
  <si>
    <t>количество протоколов за  2019 год</t>
  </si>
  <si>
    <t xml:space="preserve">       Рейтинг управляющих организаций по г.Калуга за 2019год. ( площадь обслуживания до 100,00тыс.кв.м.)</t>
  </si>
  <si>
    <t>Количество предписаний       за2019 год</t>
  </si>
  <si>
    <t xml:space="preserve">       Рейтинг управляющих организаций по г.Калуга за 2019год ( площадь обслуживания от 100 до 250 тыс.кв.м.)</t>
  </si>
  <si>
    <r>
      <t xml:space="preserve">Колличество протоколов за  2019 год               </t>
    </r>
    <r>
      <rPr>
        <b/>
        <sz val="10"/>
        <color rgb="FFFF0000"/>
        <rFont val="Calibri"/>
        <family val="2"/>
        <charset val="204"/>
        <scheme val="minor"/>
      </rPr>
      <t xml:space="preserve"> </t>
    </r>
  </si>
  <si>
    <t xml:space="preserve">       Рейтинг управляющих организаций по г.Калуга за 2019 год  ( площадь обслуживания свыше 250,00тыс.кв.м.)</t>
  </si>
  <si>
    <t xml:space="preserve">Количество предписаний       за 2019 год </t>
  </si>
  <si>
    <r>
      <t xml:space="preserve">Колличество протоколов за 2019 год                </t>
    </r>
    <r>
      <rPr>
        <b/>
        <sz val="10"/>
        <color rgb="FFFF0000"/>
        <rFont val="Calibri"/>
        <family val="2"/>
        <charset val="204"/>
        <scheme val="minor"/>
      </rPr>
      <t xml:space="preserve"> </t>
    </r>
  </si>
  <si>
    <t>ООО "Лидер Сервис" ( с 01.08.2019г)</t>
  </si>
  <si>
    <t>офис г.Калуга, ул.Высокая, 2а</t>
  </si>
  <si>
    <t xml:space="preserve">г.Калуга, пер.Кирова, д.7 </t>
  </si>
  <si>
    <t>ООО "ЖЭК УЮТ" ( с 01.12.2019г)</t>
  </si>
  <si>
    <t>Рейтинг управляющих организаций по г.Обнинск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</si>
</sst>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2">
    <xf numFmtId="0" fontId="0" fillId="0" borderId="0" xfId="0"/>
    <xf numFmtId="0" fontId="1" fillId="0" borderId="0" xfId="1"/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8" xfId="1" applyFont="1" applyBorder="1" applyAlignment="1">
      <alignment vertical="center"/>
    </xf>
    <xf numFmtId="0" fontId="2" fillId="0" borderId="8" xfId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49" fontId="2" fillId="3" borderId="2" xfId="1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10" fillId="0" borderId="4" xfId="1" applyFont="1" applyBorder="1" applyAlignment="1">
      <alignment vertical="center"/>
    </xf>
    <xf numFmtId="0" fontId="10" fillId="0" borderId="5" xfId="1" applyFont="1" applyBorder="1" applyAlignment="1">
      <alignment vertical="center"/>
    </xf>
    <xf numFmtId="0" fontId="2" fillId="3" borderId="10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49" fontId="2" fillId="3" borderId="10" xfId="1" applyNumberFormat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 wrapText="1"/>
    </xf>
    <xf numFmtId="0" fontId="2" fillId="3" borderId="12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/>
    </xf>
    <xf numFmtId="0" fontId="7" fillId="3" borderId="9" xfId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5" fillId="0" borderId="5" xfId="0" applyFont="1" applyBorder="1" applyAlignment="1"/>
    <xf numFmtId="0" fontId="0" fillId="0" borderId="0" xfId="0" applyBorder="1"/>
    <xf numFmtId="0" fontId="12" fillId="3" borderId="1" xfId="0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16" fillId="0" borderId="0" xfId="0" applyFont="1"/>
    <xf numFmtId="0" fontId="12" fillId="0" borderId="0" xfId="0" applyFont="1"/>
    <xf numFmtId="0" fontId="2" fillId="3" borderId="13" xfId="1" applyFont="1" applyFill="1" applyBorder="1" applyAlignment="1">
      <alignment horizontal="center" vertical="center"/>
    </xf>
    <xf numFmtId="0" fontId="10" fillId="0" borderId="5" xfId="1" applyFont="1" applyBorder="1" applyAlignment="1">
      <alignment vertical="center" wrapText="1"/>
    </xf>
    <xf numFmtId="0" fontId="2" fillId="3" borderId="11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" borderId="14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13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wrapText="1"/>
    </xf>
    <xf numFmtId="0" fontId="0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3" fillId="2" borderId="0" xfId="1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1" fillId="0" borderId="1" xfId="1" applyBorder="1"/>
    <xf numFmtId="0" fontId="1" fillId="0" borderId="1" xfId="1" applyBorder="1" applyAlignment="1">
      <alignment horizontal="left"/>
    </xf>
    <xf numFmtId="0" fontId="0" fillId="0" borderId="1" xfId="0" applyFont="1" applyFill="1" applyBorder="1" applyAlignment="1">
      <alignment vertical="center" wrapText="1"/>
    </xf>
    <xf numFmtId="0" fontId="1" fillId="0" borderId="1" xfId="1" applyBorder="1" applyAlignment="1">
      <alignment horizontal="left" wrapText="1"/>
    </xf>
    <xf numFmtId="0" fontId="9" fillId="2" borderId="1" xfId="0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/>
    </xf>
    <xf numFmtId="0" fontId="5" fillId="2" borderId="1" xfId="1" applyFont="1" applyFill="1" applyBorder="1" applyAlignment="1">
      <alignment horizontal="center" vertical="center" shrinkToFit="1"/>
    </xf>
    <xf numFmtId="0" fontId="3" fillId="2" borderId="1" xfId="1" applyFont="1" applyFill="1" applyBorder="1" applyAlignment="1">
      <alignment vertical="center" wrapText="1"/>
    </xf>
    <xf numFmtId="0" fontId="0" fillId="2" borderId="0" xfId="0" applyFill="1"/>
    <xf numFmtId="0" fontId="3" fillId="0" borderId="7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9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1" xfId="0" applyBorder="1"/>
    <xf numFmtId="0" fontId="1" fillId="2" borderId="1" xfId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vertical="center"/>
    </xf>
    <xf numFmtId="0" fontId="1" fillId="0" borderId="7" xfId="1" applyBorder="1" applyAlignment="1">
      <alignment vertical="center"/>
    </xf>
    <xf numFmtId="0" fontId="9" fillId="0" borderId="7" xfId="1" applyFont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1" fillId="0" borderId="1" xfId="1" applyBorder="1" applyAlignment="1">
      <alignment horizontal="center"/>
    </xf>
    <xf numFmtId="0" fontId="5" fillId="0" borderId="1" xfId="1" applyFont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1" applyFont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0" fillId="0" borderId="1" xfId="1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14" fontId="0" fillId="0" borderId="0" xfId="0" applyNumberFormat="1"/>
    <xf numFmtId="0" fontId="0" fillId="0" borderId="2" xfId="0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9" fillId="2" borderId="1" xfId="1" applyFont="1" applyFill="1" applyBorder="1" applyAlignment="1">
      <alignment horizontal="center" vertical="center"/>
    </xf>
    <xf numFmtId="0" fontId="19" fillId="2" borderId="2" xfId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1" fillId="0" borderId="1" xfId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Fill="1" applyBorder="1"/>
    <xf numFmtId="0" fontId="0" fillId="0" borderId="1" xfId="0" applyFill="1" applyBorder="1"/>
    <xf numFmtId="0" fontId="3" fillId="0" borderId="7" xfId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2" borderId="1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3" fillId="0" borderId="9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2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" fillId="0" borderId="0" xfId="1" applyBorder="1"/>
    <xf numFmtId="0" fontId="0" fillId="0" borderId="15" xfId="0" applyBorder="1"/>
    <xf numFmtId="0" fontId="0" fillId="2" borderId="0" xfId="0" applyFill="1" applyBorder="1" applyAlignment="1">
      <alignment wrapText="1"/>
    </xf>
    <xf numFmtId="0" fontId="0" fillId="2" borderId="9" xfId="0" applyFill="1" applyBorder="1"/>
    <xf numFmtId="0" fontId="1" fillId="0" borderId="2" xfId="1" applyBorder="1" applyAlignment="1">
      <alignment horizontal="center" vertical="center"/>
    </xf>
    <xf numFmtId="0" fontId="1" fillId="0" borderId="2" xfId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left"/>
    </xf>
    <xf numFmtId="0" fontId="5" fillId="0" borderId="0" xfId="1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0" fillId="2" borderId="0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1" fillId="0" borderId="0" xfId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" fillId="0" borderId="0" xfId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13" fillId="2" borderId="0" xfId="0" applyFont="1" applyFill="1" applyBorder="1" applyAlignment="1">
      <alignment horizontal="left" vertical="center" wrapText="1"/>
    </xf>
    <xf numFmtId="0" fontId="16" fillId="0" borderId="0" xfId="0" applyFont="1" applyBorder="1"/>
    <xf numFmtId="0" fontId="0" fillId="2" borderId="0" xfId="0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6"/>
  <sheetViews>
    <sheetView tabSelected="1" workbookViewId="0">
      <pane ySplit="4" topLeftCell="A5" activePane="bottomLeft" state="frozen"/>
      <selection pane="bottomLeft" activeCell="D90" sqref="D90"/>
    </sheetView>
  </sheetViews>
  <sheetFormatPr defaultRowHeight="15" x14ac:dyDescent="0.25"/>
  <cols>
    <col min="1" max="1" width="5.7109375" style="36" customWidth="1"/>
    <col min="2" max="2" width="26" style="36" customWidth="1"/>
    <col min="3" max="3" width="20.140625" style="36" customWidth="1"/>
    <col min="4" max="4" width="10.42578125" style="36" customWidth="1"/>
    <col min="5" max="5" width="7.5703125" style="36" customWidth="1"/>
    <col min="6" max="6" width="6.42578125" style="36" customWidth="1"/>
    <col min="7" max="7" width="9" style="36" customWidth="1"/>
    <col min="8" max="8" width="9.140625" style="36"/>
    <col min="9" max="9" width="8.28515625" style="36" customWidth="1"/>
    <col min="10" max="10" width="7.42578125" style="36" customWidth="1"/>
    <col min="11" max="11" width="7.140625" style="36" customWidth="1"/>
    <col min="12" max="12" width="6.5703125" style="36" customWidth="1"/>
    <col min="13" max="13" width="8.140625" style="36" customWidth="1"/>
    <col min="14" max="14" width="6.5703125" style="36" customWidth="1"/>
    <col min="15" max="15" width="7.42578125" style="36" customWidth="1"/>
    <col min="16" max="18" width="6.85546875" style="36" customWidth="1"/>
    <col min="19" max="19" width="7.7109375" style="36" customWidth="1"/>
    <col min="20" max="20" width="8.5703125" style="36" customWidth="1"/>
    <col min="21" max="21" width="7.5703125" style="36" customWidth="1"/>
    <col min="22" max="22" width="6.85546875" style="36" customWidth="1"/>
    <col min="23" max="23" width="7.7109375" style="36" customWidth="1"/>
    <col min="24" max="24" width="6.28515625" style="36" customWidth="1"/>
    <col min="25" max="16384" width="9.140625" style="36"/>
  </cols>
  <sheetData>
    <row r="1" spans="1:25" customFormat="1" ht="21" x14ac:dyDescent="0.35">
      <c r="B1" s="35" t="s">
        <v>316</v>
      </c>
      <c r="C1" s="35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customFormat="1" ht="100.5" customHeight="1" x14ac:dyDescent="0.25">
      <c r="A2" s="149" t="s">
        <v>169</v>
      </c>
      <c r="B2" s="149" t="s">
        <v>170</v>
      </c>
      <c r="C2" s="150" t="s">
        <v>171</v>
      </c>
      <c r="D2" s="152" t="s">
        <v>2</v>
      </c>
      <c r="E2" s="154" t="s">
        <v>3</v>
      </c>
      <c r="F2" s="154" t="s">
        <v>317</v>
      </c>
      <c r="G2" s="161" t="s">
        <v>319</v>
      </c>
      <c r="H2" s="162"/>
      <c r="I2" s="163"/>
      <c r="J2" s="164" t="s">
        <v>4</v>
      </c>
      <c r="K2" s="154" t="s">
        <v>5</v>
      </c>
      <c r="L2" s="154"/>
      <c r="M2" s="166" t="s">
        <v>6</v>
      </c>
      <c r="N2" s="167"/>
      <c r="O2" s="154" t="s">
        <v>7</v>
      </c>
      <c r="P2" s="154"/>
      <c r="Q2" s="168" t="s">
        <v>8</v>
      </c>
      <c r="R2" s="169"/>
      <c r="S2" s="155" t="s">
        <v>9</v>
      </c>
      <c r="T2" s="156"/>
      <c r="U2" s="155" t="s">
        <v>10</v>
      </c>
      <c r="V2" s="156"/>
      <c r="W2" s="154" t="s">
        <v>192</v>
      </c>
      <c r="X2" s="154"/>
      <c r="Y2" s="157" t="s">
        <v>11</v>
      </c>
    </row>
    <row r="3" spans="1:25" customFormat="1" ht="116.25" customHeight="1" x14ac:dyDescent="0.25">
      <c r="A3" s="149"/>
      <c r="B3" s="149"/>
      <c r="C3" s="151"/>
      <c r="D3" s="153"/>
      <c r="E3" s="154"/>
      <c r="F3" s="154"/>
      <c r="G3" s="5" t="s">
        <v>12</v>
      </c>
      <c r="H3" s="5" t="s">
        <v>13</v>
      </c>
      <c r="I3" s="6" t="s">
        <v>14</v>
      </c>
      <c r="J3" s="165"/>
      <c r="K3" s="2" t="s">
        <v>15</v>
      </c>
      <c r="L3" s="3" t="s">
        <v>16</v>
      </c>
      <c r="M3" s="4" t="s">
        <v>15</v>
      </c>
      <c r="N3" s="4" t="s">
        <v>16</v>
      </c>
      <c r="O3" s="3" t="s">
        <v>15</v>
      </c>
      <c r="P3" s="3" t="s">
        <v>16</v>
      </c>
      <c r="Q3" s="2" t="s">
        <v>17</v>
      </c>
      <c r="R3" s="3" t="s">
        <v>16</v>
      </c>
      <c r="S3" s="2" t="s">
        <v>159</v>
      </c>
      <c r="T3" s="3" t="s">
        <v>16</v>
      </c>
      <c r="U3" s="2" t="s">
        <v>19</v>
      </c>
      <c r="V3" s="3" t="s">
        <v>16</v>
      </c>
      <c r="W3" s="8" t="s">
        <v>158</v>
      </c>
      <c r="X3" s="7" t="s">
        <v>16</v>
      </c>
      <c r="Y3" s="158"/>
    </row>
    <row r="4" spans="1:25" customFormat="1" ht="40.5" customHeight="1" x14ac:dyDescent="0.25">
      <c r="A4" s="37"/>
      <c r="B4" s="159" t="s">
        <v>20</v>
      </c>
      <c r="C4" s="160"/>
      <c r="D4" s="18"/>
      <c r="E4" s="10" t="s">
        <v>21</v>
      </c>
      <c r="F4" s="10" t="s">
        <v>22</v>
      </c>
      <c r="G4" s="11" t="s">
        <v>23</v>
      </c>
      <c r="H4" s="11" t="s">
        <v>24</v>
      </c>
      <c r="I4" s="12" t="s">
        <v>25</v>
      </c>
      <c r="J4" s="13" t="s">
        <v>26</v>
      </c>
      <c r="K4" s="10"/>
      <c r="L4" s="14" t="s">
        <v>27</v>
      </c>
      <c r="M4" s="15"/>
      <c r="N4" s="15" t="s">
        <v>28</v>
      </c>
      <c r="O4" s="14"/>
      <c r="P4" s="14" t="s">
        <v>29</v>
      </c>
      <c r="Q4" s="10"/>
      <c r="R4" s="14" t="s">
        <v>30</v>
      </c>
      <c r="S4" s="10"/>
      <c r="T4" s="14" t="s">
        <v>31</v>
      </c>
      <c r="U4" s="10"/>
      <c r="V4" s="14" t="s">
        <v>32</v>
      </c>
      <c r="W4" s="16"/>
      <c r="X4" s="17" t="s">
        <v>33</v>
      </c>
      <c r="Y4" s="19"/>
    </row>
    <row r="5" spans="1:25" s="52" customFormat="1" ht="30" x14ac:dyDescent="0.25">
      <c r="A5" s="91">
        <v>1</v>
      </c>
      <c r="B5" s="137" t="s">
        <v>109</v>
      </c>
      <c r="C5" s="54" t="s">
        <v>173</v>
      </c>
      <c r="D5" s="94">
        <f t="shared" ref="D5:D36" si="0">(L5+N5+P5+R5+T5+V5)*Y5</f>
        <v>0</v>
      </c>
      <c r="E5" s="91">
        <v>32.5</v>
      </c>
      <c r="F5" s="91">
        <v>0</v>
      </c>
      <c r="G5" s="92">
        <v>0</v>
      </c>
      <c r="H5" s="92">
        <v>0</v>
      </c>
      <c r="I5" s="92">
        <v>0</v>
      </c>
      <c r="J5" s="92">
        <v>0</v>
      </c>
      <c r="K5" s="58">
        <f t="shared" ref="K5:K36" si="1">F5/E5*100</f>
        <v>0</v>
      </c>
      <c r="L5" s="59">
        <v>0</v>
      </c>
      <c r="M5" s="60">
        <v>0</v>
      </c>
      <c r="N5" s="61">
        <v>0</v>
      </c>
      <c r="O5" s="60">
        <f t="shared" ref="O5:O36" si="2">(G5+H5+I5)/E5*100</f>
        <v>0</v>
      </c>
      <c r="P5" s="59">
        <v>0</v>
      </c>
      <c r="Q5" s="59"/>
      <c r="R5" s="59"/>
      <c r="S5" s="59"/>
      <c r="T5" s="59"/>
      <c r="U5" s="59"/>
      <c r="V5" s="59"/>
      <c r="W5" s="59">
        <f t="shared" ref="W5:W36" si="3">J5/E5*100</f>
        <v>0</v>
      </c>
      <c r="X5" s="59">
        <v>0</v>
      </c>
      <c r="Y5" s="59">
        <v>1</v>
      </c>
    </row>
    <row r="6" spans="1:25" s="52" customFormat="1" ht="30" x14ac:dyDescent="0.25">
      <c r="A6" s="91">
        <v>2</v>
      </c>
      <c r="B6" s="56" t="s">
        <v>166</v>
      </c>
      <c r="C6" s="53" t="s">
        <v>174</v>
      </c>
      <c r="D6" s="94">
        <f t="shared" si="0"/>
        <v>0</v>
      </c>
      <c r="E6" s="91">
        <v>9.0500000000000007</v>
      </c>
      <c r="F6" s="91">
        <v>0</v>
      </c>
      <c r="G6" s="92">
        <v>0</v>
      </c>
      <c r="H6" s="92">
        <v>0</v>
      </c>
      <c r="I6" s="92">
        <v>0</v>
      </c>
      <c r="J6" s="92">
        <v>0</v>
      </c>
      <c r="K6" s="58">
        <f t="shared" si="1"/>
        <v>0</v>
      </c>
      <c r="L6" s="59">
        <v>0</v>
      </c>
      <c r="M6" s="60">
        <v>0</v>
      </c>
      <c r="N6" s="61">
        <v>0</v>
      </c>
      <c r="O6" s="60">
        <f t="shared" si="2"/>
        <v>0</v>
      </c>
      <c r="P6" s="59">
        <v>0</v>
      </c>
      <c r="Q6" s="59"/>
      <c r="R6" s="59"/>
      <c r="S6" s="59"/>
      <c r="T6" s="59"/>
      <c r="U6" s="59"/>
      <c r="V6" s="59"/>
      <c r="W6" s="59">
        <f t="shared" si="3"/>
        <v>0</v>
      </c>
      <c r="X6" s="59">
        <v>0</v>
      </c>
      <c r="Y6" s="59">
        <v>1</v>
      </c>
    </row>
    <row r="7" spans="1:25" s="52" customFormat="1" ht="30" x14ac:dyDescent="0.25">
      <c r="A7" s="91">
        <v>3</v>
      </c>
      <c r="B7" s="56" t="s">
        <v>163</v>
      </c>
      <c r="C7" s="53" t="s">
        <v>176</v>
      </c>
      <c r="D7" s="94">
        <f t="shared" si="0"/>
        <v>0</v>
      </c>
      <c r="E7" s="91">
        <v>2.04</v>
      </c>
      <c r="F7" s="91">
        <v>0</v>
      </c>
      <c r="G7" s="92">
        <v>0</v>
      </c>
      <c r="H7" s="92">
        <v>0</v>
      </c>
      <c r="I7" s="92">
        <v>0</v>
      </c>
      <c r="J7" s="92">
        <v>0</v>
      </c>
      <c r="K7" s="58">
        <f t="shared" si="1"/>
        <v>0</v>
      </c>
      <c r="L7" s="59">
        <v>0</v>
      </c>
      <c r="M7" s="60">
        <v>0</v>
      </c>
      <c r="N7" s="61">
        <v>0</v>
      </c>
      <c r="O7" s="60">
        <f t="shared" si="2"/>
        <v>0</v>
      </c>
      <c r="P7" s="59">
        <v>0</v>
      </c>
      <c r="Q7" s="59"/>
      <c r="R7" s="59"/>
      <c r="S7" s="59"/>
      <c r="T7" s="59"/>
      <c r="U7" s="59"/>
      <c r="V7" s="59"/>
      <c r="W7" s="59">
        <f t="shared" si="3"/>
        <v>0</v>
      </c>
      <c r="X7" s="59">
        <v>0</v>
      </c>
      <c r="Y7" s="59">
        <v>1</v>
      </c>
    </row>
    <row r="8" spans="1:25" s="52" customFormat="1" ht="18.75" x14ac:dyDescent="0.25">
      <c r="A8" s="91">
        <v>4</v>
      </c>
      <c r="B8" s="56" t="s">
        <v>276</v>
      </c>
      <c r="C8" s="53" t="s">
        <v>176</v>
      </c>
      <c r="D8" s="94">
        <f t="shared" si="0"/>
        <v>0</v>
      </c>
      <c r="E8" s="91">
        <v>5.8</v>
      </c>
      <c r="F8" s="91">
        <v>0</v>
      </c>
      <c r="G8" s="92">
        <v>0</v>
      </c>
      <c r="H8" s="92">
        <v>0</v>
      </c>
      <c r="I8" s="92">
        <v>0</v>
      </c>
      <c r="J8" s="92">
        <v>0</v>
      </c>
      <c r="K8" s="58">
        <f t="shared" si="1"/>
        <v>0</v>
      </c>
      <c r="L8" s="59">
        <v>0</v>
      </c>
      <c r="M8" s="60">
        <v>0</v>
      </c>
      <c r="N8" s="61">
        <v>0</v>
      </c>
      <c r="O8" s="60">
        <f t="shared" si="2"/>
        <v>0</v>
      </c>
      <c r="P8" s="59">
        <v>0</v>
      </c>
      <c r="Q8" s="59"/>
      <c r="R8" s="59"/>
      <c r="S8" s="59"/>
      <c r="T8" s="59"/>
      <c r="U8" s="59"/>
      <c r="V8" s="59"/>
      <c r="W8" s="59">
        <f t="shared" si="3"/>
        <v>0</v>
      </c>
      <c r="X8" s="59">
        <v>0</v>
      </c>
      <c r="Y8" s="59">
        <v>1</v>
      </c>
    </row>
    <row r="9" spans="1:25" s="52" customFormat="1" ht="18.75" x14ac:dyDescent="0.25">
      <c r="A9" s="91">
        <v>5</v>
      </c>
      <c r="B9" s="56" t="s">
        <v>167</v>
      </c>
      <c r="C9" s="53" t="s">
        <v>176</v>
      </c>
      <c r="D9" s="94">
        <f t="shared" si="0"/>
        <v>0</v>
      </c>
      <c r="E9" s="91">
        <v>3.3</v>
      </c>
      <c r="F9" s="91">
        <v>0</v>
      </c>
      <c r="G9" s="92">
        <v>0</v>
      </c>
      <c r="H9" s="92">
        <v>0</v>
      </c>
      <c r="I9" s="92">
        <v>0</v>
      </c>
      <c r="J9" s="92">
        <v>0</v>
      </c>
      <c r="K9" s="58">
        <f t="shared" si="1"/>
        <v>0</v>
      </c>
      <c r="L9" s="59">
        <v>0</v>
      </c>
      <c r="M9" s="60">
        <v>0</v>
      </c>
      <c r="N9" s="61">
        <v>0</v>
      </c>
      <c r="O9" s="60">
        <f t="shared" si="2"/>
        <v>0</v>
      </c>
      <c r="P9" s="59">
        <v>0</v>
      </c>
      <c r="Q9" s="59"/>
      <c r="R9" s="59"/>
      <c r="S9" s="59"/>
      <c r="T9" s="59"/>
      <c r="U9" s="59"/>
      <c r="V9" s="59"/>
      <c r="W9" s="59">
        <f t="shared" si="3"/>
        <v>0</v>
      </c>
      <c r="X9" s="59">
        <v>0</v>
      </c>
      <c r="Y9" s="59">
        <v>1</v>
      </c>
    </row>
    <row r="10" spans="1:25" s="52" customFormat="1" ht="18.75" x14ac:dyDescent="0.25">
      <c r="A10" s="91">
        <v>6</v>
      </c>
      <c r="B10" s="56" t="s">
        <v>278</v>
      </c>
      <c r="C10" s="53" t="s">
        <v>181</v>
      </c>
      <c r="D10" s="94">
        <f t="shared" si="0"/>
        <v>0</v>
      </c>
      <c r="E10" s="97">
        <v>0.6</v>
      </c>
      <c r="F10" s="97">
        <v>0</v>
      </c>
      <c r="G10" s="92">
        <v>0</v>
      </c>
      <c r="H10" s="92">
        <v>0</v>
      </c>
      <c r="I10" s="92">
        <v>0</v>
      </c>
      <c r="J10" s="106">
        <v>0</v>
      </c>
      <c r="K10" s="58">
        <f t="shared" si="1"/>
        <v>0</v>
      </c>
      <c r="L10" s="62">
        <v>0</v>
      </c>
      <c r="M10" s="60">
        <v>0</v>
      </c>
      <c r="N10" s="62">
        <v>0</v>
      </c>
      <c r="O10" s="60">
        <f t="shared" si="2"/>
        <v>0</v>
      </c>
      <c r="P10" s="62">
        <v>0</v>
      </c>
      <c r="Q10" s="62"/>
      <c r="R10" s="62"/>
      <c r="S10" s="62"/>
      <c r="T10" s="62"/>
      <c r="U10" s="62"/>
      <c r="V10" s="62"/>
      <c r="W10" s="59">
        <f t="shared" si="3"/>
        <v>0</v>
      </c>
      <c r="X10" s="62">
        <v>0</v>
      </c>
      <c r="Y10" s="62">
        <v>1</v>
      </c>
    </row>
    <row r="11" spans="1:25" s="52" customFormat="1" ht="18.75" x14ac:dyDescent="0.25">
      <c r="A11" s="91">
        <v>7</v>
      </c>
      <c r="B11" s="56" t="s">
        <v>279</v>
      </c>
      <c r="C11" s="53" t="s">
        <v>181</v>
      </c>
      <c r="D11" s="94">
        <f t="shared" si="0"/>
        <v>0</v>
      </c>
      <c r="E11" s="97">
        <v>18.3</v>
      </c>
      <c r="F11" s="97">
        <v>0</v>
      </c>
      <c r="G11" s="92">
        <v>0</v>
      </c>
      <c r="H11" s="92">
        <v>0</v>
      </c>
      <c r="I11" s="92">
        <v>0</v>
      </c>
      <c r="J11" s="106">
        <v>0</v>
      </c>
      <c r="K11" s="58">
        <f t="shared" si="1"/>
        <v>0</v>
      </c>
      <c r="L11" s="62">
        <v>0</v>
      </c>
      <c r="M11" s="60">
        <v>0</v>
      </c>
      <c r="N11" s="62">
        <v>0</v>
      </c>
      <c r="O11" s="60">
        <f t="shared" si="2"/>
        <v>0</v>
      </c>
      <c r="P11" s="62">
        <v>0</v>
      </c>
      <c r="Q11" s="62"/>
      <c r="R11" s="62"/>
      <c r="S11" s="62"/>
      <c r="T11" s="62"/>
      <c r="U11" s="62"/>
      <c r="V11" s="62"/>
      <c r="W11" s="59">
        <f t="shared" si="3"/>
        <v>0</v>
      </c>
      <c r="X11" s="62">
        <v>0</v>
      </c>
      <c r="Y11" s="62">
        <v>1</v>
      </c>
    </row>
    <row r="12" spans="1:25" s="52" customFormat="1" ht="18.75" x14ac:dyDescent="0.25">
      <c r="A12" s="91">
        <v>8</v>
      </c>
      <c r="B12" s="56" t="s">
        <v>152</v>
      </c>
      <c r="C12" s="53" t="s">
        <v>187</v>
      </c>
      <c r="D12" s="94">
        <f t="shared" si="0"/>
        <v>0</v>
      </c>
      <c r="E12" s="97">
        <v>14.2</v>
      </c>
      <c r="F12" s="97">
        <v>0</v>
      </c>
      <c r="G12" s="92">
        <v>0</v>
      </c>
      <c r="H12" s="92">
        <v>0</v>
      </c>
      <c r="I12" s="92">
        <v>0</v>
      </c>
      <c r="J12" s="106">
        <v>0</v>
      </c>
      <c r="K12" s="58">
        <f t="shared" si="1"/>
        <v>0</v>
      </c>
      <c r="L12" s="62">
        <v>0</v>
      </c>
      <c r="M12" s="60">
        <v>0</v>
      </c>
      <c r="N12" s="62">
        <v>0</v>
      </c>
      <c r="O12" s="60">
        <f t="shared" si="2"/>
        <v>0</v>
      </c>
      <c r="P12" s="62">
        <v>0</v>
      </c>
      <c r="Q12" s="62"/>
      <c r="R12" s="62"/>
      <c r="S12" s="62"/>
      <c r="T12" s="62"/>
      <c r="U12" s="62"/>
      <c r="V12" s="62"/>
      <c r="W12" s="59">
        <f t="shared" si="3"/>
        <v>0</v>
      </c>
      <c r="X12" s="62">
        <v>0</v>
      </c>
      <c r="Y12" s="62">
        <v>0.95</v>
      </c>
    </row>
    <row r="13" spans="1:25" s="52" customFormat="1" ht="18.75" x14ac:dyDescent="0.25">
      <c r="A13" s="91">
        <v>9</v>
      </c>
      <c r="B13" s="138" t="s">
        <v>308</v>
      </c>
      <c r="C13" s="83" t="s">
        <v>174</v>
      </c>
      <c r="D13" s="94">
        <f t="shared" si="0"/>
        <v>0</v>
      </c>
      <c r="E13" s="97">
        <v>1.8</v>
      </c>
      <c r="F13" s="97">
        <v>0</v>
      </c>
      <c r="G13" s="125">
        <v>0</v>
      </c>
      <c r="H13" s="125">
        <v>0</v>
      </c>
      <c r="I13" s="125">
        <v>0</v>
      </c>
      <c r="J13" s="106">
        <v>0</v>
      </c>
      <c r="K13" s="58">
        <f t="shared" si="1"/>
        <v>0</v>
      </c>
      <c r="L13" s="83">
        <v>0</v>
      </c>
      <c r="M13" s="60">
        <v>0</v>
      </c>
      <c r="N13" s="83">
        <v>0</v>
      </c>
      <c r="O13" s="60">
        <f t="shared" si="2"/>
        <v>0</v>
      </c>
      <c r="P13" s="83">
        <v>0</v>
      </c>
      <c r="Q13" s="83"/>
      <c r="R13" s="83"/>
      <c r="S13" s="83"/>
      <c r="T13" s="83"/>
      <c r="U13" s="83"/>
      <c r="V13" s="83"/>
      <c r="W13" s="59">
        <f t="shared" si="3"/>
        <v>0</v>
      </c>
      <c r="X13" s="83">
        <v>0</v>
      </c>
      <c r="Y13" s="62">
        <v>1</v>
      </c>
    </row>
    <row r="14" spans="1:25" s="52" customFormat="1" ht="30" x14ac:dyDescent="0.25">
      <c r="A14" s="91">
        <v>10</v>
      </c>
      <c r="B14" s="138" t="s">
        <v>330</v>
      </c>
      <c r="C14" s="83" t="s">
        <v>181</v>
      </c>
      <c r="D14" s="94">
        <f t="shared" si="0"/>
        <v>0</v>
      </c>
      <c r="E14" s="97">
        <v>3.4</v>
      </c>
      <c r="F14" s="97">
        <v>0</v>
      </c>
      <c r="G14" s="125">
        <v>0</v>
      </c>
      <c r="H14" s="125">
        <v>0</v>
      </c>
      <c r="I14" s="125">
        <v>0</v>
      </c>
      <c r="J14" s="106">
        <v>0</v>
      </c>
      <c r="K14" s="58">
        <f t="shared" si="1"/>
        <v>0</v>
      </c>
      <c r="L14" s="83">
        <v>0</v>
      </c>
      <c r="M14" s="60">
        <v>0</v>
      </c>
      <c r="N14" s="83">
        <v>0</v>
      </c>
      <c r="O14" s="60">
        <f t="shared" si="2"/>
        <v>0</v>
      </c>
      <c r="P14" s="83">
        <v>0</v>
      </c>
      <c r="Q14" s="83"/>
      <c r="R14" s="83"/>
      <c r="S14" s="83"/>
      <c r="T14" s="83"/>
      <c r="U14" s="83"/>
      <c r="V14" s="83"/>
      <c r="W14" s="59">
        <f t="shared" si="3"/>
        <v>0</v>
      </c>
      <c r="X14" s="83">
        <v>0</v>
      </c>
      <c r="Y14" s="62">
        <v>1</v>
      </c>
    </row>
    <row r="15" spans="1:25" s="52" customFormat="1" ht="30" x14ac:dyDescent="0.25">
      <c r="A15" s="91">
        <v>11</v>
      </c>
      <c r="B15" s="56" t="s">
        <v>164</v>
      </c>
      <c r="C15" s="56" t="s">
        <v>177</v>
      </c>
      <c r="D15" s="94">
        <f t="shared" si="0"/>
        <v>0</v>
      </c>
      <c r="E15" s="91">
        <v>63.08</v>
      </c>
      <c r="F15" s="91">
        <v>0</v>
      </c>
      <c r="G15" s="92">
        <v>0</v>
      </c>
      <c r="H15" s="92">
        <v>0</v>
      </c>
      <c r="I15" s="92">
        <v>0</v>
      </c>
      <c r="J15" s="92">
        <v>2</v>
      </c>
      <c r="K15" s="58">
        <f t="shared" si="1"/>
        <v>0</v>
      </c>
      <c r="L15" s="59">
        <v>0</v>
      </c>
      <c r="M15" s="60">
        <v>0</v>
      </c>
      <c r="N15" s="61">
        <v>0</v>
      </c>
      <c r="O15" s="60">
        <f t="shared" si="2"/>
        <v>0</v>
      </c>
      <c r="P15" s="59">
        <v>0</v>
      </c>
      <c r="Q15" s="59"/>
      <c r="R15" s="59"/>
      <c r="S15" s="59"/>
      <c r="T15" s="59"/>
      <c r="U15" s="59"/>
      <c r="V15" s="59"/>
      <c r="W15" s="59">
        <f t="shared" si="3"/>
        <v>3.1705770450221946</v>
      </c>
      <c r="X15" s="59">
        <v>1</v>
      </c>
      <c r="Y15" s="59">
        <v>1</v>
      </c>
    </row>
    <row r="16" spans="1:25" s="52" customFormat="1" ht="18.75" x14ac:dyDescent="0.25">
      <c r="A16" s="91">
        <v>12</v>
      </c>
      <c r="B16" s="56" t="s">
        <v>275</v>
      </c>
      <c r="C16" s="53" t="s">
        <v>172</v>
      </c>
      <c r="D16" s="94">
        <f t="shared" si="0"/>
        <v>0</v>
      </c>
      <c r="E16" s="91">
        <v>32.700000000000003</v>
      </c>
      <c r="F16" s="91">
        <v>0</v>
      </c>
      <c r="G16" s="92">
        <v>0</v>
      </c>
      <c r="H16" s="92">
        <v>0</v>
      </c>
      <c r="I16" s="92">
        <v>0</v>
      </c>
      <c r="J16" s="92">
        <v>2</v>
      </c>
      <c r="K16" s="58">
        <f t="shared" si="1"/>
        <v>0</v>
      </c>
      <c r="L16" s="59">
        <v>0</v>
      </c>
      <c r="M16" s="60">
        <v>0</v>
      </c>
      <c r="N16" s="61">
        <v>0</v>
      </c>
      <c r="O16" s="60">
        <f t="shared" si="2"/>
        <v>0</v>
      </c>
      <c r="P16" s="59">
        <v>0</v>
      </c>
      <c r="Q16" s="59"/>
      <c r="R16" s="59"/>
      <c r="S16" s="59"/>
      <c r="T16" s="59"/>
      <c r="U16" s="59"/>
      <c r="V16" s="59"/>
      <c r="W16" s="59">
        <f t="shared" si="3"/>
        <v>6.1162079510703355</v>
      </c>
      <c r="X16" s="59">
        <v>1</v>
      </c>
      <c r="Y16" s="59">
        <v>1</v>
      </c>
    </row>
    <row r="17" spans="1:29" s="52" customFormat="1" ht="30" x14ac:dyDescent="0.25">
      <c r="A17" s="91">
        <v>13</v>
      </c>
      <c r="B17" s="56" t="s">
        <v>143</v>
      </c>
      <c r="C17" s="53" t="s">
        <v>181</v>
      </c>
      <c r="D17" s="94">
        <f t="shared" si="0"/>
        <v>0</v>
      </c>
      <c r="E17" s="97">
        <v>8.8000000000000007</v>
      </c>
      <c r="F17" s="97">
        <v>0</v>
      </c>
      <c r="G17" s="125">
        <v>0</v>
      </c>
      <c r="H17" s="125">
        <v>0</v>
      </c>
      <c r="I17" s="125">
        <v>0</v>
      </c>
      <c r="J17" s="106">
        <v>1</v>
      </c>
      <c r="K17" s="58">
        <f t="shared" si="1"/>
        <v>0</v>
      </c>
      <c r="L17" s="62">
        <v>0</v>
      </c>
      <c r="M17" s="60">
        <v>0</v>
      </c>
      <c r="N17" s="62">
        <v>0</v>
      </c>
      <c r="O17" s="60">
        <f t="shared" si="2"/>
        <v>0</v>
      </c>
      <c r="P17" s="62">
        <v>0</v>
      </c>
      <c r="Q17" s="62"/>
      <c r="R17" s="62"/>
      <c r="S17" s="62"/>
      <c r="T17" s="62"/>
      <c r="U17" s="62"/>
      <c r="V17" s="62"/>
      <c r="W17" s="59">
        <f t="shared" si="3"/>
        <v>11.363636363636363</v>
      </c>
      <c r="X17" s="62">
        <v>1</v>
      </c>
      <c r="Y17" s="62">
        <v>1</v>
      </c>
    </row>
    <row r="18" spans="1:29" s="52" customFormat="1" ht="27" customHeight="1" x14ac:dyDescent="0.25">
      <c r="A18" s="91">
        <v>14</v>
      </c>
      <c r="B18" s="56" t="s">
        <v>124</v>
      </c>
      <c r="C18" s="53" t="s">
        <v>176</v>
      </c>
      <c r="D18" s="94">
        <f t="shared" si="0"/>
        <v>0</v>
      </c>
      <c r="E18" s="91">
        <v>28.44</v>
      </c>
      <c r="F18" s="91">
        <v>0</v>
      </c>
      <c r="G18" s="92">
        <v>0</v>
      </c>
      <c r="H18" s="92">
        <v>0</v>
      </c>
      <c r="I18" s="92">
        <v>0</v>
      </c>
      <c r="J18" s="92">
        <v>7</v>
      </c>
      <c r="K18" s="58">
        <f t="shared" si="1"/>
        <v>0</v>
      </c>
      <c r="L18" s="59">
        <v>0</v>
      </c>
      <c r="M18" s="60">
        <v>0</v>
      </c>
      <c r="N18" s="61">
        <v>0</v>
      </c>
      <c r="O18" s="60">
        <f t="shared" si="2"/>
        <v>0</v>
      </c>
      <c r="P18" s="59">
        <v>0</v>
      </c>
      <c r="Q18" s="59"/>
      <c r="R18" s="59"/>
      <c r="S18" s="59"/>
      <c r="T18" s="59"/>
      <c r="U18" s="59"/>
      <c r="V18" s="59"/>
      <c r="W18" s="59">
        <f t="shared" si="3"/>
        <v>24.613220815752459</v>
      </c>
      <c r="X18" s="59">
        <v>2</v>
      </c>
      <c r="Y18" s="59">
        <v>1</v>
      </c>
    </row>
    <row r="19" spans="1:29" s="52" customFormat="1" ht="23.25" customHeight="1" x14ac:dyDescent="0.25">
      <c r="A19" s="91">
        <v>15</v>
      </c>
      <c r="B19" s="138" t="s">
        <v>314</v>
      </c>
      <c r="C19" s="131" t="s">
        <v>173</v>
      </c>
      <c r="D19" s="94">
        <f t="shared" si="0"/>
        <v>0</v>
      </c>
      <c r="E19" s="49">
        <v>3.6</v>
      </c>
      <c r="F19" s="97">
        <v>0</v>
      </c>
      <c r="G19" s="125">
        <v>0</v>
      </c>
      <c r="H19" s="125">
        <v>0</v>
      </c>
      <c r="I19" s="125">
        <v>0</v>
      </c>
      <c r="J19" s="106">
        <v>1</v>
      </c>
      <c r="K19" s="58">
        <f t="shared" si="1"/>
        <v>0</v>
      </c>
      <c r="L19" s="83">
        <v>0</v>
      </c>
      <c r="M19" s="60">
        <v>0</v>
      </c>
      <c r="N19" s="83">
        <v>0</v>
      </c>
      <c r="O19" s="60">
        <f t="shared" si="2"/>
        <v>0</v>
      </c>
      <c r="P19" s="83">
        <v>0</v>
      </c>
      <c r="Q19" s="83"/>
      <c r="R19" s="83"/>
      <c r="S19" s="83"/>
      <c r="T19" s="83"/>
      <c r="U19" s="83"/>
      <c r="V19" s="83"/>
      <c r="W19" s="59">
        <f t="shared" si="3"/>
        <v>27.777777777777779</v>
      </c>
      <c r="X19" s="83">
        <v>2</v>
      </c>
      <c r="Y19" s="62">
        <v>1</v>
      </c>
    </row>
    <row r="20" spans="1:29" s="52" customFormat="1" ht="24" customHeight="1" x14ac:dyDescent="0.25">
      <c r="A20" s="91">
        <v>16</v>
      </c>
      <c r="B20" s="137" t="s">
        <v>108</v>
      </c>
      <c r="C20" s="54" t="s">
        <v>173</v>
      </c>
      <c r="D20" s="94">
        <f t="shared" si="0"/>
        <v>0</v>
      </c>
      <c r="E20" s="91">
        <v>33.299999999999997</v>
      </c>
      <c r="F20" s="91">
        <v>0</v>
      </c>
      <c r="G20" s="92">
        <v>0</v>
      </c>
      <c r="H20" s="92">
        <v>0</v>
      </c>
      <c r="I20" s="92">
        <v>0</v>
      </c>
      <c r="J20" s="92">
        <v>12</v>
      </c>
      <c r="K20" s="58">
        <f t="shared" si="1"/>
        <v>0</v>
      </c>
      <c r="L20" s="59">
        <v>0</v>
      </c>
      <c r="M20" s="60">
        <v>0</v>
      </c>
      <c r="N20" s="61">
        <v>0</v>
      </c>
      <c r="O20" s="60">
        <f t="shared" si="2"/>
        <v>0</v>
      </c>
      <c r="P20" s="59">
        <v>0</v>
      </c>
      <c r="Q20" s="59"/>
      <c r="R20" s="59"/>
      <c r="S20" s="59"/>
      <c r="T20" s="59"/>
      <c r="U20" s="59"/>
      <c r="V20" s="59"/>
      <c r="W20" s="59">
        <f t="shared" si="3"/>
        <v>36.036036036036037</v>
      </c>
      <c r="X20" s="59">
        <v>3</v>
      </c>
      <c r="Y20" s="59">
        <v>1</v>
      </c>
    </row>
    <row r="21" spans="1:29" s="52" customFormat="1" ht="22.5" customHeight="1" x14ac:dyDescent="0.25">
      <c r="A21" s="91">
        <v>17</v>
      </c>
      <c r="B21" s="56" t="s">
        <v>134</v>
      </c>
      <c r="C21" s="53" t="s">
        <v>179</v>
      </c>
      <c r="D21" s="94">
        <f t="shared" si="0"/>
        <v>0</v>
      </c>
      <c r="E21" s="91">
        <v>9.3000000000000007</v>
      </c>
      <c r="F21" s="91">
        <v>0</v>
      </c>
      <c r="G21" s="92">
        <v>0</v>
      </c>
      <c r="H21" s="92">
        <v>0</v>
      </c>
      <c r="I21" s="92">
        <v>0</v>
      </c>
      <c r="J21" s="92">
        <v>4</v>
      </c>
      <c r="K21" s="58">
        <f t="shared" si="1"/>
        <v>0</v>
      </c>
      <c r="L21" s="59">
        <v>0</v>
      </c>
      <c r="M21" s="60">
        <v>0</v>
      </c>
      <c r="N21" s="61">
        <v>0</v>
      </c>
      <c r="O21" s="60">
        <f t="shared" si="2"/>
        <v>0</v>
      </c>
      <c r="P21" s="59">
        <v>0</v>
      </c>
      <c r="Q21" s="59"/>
      <c r="R21" s="59"/>
      <c r="S21" s="59"/>
      <c r="T21" s="59"/>
      <c r="U21" s="59"/>
      <c r="V21" s="59"/>
      <c r="W21" s="59">
        <f t="shared" si="3"/>
        <v>43.01075268817204</v>
      </c>
      <c r="X21" s="59">
        <v>4</v>
      </c>
      <c r="Y21" s="59">
        <v>0.95</v>
      </c>
    </row>
    <row r="22" spans="1:29" s="52" customFormat="1" ht="27.75" customHeight="1" x14ac:dyDescent="0.25">
      <c r="A22" s="91">
        <v>18</v>
      </c>
      <c r="B22" s="56" t="s">
        <v>114</v>
      </c>
      <c r="C22" s="53" t="s">
        <v>174</v>
      </c>
      <c r="D22" s="94">
        <f t="shared" si="0"/>
        <v>0</v>
      </c>
      <c r="E22" s="91">
        <v>50.1</v>
      </c>
      <c r="F22" s="91">
        <v>0</v>
      </c>
      <c r="G22" s="92">
        <v>0</v>
      </c>
      <c r="H22" s="92">
        <v>0</v>
      </c>
      <c r="I22" s="92">
        <v>0</v>
      </c>
      <c r="J22" s="92">
        <v>43</v>
      </c>
      <c r="K22" s="58">
        <f t="shared" si="1"/>
        <v>0</v>
      </c>
      <c r="L22" s="59">
        <v>0</v>
      </c>
      <c r="M22" s="60">
        <v>0</v>
      </c>
      <c r="N22" s="61">
        <v>0</v>
      </c>
      <c r="O22" s="60">
        <f t="shared" si="2"/>
        <v>0</v>
      </c>
      <c r="P22" s="59">
        <v>0</v>
      </c>
      <c r="Q22" s="59"/>
      <c r="R22" s="59"/>
      <c r="S22" s="59"/>
      <c r="T22" s="59"/>
      <c r="U22" s="59"/>
      <c r="V22" s="59"/>
      <c r="W22" s="59">
        <f t="shared" si="3"/>
        <v>85.828343313373253</v>
      </c>
      <c r="X22" s="59">
        <v>8</v>
      </c>
      <c r="Y22" s="59">
        <v>0.9</v>
      </c>
    </row>
    <row r="23" spans="1:29" s="52" customFormat="1" ht="30.75" customHeight="1" x14ac:dyDescent="0.25">
      <c r="A23" s="91">
        <v>19</v>
      </c>
      <c r="B23" s="137" t="s">
        <v>107</v>
      </c>
      <c r="C23" s="54" t="s">
        <v>173</v>
      </c>
      <c r="D23" s="94">
        <f t="shared" si="0"/>
        <v>0</v>
      </c>
      <c r="E23" s="91">
        <v>34.700000000000003</v>
      </c>
      <c r="F23" s="91">
        <v>0</v>
      </c>
      <c r="G23" s="92">
        <v>0</v>
      </c>
      <c r="H23" s="92">
        <v>0</v>
      </c>
      <c r="I23" s="92">
        <v>0</v>
      </c>
      <c r="J23" s="92">
        <v>32</v>
      </c>
      <c r="K23" s="58">
        <f t="shared" si="1"/>
        <v>0</v>
      </c>
      <c r="L23" s="59">
        <v>0</v>
      </c>
      <c r="M23" s="60">
        <v>0</v>
      </c>
      <c r="N23" s="61">
        <v>0</v>
      </c>
      <c r="O23" s="60">
        <f t="shared" si="2"/>
        <v>0</v>
      </c>
      <c r="P23" s="59">
        <v>0</v>
      </c>
      <c r="Q23" s="59"/>
      <c r="R23" s="59"/>
      <c r="S23" s="59"/>
      <c r="T23" s="59"/>
      <c r="U23" s="59"/>
      <c r="V23" s="59"/>
      <c r="W23" s="59">
        <f t="shared" si="3"/>
        <v>92.21902017291066</v>
      </c>
      <c r="X23" s="59">
        <v>9</v>
      </c>
      <c r="Y23" s="59">
        <v>0.9</v>
      </c>
    </row>
    <row r="24" spans="1:29" s="52" customFormat="1" ht="25.5" customHeight="1" x14ac:dyDescent="0.25">
      <c r="A24" s="91">
        <v>20</v>
      </c>
      <c r="B24" s="56" t="s">
        <v>157</v>
      </c>
      <c r="C24" s="53" t="s">
        <v>191</v>
      </c>
      <c r="D24" s="94">
        <f t="shared" si="0"/>
        <v>0</v>
      </c>
      <c r="E24" s="97">
        <v>5</v>
      </c>
      <c r="F24" s="97">
        <v>0</v>
      </c>
      <c r="G24" s="125">
        <v>0</v>
      </c>
      <c r="H24" s="125">
        <v>0</v>
      </c>
      <c r="I24" s="125">
        <v>0</v>
      </c>
      <c r="J24" s="106">
        <v>6</v>
      </c>
      <c r="K24" s="58">
        <f t="shared" si="1"/>
        <v>0</v>
      </c>
      <c r="L24" s="62">
        <v>0</v>
      </c>
      <c r="M24" s="60">
        <v>0</v>
      </c>
      <c r="N24" s="62">
        <v>0</v>
      </c>
      <c r="O24" s="60">
        <f t="shared" si="2"/>
        <v>0</v>
      </c>
      <c r="P24" s="62">
        <v>0</v>
      </c>
      <c r="Q24" s="62"/>
      <c r="R24" s="62"/>
      <c r="S24" s="62"/>
      <c r="T24" s="62"/>
      <c r="U24" s="62"/>
      <c r="V24" s="62"/>
      <c r="W24" s="59">
        <f t="shared" si="3"/>
        <v>120</v>
      </c>
      <c r="X24" s="62">
        <v>11</v>
      </c>
      <c r="Y24" s="62">
        <v>0.9</v>
      </c>
    </row>
    <row r="25" spans="1:29" s="52" customFormat="1" ht="24" customHeight="1" x14ac:dyDescent="0.25">
      <c r="A25" s="91">
        <v>21</v>
      </c>
      <c r="B25" s="56" t="s">
        <v>145</v>
      </c>
      <c r="C25" s="53" t="s">
        <v>182</v>
      </c>
      <c r="D25" s="94">
        <f t="shared" si="0"/>
        <v>0.9</v>
      </c>
      <c r="E25" s="97">
        <v>58.1</v>
      </c>
      <c r="F25" s="97">
        <v>1</v>
      </c>
      <c r="G25" s="92">
        <v>0</v>
      </c>
      <c r="H25" s="92">
        <v>0</v>
      </c>
      <c r="I25" s="92">
        <v>0</v>
      </c>
      <c r="J25" s="106">
        <v>16</v>
      </c>
      <c r="K25" s="58">
        <f t="shared" si="1"/>
        <v>1.7211703958691909</v>
      </c>
      <c r="L25" s="62">
        <v>1</v>
      </c>
      <c r="M25" s="60">
        <f>G25/F25*100</f>
        <v>0</v>
      </c>
      <c r="N25" s="62">
        <v>0</v>
      </c>
      <c r="O25" s="60">
        <f t="shared" si="2"/>
        <v>0</v>
      </c>
      <c r="P25" s="62">
        <v>0</v>
      </c>
      <c r="Q25" s="62"/>
      <c r="R25" s="62"/>
      <c r="S25" s="62"/>
      <c r="T25" s="62"/>
      <c r="U25" s="62"/>
      <c r="V25" s="62"/>
      <c r="W25" s="59">
        <f t="shared" si="3"/>
        <v>27.538726333907054</v>
      </c>
      <c r="X25" s="62">
        <v>2</v>
      </c>
      <c r="Y25" s="62">
        <v>0.9</v>
      </c>
    </row>
    <row r="26" spans="1:29" s="52" customFormat="1" ht="27.75" customHeight="1" x14ac:dyDescent="0.25">
      <c r="A26" s="91">
        <v>22</v>
      </c>
      <c r="B26" s="56" t="s">
        <v>98</v>
      </c>
      <c r="C26" s="53" t="s">
        <v>172</v>
      </c>
      <c r="D26" s="94">
        <f t="shared" si="0"/>
        <v>0.9</v>
      </c>
      <c r="E26" s="91">
        <v>45.78</v>
      </c>
      <c r="F26" s="91">
        <v>2</v>
      </c>
      <c r="G26" s="92">
        <v>0</v>
      </c>
      <c r="H26" s="92">
        <v>0</v>
      </c>
      <c r="I26" s="92">
        <v>0</v>
      </c>
      <c r="J26" s="92">
        <v>10</v>
      </c>
      <c r="K26" s="58">
        <f t="shared" si="1"/>
        <v>4.3687199650502402</v>
      </c>
      <c r="L26" s="59">
        <v>1</v>
      </c>
      <c r="M26" s="60">
        <f>G26/F26*100</f>
        <v>0</v>
      </c>
      <c r="N26" s="61">
        <v>0</v>
      </c>
      <c r="O26" s="60">
        <f t="shared" si="2"/>
        <v>0</v>
      </c>
      <c r="P26" s="59">
        <v>0</v>
      </c>
      <c r="Q26" s="59"/>
      <c r="R26" s="59"/>
      <c r="S26" s="59"/>
      <c r="T26" s="59"/>
      <c r="U26" s="59"/>
      <c r="V26" s="59"/>
      <c r="W26" s="59">
        <f t="shared" si="3"/>
        <v>21.8435998252512</v>
      </c>
      <c r="X26" s="59">
        <v>2</v>
      </c>
      <c r="Y26" s="59">
        <v>0.9</v>
      </c>
    </row>
    <row r="27" spans="1:29" s="52" customFormat="1" ht="19.5" customHeight="1" x14ac:dyDescent="0.25">
      <c r="A27" s="91">
        <v>23</v>
      </c>
      <c r="B27" s="137" t="s">
        <v>99</v>
      </c>
      <c r="C27" s="54" t="s">
        <v>173</v>
      </c>
      <c r="D27" s="94">
        <f t="shared" si="0"/>
        <v>0.9</v>
      </c>
      <c r="E27" s="91">
        <v>218.9</v>
      </c>
      <c r="F27" s="91">
        <v>6</v>
      </c>
      <c r="G27" s="92">
        <v>0</v>
      </c>
      <c r="H27" s="92">
        <v>0</v>
      </c>
      <c r="I27" s="92">
        <v>0</v>
      </c>
      <c r="J27" s="92">
        <v>105</v>
      </c>
      <c r="K27" s="58">
        <f t="shared" si="1"/>
        <v>2.7409776153494745</v>
      </c>
      <c r="L27" s="59">
        <v>1</v>
      </c>
      <c r="M27" s="60">
        <f>G27/F27*100</f>
        <v>0</v>
      </c>
      <c r="N27" s="61">
        <v>0</v>
      </c>
      <c r="O27" s="60">
        <f t="shared" si="2"/>
        <v>0</v>
      </c>
      <c r="P27" s="59">
        <v>0</v>
      </c>
      <c r="Q27" s="59"/>
      <c r="R27" s="59"/>
      <c r="S27" s="59"/>
      <c r="T27" s="59"/>
      <c r="U27" s="59"/>
      <c r="V27" s="59"/>
      <c r="W27" s="59">
        <f t="shared" si="3"/>
        <v>47.967108268615803</v>
      </c>
      <c r="X27" s="59">
        <v>4</v>
      </c>
      <c r="Y27" s="59">
        <v>0.9</v>
      </c>
      <c r="Z27" s="129"/>
      <c r="AA27" s="129"/>
      <c r="AB27" s="129"/>
      <c r="AC27" s="129"/>
    </row>
    <row r="28" spans="1:29" s="52" customFormat="1" ht="29.25" customHeight="1" x14ac:dyDescent="0.25">
      <c r="A28" s="91">
        <v>24</v>
      </c>
      <c r="B28" s="56" t="s">
        <v>123</v>
      </c>
      <c r="C28" s="53" t="s">
        <v>176</v>
      </c>
      <c r="D28" s="94">
        <f t="shared" si="0"/>
        <v>0.9</v>
      </c>
      <c r="E28" s="91">
        <v>72.900000000000006</v>
      </c>
      <c r="F28" s="91">
        <v>2</v>
      </c>
      <c r="G28" s="92">
        <v>0</v>
      </c>
      <c r="H28" s="92">
        <v>0</v>
      </c>
      <c r="I28" s="92">
        <v>0</v>
      </c>
      <c r="J28" s="92">
        <v>42</v>
      </c>
      <c r="K28" s="58">
        <f t="shared" si="1"/>
        <v>2.7434842249657065</v>
      </c>
      <c r="L28" s="59">
        <v>1</v>
      </c>
      <c r="M28" s="60">
        <f>G28/F28*100</f>
        <v>0</v>
      </c>
      <c r="N28" s="61">
        <v>0</v>
      </c>
      <c r="O28" s="60">
        <f t="shared" si="2"/>
        <v>0</v>
      </c>
      <c r="P28" s="59">
        <v>0</v>
      </c>
      <c r="Q28" s="59"/>
      <c r="R28" s="59"/>
      <c r="S28" s="59"/>
      <c r="T28" s="59"/>
      <c r="U28" s="59"/>
      <c r="V28" s="59"/>
      <c r="W28" s="59">
        <f t="shared" si="3"/>
        <v>57.613168724279831</v>
      </c>
      <c r="X28" s="59">
        <v>5</v>
      </c>
      <c r="Y28" s="59">
        <v>0.9</v>
      </c>
    </row>
    <row r="29" spans="1:29" s="52" customFormat="1" ht="27.75" customHeight="1" x14ac:dyDescent="0.25">
      <c r="A29" s="91">
        <v>25</v>
      </c>
      <c r="B29" s="139" t="s">
        <v>128</v>
      </c>
      <c r="C29" s="131" t="s">
        <v>178</v>
      </c>
      <c r="D29" s="94">
        <f t="shared" si="0"/>
        <v>0.9</v>
      </c>
      <c r="E29" s="91">
        <v>87.6</v>
      </c>
      <c r="F29" s="91">
        <v>0</v>
      </c>
      <c r="G29" s="92">
        <v>1</v>
      </c>
      <c r="H29" s="92">
        <v>0</v>
      </c>
      <c r="I29" s="92">
        <v>1</v>
      </c>
      <c r="J29" s="92">
        <v>46</v>
      </c>
      <c r="K29" s="58">
        <f t="shared" si="1"/>
        <v>0</v>
      </c>
      <c r="L29" s="127">
        <v>0</v>
      </c>
      <c r="M29" s="60">
        <v>0</v>
      </c>
      <c r="N29" s="128">
        <v>0</v>
      </c>
      <c r="O29" s="60">
        <f t="shared" si="2"/>
        <v>2.2831050228310503</v>
      </c>
      <c r="P29" s="127">
        <v>1</v>
      </c>
      <c r="Q29" s="127"/>
      <c r="R29" s="127"/>
      <c r="S29" s="127"/>
      <c r="T29" s="127"/>
      <c r="U29" s="127"/>
      <c r="V29" s="127"/>
      <c r="W29" s="59">
        <f t="shared" si="3"/>
        <v>52.51141552511416</v>
      </c>
      <c r="X29" s="127">
        <v>5</v>
      </c>
      <c r="Y29" s="127">
        <v>0.9</v>
      </c>
    </row>
    <row r="30" spans="1:29" s="52" customFormat="1" ht="23.25" customHeight="1" x14ac:dyDescent="0.25">
      <c r="A30" s="91">
        <v>26</v>
      </c>
      <c r="B30" s="56" t="s">
        <v>96</v>
      </c>
      <c r="C30" s="53" t="s">
        <v>172</v>
      </c>
      <c r="D30" s="94">
        <f t="shared" si="0"/>
        <v>0.9</v>
      </c>
      <c r="E30" s="91">
        <v>97.7</v>
      </c>
      <c r="F30" s="91">
        <v>3</v>
      </c>
      <c r="G30" s="92">
        <v>0</v>
      </c>
      <c r="H30" s="92">
        <v>0</v>
      </c>
      <c r="I30" s="92">
        <v>0</v>
      </c>
      <c r="J30" s="92">
        <v>77</v>
      </c>
      <c r="K30" s="58">
        <f t="shared" si="1"/>
        <v>3.0706243602865912</v>
      </c>
      <c r="L30" s="59">
        <v>1</v>
      </c>
      <c r="M30" s="60">
        <f t="shared" ref="M30:M43" si="4">G30/F30*100</f>
        <v>0</v>
      </c>
      <c r="N30" s="61">
        <v>0</v>
      </c>
      <c r="O30" s="60">
        <f t="shared" si="2"/>
        <v>0</v>
      </c>
      <c r="P30" s="59">
        <v>0</v>
      </c>
      <c r="Q30" s="59"/>
      <c r="R30" s="59"/>
      <c r="S30" s="59"/>
      <c r="T30" s="59"/>
      <c r="U30" s="59"/>
      <c r="V30" s="59"/>
      <c r="W30" s="59">
        <f t="shared" si="3"/>
        <v>78.812691914022508</v>
      </c>
      <c r="X30" s="59">
        <v>7</v>
      </c>
      <c r="Y30" s="59">
        <v>0.9</v>
      </c>
    </row>
    <row r="31" spans="1:29" s="52" customFormat="1" ht="31.5" customHeight="1" x14ac:dyDescent="0.25">
      <c r="A31" s="91">
        <v>27</v>
      </c>
      <c r="B31" s="56" t="s">
        <v>155</v>
      </c>
      <c r="C31" s="53" t="s">
        <v>189</v>
      </c>
      <c r="D31" s="94">
        <f t="shared" si="0"/>
        <v>0.9</v>
      </c>
      <c r="E31" s="97">
        <v>32.4</v>
      </c>
      <c r="F31" s="97">
        <v>1</v>
      </c>
      <c r="G31" s="125">
        <v>0</v>
      </c>
      <c r="H31" s="125">
        <v>0</v>
      </c>
      <c r="I31" s="125">
        <v>0</v>
      </c>
      <c r="J31" s="106">
        <v>30</v>
      </c>
      <c r="K31" s="58">
        <f t="shared" si="1"/>
        <v>3.0864197530864201</v>
      </c>
      <c r="L31" s="62">
        <v>1</v>
      </c>
      <c r="M31" s="60">
        <f t="shared" si="4"/>
        <v>0</v>
      </c>
      <c r="N31" s="62">
        <v>0</v>
      </c>
      <c r="O31" s="60">
        <f t="shared" si="2"/>
        <v>0</v>
      </c>
      <c r="P31" s="62">
        <v>0</v>
      </c>
      <c r="Q31" s="62"/>
      <c r="R31" s="62"/>
      <c r="S31" s="62"/>
      <c r="T31" s="62"/>
      <c r="U31" s="62"/>
      <c r="V31" s="62"/>
      <c r="W31" s="59">
        <f t="shared" si="3"/>
        <v>92.592592592592595</v>
      </c>
      <c r="X31" s="62">
        <v>9</v>
      </c>
      <c r="Y31" s="62">
        <v>0.9</v>
      </c>
    </row>
    <row r="32" spans="1:29" s="52" customFormat="1" ht="27" customHeight="1" x14ac:dyDescent="0.25">
      <c r="A32" s="91">
        <v>28</v>
      </c>
      <c r="B32" s="56" t="s">
        <v>131</v>
      </c>
      <c r="C32" s="53" t="s">
        <v>179</v>
      </c>
      <c r="D32" s="94">
        <f t="shared" si="0"/>
        <v>0.9</v>
      </c>
      <c r="E32" s="91">
        <v>189.1</v>
      </c>
      <c r="F32" s="91">
        <v>6</v>
      </c>
      <c r="G32" s="92">
        <v>0</v>
      </c>
      <c r="H32" s="92">
        <v>0</v>
      </c>
      <c r="I32" s="92">
        <v>0</v>
      </c>
      <c r="J32" s="92">
        <v>180</v>
      </c>
      <c r="K32" s="58">
        <f t="shared" si="1"/>
        <v>3.1729243786356429</v>
      </c>
      <c r="L32" s="59">
        <v>1</v>
      </c>
      <c r="M32" s="60">
        <f t="shared" si="4"/>
        <v>0</v>
      </c>
      <c r="N32" s="61">
        <v>0</v>
      </c>
      <c r="O32" s="60">
        <f t="shared" si="2"/>
        <v>0</v>
      </c>
      <c r="P32" s="59">
        <v>0</v>
      </c>
      <c r="Q32" s="59"/>
      <c r="R32" s="59"/>
      <c r="S32" s="59"/>
      <c r="T32" s="59"/>
      <c r="U32" s="59"/>
      <c r="V32" s="59"/>
      <c r="W32" s="59">
        <f t="shared" si="3"/>
        <v>95.187731359069289</v>
      </c>
      <c r="X32" s="59">
        <v>9</v>
      </c>
      <c r="Y32" s="59">
        <v>0.9</v>
      </c>
    </row>
    <row r="33" spans="1:29" s="52" customFormat="1" ht="24" customHeight="1" x14ac:dyDescent="0.25">
      <c r="A33" s="91">
        <v>29</v>
      </c>
      <c r="B33" s="56" t="s">
        <v>116</v>
      </c>
      <c r="C33" s="53" t="s">
        <v>174</v>
      </c>
      <c r="D33" s="94">
        <f t="shared" si="0"/>
        <v>0.9</v>
      </c>
      <c r="E33" s="91">
        <v>43.1</v>
      </c>
      <c r="F33" s="91">
        <v>2</v>
      </c>
      <c r="G33" s="92">
        <v>0</v>
      </c>
      <c r="H33" s="92">
        <v>0</v>
      </c>
      <c r="I33" s="92">
        <v>0</v>
      </c>
      <c r="J33" s="92">
        <v>64</v>
      </c>
      <c r="K33" s="58">
        <f t="shared" si="1"/>
        <v>4.6403712296983759</v>
      </c>
      <c r="L33" s="59">
        <v>1</v>
      </c>
      <c r="M33" s="60">
        <f t="shared" si="4"/>
        <v>0</v>
      </c>
      <c r="N33" s="61">
        <v>0</v>
      </c>
      <c r="O33" s="60">
        <f t="shared" si="2"/>
        <v>0</v>
      </c>
      <c r="P33" s="59">
        <v>0</v>
      </c>
      <c r="Q33" s="59"/>
      <c r="R33" s="59"/>
      <c r="S33" s="59"/>
      <c r="T33" s="59"/>
      <c r="U33" s="59"/>
      <c r="V33" s="59"/>
      <c r="W33" s="59">
        <f t="shared" si="3"/>
        <v>148.49187935034803</v>
      </c>
      <c r="X33" s="59">
        <v>14</v>
      </c>
      <c r="Y33" s="59">
        <v>0.9</v>
      </c>
    </row>
    <row r="34" spans="1:29" s="52" customFormat="1" ht="23.25" customHeight="1" x14ac:dyDescent="0.25">
      <c r="A34" s="91">
        <v>30</v>
      </c>
      <c r="B34" s="56" t="s">
        <v>150</v>
      </c>
      <c r="C34" s="53" t="s">
        <v>187</v>
      </c>
      <c r="D34" s="94">
        <f t="shared" si="0"/>
        <v>0.95</v>
      </c>
      <c r="E34" s="97">
        <v>89.2</v>
      </c>
      <c r="F34" s="97">
        <v>2</v>
      </c>
      <c r="G34" s="125">
        <v>0</v>
      </c>
      <c r="H34" s="125">
        <v>0</v>
      </c>
      <c r="I34" s="125">
        <v>0</v>
      </c>
      <c r="J34" s="106">
        <v>17</v>
      </c>
      <c r="K34" s="58">
        <f t="shared" si="1"/>
        <v>2.2421524663677128</v>
      </c>
      <c r="L34" s="62">
        <v>1</v>
      </c>
      <c r="M34" s="60">
        <f t="shared" si="4"/>
        <v>0</v>
      </c>
      <c r="N34" s="62">
        <v>0</v>
      </c>
      <c r="O34" s="60">
        <f t="shared" si="2"/>
        <v>0</v>
      </c>
      <c r="P34" s="62">
        <v>0</v>
      </c>
      <c r="Q34" s="62"/>
      <c r="R34" s="62"/>
      <c r="S34" s="62"/>
      <c r="T34" s="62"/>
      <c r="U34" s="62"/>
      <c r="V34" s="62"/>
      <c r="W34" s="59">
        <f t="shared" si="3"/>
        <v>19.058295964125559</v>
      </c>
      <c r="X34" s="62">
        <v>1</v>
      </c>
      <c r="Y34" s="62">
        <v>0.95</v>
      </c>
    </row>
    <row r="35" spans="1:29" s="52" customFormat="1" ht="22.5" customHeight="1" x14ac:dyDescent="0.25">
      <c r="A35" s="91">
        <v>31</v>
      </c>
      <c r="B35" s="56" t="s">
        <v>280</v>
      </c>
      <c r="C35" s="53" t="s">
        <v>181</v>
      </c>
      <c r="D35" s="94">
        <f t="shared" si="0"/>
        <v>0.95</v>
      </c>
      <c r="E35" s="97">
        <v>113.8</v>
      </c>
      <c r="F35" s="97">
        <v>2</v>
      </c>
      <c r="G35" s="125">
        <v>0</v>
      </c>
      <c r="H35" s="125">
        <v>0</v>
      </c>
      <c r="I35" s="125">
        <v>0</v>
      </c>
      <c r="J35" s="106">
        <v>44</v>
      </c>
      <c r="K35" s="58">
        <f t="shared" si="1"/>
        <v>1.7574692442882252</v>
      </c>
      <c r="L35" s="62">
        <v>1</v>
      </c>
      <c r="M35" s="60">
        <f t="shared" si="4"/>
        <v>0</v>
      </c>
      <c r="N35" s="62">
        <v>0</v>
      </c>
      <c r="O35" s="60">
        <f t="shared" si="2"/>
        <v>0</v>
      </c>
      <c r="P35" s="62">
        <v>0</v>
      </c>
      <c r="Q35" s="62"/>
      <c r="R35" s="62"/>
      <c r="S35" s="62"/>
      <c r="T35" s="62"/>
      <c r="U35" s="62"/>
      <c r="V35" s="62"/>
      <c r="W35" s="59">
        <f t="shared" si="3"/>
        <v>38.664323374340945</v>
      </c>
      <c r="X35" s="62">
        <v>3</v>
      </c>
      <c r="Y35" s="62">
        <v>0.95</v>
      </c>
    </row>
    <row r="36" spans="1:29" s="129" customFormat="1" ht="25.5" customHeight="1" x14ac:dyDescent="0.25">
      <c r="A36" s="91">
        <v>32</v>
      </c>
      <c r="B36" s="56" t="s">
        <v>149</v>
      </c>
      <c r="C36" s="53" t="s">
        <v>186</v>
      </c>
      <c r="D36" s="94">
        <f t="shared" si="0"/>
        <v>1.8</v>
      </c>
      <c r="E36" s="97">
        <v>240.7</v>
      </c>
      <c r="F36" s="97">
        <v>14</v>
      </c>
      <c r="G36" s="92">
        <v>0</v>
      </c>
      <c r="H36" s="92">
        <v>0</v>
      </c>
      <c r="I36" s="92">
        <v>0</v>
      </c>
      <c r="J36" s="106">
        <v>44</v>
      </c>
      <c r="K36" s="58">
        <f t="shared" si="1"/>
        <v>5.8163689239717495</v>
      </c>
      <c r="L36" s="62">
        <v>2</v>
      </c>
      <c r="M36" s="60">
        <f t="shared" si="4"/>
        <v>0</v>
      </c>
      <c r="N36" s="62">
        <v>0</v>
      </c>
      <c r="O36" s="60">
        <f t="shared" si="2"/>
        <v>0</v>
      </c>
      <c r="P36" s="62">
        <v>0</v>
      </c>
      <c r="Q36" s="62"/>
      <c r="R36" s="62"/>
      <c r="S36" s="62"/>
      <c r="T36" s="62"/>
      <c r="U36" s="62"/>
      <c r="V36" s="62"/>
      <c r="W36" s="59">
        <f t="shared" si="3"/>
        <v>18.280016618196925</v>
      </c>
      <c r="X36" s="62">
        <v>1</v>
      </c>
      <c r="Y36" s="62">
        <v>0.9</v>
      </c>
      <c r="Z36" s="52"/>
      <c r="AA36" s="52"/>
      <c r="AB36" s="52"/>
      <c r="AC36" s="52"/>
    </row>
    <row r="37" spans="1:29" s="52" customFormat="1" ht="21" customHeight="1" x14ac:dyDescent="0.25">
      <c r="A37" s="91">
        <v>33</v>
      </c>
      <c r="B37" s="56" t="s">
        <v>135</v>
      </c>
      <c r="C37" s="53" t="s">
        <v>180</v>
      </c>
      <c r="D37" s="94">
        <f t="shared" ref="D37:D68" si="5">(L37+N37+P37+R37+T37+V37)*Y37</f>
        <v>1.8</v>
      </c>
      <c r="E37" s="91">
        <v>401.3</v>
      </c>
      <c r="F37" s="91">
        <v>29</v>
      </c>
      <c r="G37" s="92">
        <v>0</v>
      </c>
      <c r="H37" s="92">
        <v>0</v>
      </c>
      <c r="I37" s="92">
        <v>0</v>
      </c>
      <c r="J37" s="92">
        <v>143</v>
      </c>
      <c r="K37" s="58">
        <f t="shared" ref="K37:K68" si="6">F37/E37*100</f>
        <v>7.2265138300523297</v>
      </c>
      <c r="L37" s="59">
        <v>2</v>
      </c>
      <c r="M37" s="60">
        <f t="shared" si="4"/>
        <v>0</v>
      </c>
      <c r="N37" s="61">
        <v>0</v>
      </c>
      <c r="O37" s="60">
        <f t="shared" ref="O37:O68" si="7">(G37+H37+I37)/E37*100</f>
        <v>0</v>
      </c>
      <c r="P37" s="59">
        <v>0</v>
      </c>
      <c r="Q37" s="59"/>
      <c r="R37" s="59"/>
      <c r="S37" s="59"/>
      <c r="T37" s="59"/>
      <c r="U37" s="59"/>
      <c r="V37" s="59"/>
      <c r="W37" s="59">
        <f t="shared" ref="W37:W68" si="8">J37/E37*100</f>
        <v>35.634188886120114</v>
      </c>
      <c r="X37" s="59">
        <v>3</v>
      </c>
      <c r="Y37" s="59">
        <v>0.9</v>
      </c>
    </row>
    <row r="38" spans="1:29" s="52" customFormat="1" ht="24" customHeight="1" x14ac:dyDescent="0.25">
      <c r="A38" s="91">
        <v>34</v>
      </c>
      <c r="B38" s="56" t="s">
        <v>122</v>
      </c>
      <c r="C38" s="53" t="s">
        <v>176</v>
      </c>
      <c r="D38" s="94">
        <f t="shared" si="5"/>
        <v>1.8</v>
      </c>
      <c r="E38" s="91">
        <v>76.400000000000006</v>
      </c>
      <c r="F38" s="91">
        <v>4</v>
      </c>
      <c r="G38" s="92">
        <v>0</v>
      </c>
      <c r="H38" s="92">
        <v>0</v>
      </c>
      <c r="I38" s="92">
        <v>0</v>
      </c>
      <c r="J38" s="92">
        <v>27</v>
      </c>
      <c r="K38" s="58">
        <f t="shared" si="6"/>
        <v>5.2356020942408366</v>
      </c>
      <c r="L38" s="59">
        <v>2</v>
      </c>
      <c r="M38" s="60">
        <f t="shared" si="4"/>
        <v>0</v>
      </c>
      <c r="N38" s="61">
        <v>0</v>
      </c>
      <c r="O38" s="60">
        <f t="shared" si="7"/>
        <v>0</v>
      </c>
      <c r="P38" s="59">
        <v>0</v>
      </c>
      <c r="Q38" s="59"/>
      <c r="R38" s="59"/>
      <c r="S38" s="59"/>
      <c r="T38" s="59"/>
      <c r="U38" s="59"/>
      <c r="V38" s="59"/>
      <c r="W38" s="59">
        <f t="shared" si="8"/>
        <v>35.340314136125649</v>
      </c>
      <c r="X38" s="59">
        <v>3</v>
      </c>
      <c r="Y38" s="59">
        <v>0.9</v>
      </c>
    </row>
    <row r="39" spans="1:29" s="52" customFormat="1" ht="21.75" customHeight="1" x14ac:dyDescent="0.25">
      <c r="A39" s="91">
        <v>35</v>
      </c>
      <c r="B39" s="56" t="s">
        <v>281</v>
      </c>
      <c r="C39" s="53" t="s">
        <v>176</v>
      </c>
      <c r="D39" s="94">
        <f t="shared" si="5"/>
        <v>1.8</v>
      </c>
      <c r="E39" s="91">
        <v>154.6</v>
      </c>
      <c r="F39" s="91">
        <v>2</v>
      </c>
      <c r="G39" s="92">
        <v>0</v>
      </c>
      <c r="H39" s="92">
        <v>0</v>
      </c>
      <c r="I39" s="92">
        <v>2</v>
      </c>
      <c r="J39" s="92">
        <v>65</v>
      </c>
      <c r="K39" s="58">
        <f t="shared" si="6"/>
        <v>1.29366106080207</v>
      </c>
      <c r="L39" s="59">
        <v>1</v>
      </c>
      <c r="M39" s="60">
        <f t="shared" si="4"/>
        <v>0</v>
      </c>
      <c r="N39" s="61">
        <v>0</v>
      </c>
      <c r="O39" s="60">
        <f t="shared" si="7"/>
        <v>1.29366106080207</v>
      </c>
      <c r="P39" s="59">
        <v>1</v>
      </c>
      <c r="Q39" s="59"/>
      <c r="R39" s="59"/>
      <c r="S39" s="59"/>
      <c r="T39" s="59"/>
      <c r="U39" s="59"/>
      <c r="V39" s="59"/>
      <c r="W39" s="59">
        <f t="shared" si="8"/>
        <v>42.043984476067273</v>
      </c>
      <c r="X39" s="59">
        <v>4</v>
      </c>
      <c r="Y39" s="59">
        <v>0.9</v>
      </c>
    </row>
    <row r="40" spans="1:29" s="52" customFormat="1" ht="24.75" customHeight="1" x14ac:dyDescent="0.25">
      <c r="A40" s="91">
        <v>36</v>
      </c>
      <c r="B40" s="56" t="s">
        <v>97</v>
      </c>
      <c r="C40" s="53" t="s">
        <v>172</v>
      </c>
      <c r="D40" s="94">
        <f t="shared" si="5"/>
        <v>1.8</v>
      </c>
      <c r="E40" s="91">
        <v>61.9</v>
      </c>
      <c r="F40" s="91">
        <v>6</v>
      </c>
      <c r="G40" s="92">
        <v>0</v>
      </c>
      <c r="H40" s="92">
        <v>0</v>
      </c>
      <c r="I40" s="92">
        <v>0</v>
      </c>
      <c r="J40" s="92">
        <v>35</v>
      </c>
      <c r="K40" s="58">
        <f t="shared" si="6"/>
        <v>9.6930533117932143</v>
      </c>
      <c r="L40" s="59">
        <v>2</v>
      </c>
      <c r="M40" s="60">
        <f t="shared" si="4"/>
        <v>0</v>
      </c>
      <c r="N40" s="61">
        <v>0</v>
      </c>
      <c r="O40" s="60">
        <f t="shared" si="7"/>
        <v>0</v>
      </c>
      <c r="P40" s="59">
        <v>0</v>
      </c>
      <c r="Q40" s="59"/>
      <c r="R40" s="59"/>
      <c r="S40" s="59"/>
      <c r="T40" s="59"/>
      <c r="U40" s="59"/>
      <c r="V40" s="59"/>
      <c r="W40" s="59">
        <f t="shared" si="8"/>
        <v>56.54281098546042</v>
      </c>
      <c r="X40" s="59">
        <v>5</v>
      </c>
      <c r="Y40" s="59">
        <v>0.9</v>
      </c>
    </row>
    <row r="41" spans="1:29" s="52" customFormat="1" ht="22.5" customHeight="1" x14ac:dyDescent="0.25">
      <c r="A41" s="91">
        <v>37</v>
      </c>
      <c r="B41" s="56" t="s">
        <v>148</v>
      </c>
      <c r="C41" s="53" t="s">
        <v>185</v>
      </c>
      <c r="D41" s="94">
        <f t="shared" si="5"/>
        <v>1.8</v>
      </c>
      <c r="E41" s="97">
        <v>58.4</v>
      </c>
      <c r="F41" s="97">
        <v>3</v>
      </c>
      <c r="G41" s="125">
        <v>0</v>
      </c>
      <c r="H41" s="125">
        <v>0</v>
      </c>
      <c r="I41" s="125">
        <v>0</v>
      </c>
      <c r="J41" s="106">
        <v>32</v>
      </c>
      <c r="K41" s="58">
        <f t="shared" si="6"/>
        <v>5.1369863013698636</v>
      </c>
      <c r="L41" s="62">
        <v>2</v>
      </c>
      <c r="M41" s="60">
        <f t="shared" si="4"/>
        <v>0</v>
      </c>
      <c r="N41" s="62">
        <v>0</v>
      </c>
      <c r="O41" s="60">
        <f t="shared" si="7"/>
        <v>0</v>
      </c>
      <c r="P41" s="62">
        <v>0</v>
      </c>
      <c r="Q41" s="62"/>
      <c r="R41" s="62"/>
      <c r="S41" s="62"/>
      <c r="T41" s="62"/>
      <c r="U41" s="62"/>
      <c r="V41" s="62"/>
      <c r="W41" s="59">
        <f t="shared" si="8"/>
        <v>54.794520547945204</v>
      </c>
      <c r="X41" s="62">
        <v>5</v>
      </c>
      <c r="Y41" s="62">
        <v>0.9</v>
      </c>
    </row>
    <row r="42" spans="1:29" s="52" customFormat="1" ht="22.5" customHeight="1" x14ac:dyDescent="0.25">
      <c r="A42" s="91">
        <v>38</v>
      </c>
      <c r="B42" s="56" t="s">
        <v>138</v>
      </c>
      <c r="C42" s="53" t="s">
        <v>181</v>
      </c>
      <c r="D42" s="94">
        <f t="shared" si="5"/>
        <v>1.8</v>
      </c>
      <c r="E42" s="98">
        <v>123.7</v>
      </c>
      <c r="F42" s="98">
        <v>9</v>
      </c>
      <c r="G42" s="92">
        <v>0</v>
      </c>
      <c r="H42" s="92">
        <v>0</v>
      </c>
      <c r="I42" s="92">
        <v>0</v>
      </c>
      <c r="J42" s="148">
        <v>154</v>
      </c>
      <c r="K42" s="58">
        <f t="shared" si="6"/>
        <v>7.2756669361358117</v>
      </c>
      <c r="L42" s="69">
        <v>2</v>
      </c>
      <c r="M42" s="60">
        <f t="shared" si="4"/>
        <v>0</v>
      </c>
      <c r="N42" s="69">
        <v>0</v>
      </c>
      <c r="O42" s="60">
        <f t="shared" si="7"/>
        <v>0</v>
      </c>
      <c r="P42" s="69">
        <v>0</v>
      </c>
      <c r="Q42" s="69"/>
      <c r="R42" s="69"/>
      <c r="S42" s="69"/>
      <c r="T42" s="69"/>
      <c r="U42" s="69"/>
      <c r="V42" s="69"/>
      <c r="W42" s="59">
        <f t="shared" si="8"/>
        <v>124.49474535165723</v>
      </c>
      <c r="X42" s="69">
        <v>12</v>
      </c>
      <c r="Y42" s="69">
        <v>0.9</v>
      </c>
    </row>
    <row r="43" spans="1:29" s="52" customFormat="1" ht="20.25" customHeight="1" x14ac:dyDescent="0.25">
      <c r="A43" s="91">
        <v>39</v>
      </c>
      <c r="B43" s="56" t="s">
        <v>137</v>
      </c>
      <c r="C43" s="53" t="s">
        <v>181</v>
      </c>
      <c r="D43" s="94">
        <f t="shared" si="5"/>
        <v>1.8</v>
      </c>
      <c r="E43" s="98">
        <v>13.6</v>
      </c>
      <c r="F43" s="98">
        <v>1</v>
      </c>
      <c r="G43" s="147">
        <v>0</v>
      </c>
      <c r="H43" s="147">
        <v>0</v>
      </c>
      <c r="I43" s="147">
        <v>0</v>
      </c>
      <c r="J43" s="148">
        <v>56</v>
      </c>
      <c r="K43" s="58">
        <f t="shared" si="6"/>
        <v>7.3529411764705888</v>
      </c>
      <c r="L43" s="69">
        <v>2</v>
      </c>
      <c r="M43" s="60">
        <f t="shared" si="4"/>
        <v>0</v>
      </c>
      <c r="N43" s="69">
        <v>0</v>
      </c>
      <c r="O43" s="60">
        <f t="shared" si="7"/>
        <v>0</v>
      </c>
      <c r="P43" s="69">
        <v>0</v>
      </c>
      <c r="Q43" s="69"/>
      <c r="R43" s="69"/>
      <c r="S43" s="69"/>
      <c r="T43" s="69"/>
      <c r="U43" s="69"/>
      <c r="V43" s="69"/>
      <c r="W43" s="59">
        <f t="shared" si="8"/>
        <v>411.76470588235298</v>
      </c>
      <c r="X43" s="69">
        <v>24</v>
      </c>
      <c r="Y43" s="69">
        <v>0.9</v>
      </c>
    </row>
    <row r="44" spans="1:29" s="52" customFormat="1" ht="21" customHeight="1" x14ac:dyDescent="0.25">
      <c r="A44" s="91">
        <v>40</v>
      </c>
      <c r="B44" s="139" t="s">
        <v>305</v>
      </c>
      <c r="C44" s="131" t="s">
        <v>173</v>
      </c>
      <c r="D44" s="94">
        <f t="shared" si="5"/>
        <v>1.9</v>
      </c>
      <c r="E44" s="49">
        <v>11.7</v>
      </c>
      <c r="F44" s="49">
        <v>0</v>
      </c>
      <c r="G44" s="106">
        <v>1</v>
      </c>
      <c r="H44" s="106">
        <v>0</v>
      </c>
      <c r="I44" s="106">
        <v>0</v>
      </c>
      <c r="J44" s="106">
        <v>0</v>
      </c>
      <c r="K44" s="58">
        <f t="shared" si="6"/>
        <v>0</v>
      </c>
      <c r="L44" s="131">
        <v>0</v>
      </c>
      <c r="M44" s="60">
        <v>0</v>
      </c>
      <c r="N44" s="131">
        <v>0</v>
      </c>
      <c r="O44" s="60">
        <f t="shared" si="7"/>
        <v>8.5470085470085468</v>
      </c>
      <c r="P44" s="131">
        <v>2</v>
      </c>
      <c r="Q44" s="131"/>
      <c r="R44" s="131"/>
      <c r="S44" s="131"/>
      <c r="T44" s="131"/>
      <c r="U44" s="131"/>
      <c r="V44" s="131"/>
      <c r="W44" s="59">
        <f t="shared" si="8"/>
        <v>0</v>
      </c>
      <c r="X44" s="131">
        <v>0</v>
      </c>
      <c r="Y44" s="126">
        <v>0.95</v>
      </c>
    </row>
    <row r="45" spans="1:29" s="52" customFormat="1" ht="26.25" customHeight="1" x14ac:dyDescent="0.25">
      <c r="A45" s="91">
        <v>41</v>
      </c>
      <c r="B45" s="137" t="s">
        <v>102</v>
      </c>
      <c r="C45" s="54" t="s">
        <v>173</v>
      </c>
      <c r="D45" s="94">
        <f t="shared" si="5"/>
        <v>1.9</v>
      </c>
      <c r="E45" s="91">
        <v>112.3</v>
      </c>
      <c r="F45" s="91">
        <v>2</v>
      </c>
      <c r="G45" s="92">
        <v>0</v>
      </c>
      <c r="H45" s="92">
        <v>0</v>
      </c>
      <c r="I45" s="92">
        <v>1</v>
      </c>
      <c r="J45" s="92">
        <v>33</v>
      </c>
      <c r="K45" s="58">
        <f t="shared" si="6"/>
        <v>1.7809439002671414</v>
      </c>
      <c r="L45" s="59">
        <v>1</v>
      </c>
      <c r="M45" s="60">
        <f t="shared" ref="M45:M86" si="9">G45/F45*100</f>
        <v>0</v>
      </c>
      <c r="N45" s="61">
        <v>0</v>
      </c>
      <c r="O45" s="60">
        <f t="shared" si="7"/>
        <v>0.89047195013357072</v>
      </c>
      <c r="P45" s="59">
        <v>1</v>
      </c>
      <c r="Q45" s="59"/>
      <c r="R45" s="59"/>
      <c r="S45" s="59"/>
      <c r="T45" s="59"/>
      <c r="U45" s="59"/>
      <c r="V45" s="59"/>
      <c r="W45" s="59">
        <f t="shared" si="8"/>
        <v>29.38557435440784</v>
      </c>
      <c r="X45" s="59">
        <v>2</v>
      </c>
      <c r="Y45" s="59">
        <v>0.95</v>
      </c>
    </row>
    <row r="46" spans="1:29" s="52" customFormat="1" ht="29.25" customHeight="1" x14ac:dyDescent="0.25">
      <c r="A46" s="91">
        <v>42</v>
      </c>
      <c r="B46" s="56" t="s">
        <v>115</v>
      </c>
      <c r="C46" s="53" t="s">
        <v>174</v>
      </c>
      <c r="D46" s="94">
        <f t="shared" si="5"/>
        <v>1.9</v>
      </c>
      <c r="E46" s="91">
        <v>54.6</v>
      </c>
      <c r="F46" s="91">
        <v>3</v>
      </c>
      <c r="G46" s="92">
        <v>0</v>
      </c>
      <c r="H46" s="92">
        <v>0</v>
      </c>
      <c r="I46" s="92">
        <v>0</v>
      </c>
      <c r="J46" s="92">
        <v>14</v>
      </c>
      <c r="K46" s="58">
        <f t="shared" si="6"/>
        <v>5.4945054945054945</v>
      </c>
      <c r="L46" s="59">
        <v>2</v>
      </c>
      <c r="M46" s="60">
        <f t="shared" si="9"/>
        <v>0</v>
      </c>
      <c r="N46" s="61">
        <v>0</v>
      </c>
      <c r="O46" s="60">
        <f t="shared" si="7"/>
        <v>0</v>
      </c>
      <c r="P46" s="59">
        <v>0</v>
      </c>
      <c r="Q46" s="59"/>
      <c r="R46" s="59"/>
      <c r="S46" s="59"/>
      <c r="T46" s="59"/>
      <c r="U46" s="59"/>
      <c r="V46" s="59"/>
      <c r="W46" s="59">
        <f t="shared" si="8"/>
        <v>25.641025641025639</v>
      </c>
      <c r="X46" s="59">
        <v>2</v>
      </c>
      <c r="Y46" s="59">
        <v>0.95</v>
      </c>
    </row>
    <row r="47" spans="1:29" s="52" customFormat="1" ht="23.25" customHeight="1" x14ac:dyDescent="0.25">
      <c r="A47" s="91">
        <v>43</v>
      </c>
      <c r="B47" s="56" t="s">
        <v>126</v>
      </c>
      <c r="C47" s="53" t="s">
        <v>178</v>
      </c>
      <c r="D47" s="94">
        <f t="shared" si="5"/>
        <v>1.9</v>
      </c>
      <c r="E47" s="91">
        <v>113.4</v>
      </c>
      <c r="F47" s="91">
        <v>2</v>
      </c>
      <c r="G47" s="92">
        <v>0</v>
      </c>
      <c r="H47" s="92">
        <v>0</v>
      </c>
      <c r="I47" s="92">
        <v>1</v>
      </c>
      <c r="J47" s="92">
        <v>52</v>
      </c>
      <c r="K47" s="58">
        <f t="shared" si="6"/>
        <v>1.7636684303350969</v>
      </c>
      <c r="L47" s="59">
        <v>1</v>
      </c>
      <c r="M47" s="60">
        <f t="shared" si="9"/>
        <v>0</v>
      </c>
      <c r="N47" s="61">
        <v>0</v>
      </c>
      <c r="O47" s="60">
        <f t="shared" si="7"/>
        <v>0.88183421516754845</v>
      </c>
      <c r="P47" s="59">
        <v>1</v>
      </c>
      <c r="Q47" s="59"/>
      <c r="R47" s="59"/>
      <c r="S47" s="59"/>
      <c r="T47" s="59"/>
      <c r="U47" s="59"/>
      <c r="V47" s="59"/>
      <c r="W47" s="59">
        <f t="shared" si="8"/>
        <v>45.855379188712519</v>
      </c>
      <c r="X47" s="59">
        <v>4</v>
      </c>
      <c r="Y47" s="59">
        <v>0.95</v>
      </c>
    </row>
    <row r="48" spans="1:29" s="52" customFormat="1" ht="28.5" customHeight="1" x14ac:dyDescent="0.25">
      <c r="A48" s="91">
        <v>44</v>
      </c>
      <c r="B48" s="140" t="s">
        <v>100</v>
      </c>
      <c r="C48" s="126" t="s">
        <v>173</v>
      </c>
      <c r="D48" s="94">
        <f t="shared" si="5"/>
        <v>1.9</v>
      </c>
      <c r="E48" s="91">
        <v>150.30000000000001</v>
      </c>
      <c r="F48" s="91">
        <v>9</v>
      </c>
      <c r="G48" s="92">
        <v>0</v>
      </c>
      <c r="H48" s="92">
        <v>0</v>
      </c>
      <c r="I48" s="92">
        <v>0</v>
      </c>
      <c r="J48" s="92">
        <v>70</v>
      </c>
      <c r="K48" s="58">
        <f t="shared" si="6"/>
        <v>5.9880239520958076</v>
      </c>
      <c r="L48" s="127">
        <v>2</v>
      </c>
      <c r="M48" s="60">
        <f t="shared" si="9"/>
        <v>0</v>
      </c>
      <c r="N48" s="128">
        <v>0</v>
      </c>
      <c r="O48" s="60">
        <f t="shared" si="7"/>
        <v>0</v>
      </c>
      <c r="P48" s="127">
        <v>0</v>
      </c>
      <c r="Q48" s="127"/>
      <c r="R48" s="127"/>
      <c r="S48" s="127"/>
      <c r="T48" s="127"/>
      <c r="U48" s="127"/>
      <c r="V48" s="127"/>
      <c r="W48" s="59">
        <f t="shared" si="8"/>
        <v>46.573519627411841</v>
      </c>
      <c r="X48" s="127">
        <v>4</v>
      </c>
      <c r="Y48" s="127">
        <v>0.95</v>
      </c>
    </row>
    <row r="49" spans="1:29" s="52" customFormat="1" ht="27.75" customHeight="1" x14ac:dyDescent="0.25">
      <c r="A49" s="91">
        <v>45</v>
      </c>
      <c r="B49" s="137" t="s">
        <v>161</v>
      </c>
      <c r="C49" s="54" t="s">
        <v>173</v>
      </c>
      <c r="D49" s="94">
        <f t="shared" si="5"/>
        <v>2</v>
      </c>
      <c r="E49" s="91">
        <v>14.8</v>
      </c>
      <c r="F49" s="91">
        <v>1</v>
      </c>
      <c r="G49" s="92">
        <v>0</v>
      </c>
      <c r="H49" s="92">
        <v>0</v>
      </c>
      <c r="I49" s="92">
        <v>0</v>
      </c>
      <c r="J49" s="92">
        <v>1</v>
      </c>
      <c r="K49" s="58">
        <f t="shared" si="6"/>
        <v>6.7567567567567561</v>
      </c>
      <c r="L49" s="59">
        <v>2</v>
      </c>
      <c r="M49" s="60">
        <f t="shared" si="9"/>
        <v>0</v>
      </c>
      <c r="N49" s="61">
        <v>0</v>
      </c>
      <c r="O49" s="60">
        <f t="shared" si="7"/>
        <v>0</v>
      </c>
      <c r="P49" s="59">
        <v>0</v>
      </c>
      <c r="Q49" s="59"/>
      <c r="R49" s="59"/>
      <c r="S49" s="59"/>
      <c r="T49" s="59"/>
      <c r="U49" s="59"/>
      <c r="V49" s="59"/>
      <c r="W49" s="59">
        <f t="shared" si="8"/>
        <v>6.7567567567567561</v>
      </c>
      <c r="X49" s="59">
        <v>1</v>
      </c>
      <c r="Y49" s="59">
        <v>1</v>
      </c>
    </row>
    <row r="50" spans="1:29" s="52" customFormat="1" ht="24.75" customHeight="1" x14ac:dyDescent="0.25">
      <c r="A50" s="91">
        <v>46</v>
      </c>
      <c r="B50" s="56" t="s">
        <v>144</v>
      </c>
      <c r="C50" s="53" t="s">
        <v>181</v>
      </c>
      <c r="D50" s="94">
        <f t="shared" si="5"/>
        <v>2</v>
      </c>
      <c r="E50" s="97">
        <v>39</v>
      </c>
      <c r="F50" s="97">
        <v>2</v>
      </c>
      <c r="G50" s="125">
        <v>0</v>
      </c>
      <c r="H50" s="125">
        <v>0</v>
      </c>
      <c r="I50" s="125">
        <v>0</v>
      </c>
      <c r="J50" s="106">
        <v>3</v>
      </c>
      <c r="K50" s="58">
        <f t="shared" si="6"/>
        <v>5.1282051282051277</v>
      </c>
      <c r="L50" s="62">
        <v>2</v>
      </c>
      <c r="M50" s="60">
        <f t="shared" si="9"/>
        <v>0</v>
      </c>
      <c r="N50" s="62">
        <v>0</v>
      </c>
      <c r="O50" s="60">
        <f t="shared" si="7"/>
        <v>0</v>
      </c>
      <c r="P50" s="62">
        <v>0</v>
      </c>
      <c r="Q50" s="62"/>
      <c r="R50" s="62"/>
      <c r="S50" s="62"/>
      <c r="T50" s="62"/>
      <c r="U50" s="62"/>
      <c r="V50" s="62"/>
      <c r="W50" s="59">
        <f t="shared" si="8"/>
        <v>7.6923076923076925</v>
      </c>
      <c r="X50" s="62">
        <v>1</v>
      </c>
      <c r="Y50" s="62">
        <v>1</v>
      </c>
    </row>
    <row r="51" spans="1:29" s="52" customFormat="1" ht="24.75" customHeight="1" x14ac:dyDescent="0.25">
      <c r="A51" s="91">
        <v>47</v>
      </c>
      <c r="B51" s="56" t="s">
        <v>130</v>
      </c>
      <c r="C51" s="53" t="s">
        <v>178</v>
      </c>
      <c r="D51" s="94">
        <f t="shared" si="5"/>
        <v>2.7</v>
      </c>
      <c r="E51" s="91">
        <v>30</v>
      </c>
      <c r="F51" s="91">
        <v>2</v>
      </c>
      <c r="G51" s="92">
        <v>0</v>
      </c>
      <c r="H51" s="92">
        <v>1</v>
      </c>
      <c r="I51" s="92">
        <v>0</v>
      </c>
      <c r="J51" s="92">
        <v>4</v>
      </c>
      <c r="K51" s="58">
        <f t="shared" si="6"/>
        <v>6.666666666666667</v>
      </c>
      <c r="L51" s="59">
        <v>2</v>
      </c>
      <c r="M51" s="60">
        <f t="shared" si="9"/>
        <v>0</v>
      </c>
      <c r="N51" s="61">
        <v>0</v>
      </c>
      <c r="O51" s="60">
        <f t="shared" si="7"/>
        <v>3.3333333333333335</v>
      </c>
      <c r="P51" s="59">
        <v>1</v>
      </c>
      <c r="Q51" s="59"/>
      <c r="R51" s="59"/>
      <c r="S51" s="59"/>
      <c r="T51" s="59"/>
      <c r="U51" s="59"/>
      <c r="V51" s="59"/>
      <c r="W51" s="59">
        <f t="shared" si="8"/>
        <v>13.333333333333334</v>
      </c>
      <c r="X51" s="59">
        <v>1</v>
      </c>
      <c r="Y51" s="59">
        <v>0.9</v>
      </c>
    </row>
    <row r="52" spans="1:29" s="52" customFormat="1" ht="26.25" customHeight="1" x14ac:dyDescent="0.25">
      <c r="A52" s="91">
        <v>48</v>
      </c>
      <c r="B52" s="56" t="s">
        <v>156</v>
      </c>
      <c r="C52" s="53" t="s">
        <v>190</v>
      </c>
      <c r="D52" s="94">
        <f t="shared" si="5"/>
        <v>2.7</v>
      </c>
      <c r="E52" s="97">
        <v>20.8</v>
      </c>
      <c r="F52" s="97">
        <v>3</v>
      </c>
      <c r="G52" s="92">
        <v>0</v>
      </c>
      <c r="H52" s="92">
        <v>0</v>
      </c>
      <c r="I52" s="92">
        <v>0</v>
      </c>
      <c r="J52" s="106">
        <v>9</v>
      </c>
      <c r="K52" s="58">
        <f t="shared" si="6"/>
        <v>14.423076923076922</v>
      </c>
      <c r="L52" s="62">
        <v>3</v>
      </c>
      <c r="M52" s="60">
        <f t="shared" si="9"/>
        <v>0</v>
      </c>
      <c r="N52" s="62">
        <v>0</v>
      </c>
      <c r="O52" s="60">
        <f t="shared" si="7"/>
        <v>0</v>
      </c>
      <c r="P52" s="62">
        <v>0</v>
      </c>
      <c r="Q52" s="62"/>
      <c r="R52" s="62"/>
      <c r="S52" s="62"/>
      <c r="T52" s="62"/>
      <c r="U52" s="62"/>
      <c r="V52" s="62"/>
      <c r="W52" s="59">
        <f t="shared" si="8"/>
        <v>43.269230769230766</v>
      </c>
      <c r="X52" s="62">
        <v>4</v>
      </c>
      <c r="Y52" s="62">
        <v>0.9</v>
      </c>
    </row>
    <row r="53" spans="1:29" s="52" customFormat="1" ht="30" customHeight="1" x14ac:dyDescent="0.25">
      <c r="A53" s="91">
        <v>49</v>
      </c>
      <c r="B53" s="55" t="s">
        <v>118</v>
      </c>
      <c r="C53" s="55" t="s">
        <v>175</v>
      </c>
      <c r="D53" s="94">
        <f t="shared" si="5"/>
        <v>2.7</v>
      </c>
      <c r="E53" s="91">
        <v>34.299999999999997</v>
      </c>
      <c r="F53" s="91">
        <v>4</v>
      </c>
      <c r="G53" s="92">
        <v>0</v>
      </c>
      <c r="H53" s="92">
        <v>0</v>
      </c>
      <c r="I53" s="92">
        <v>0</v>
      </c>
      <c r="J53" s="92">
        <v>23</v>
      </c>
      <c r="K53" s="58">
        <f t="shared" si="6"/>
        <v>11.661807580174928</v>
      </c>
      <c r="L53" s="59">
        <v>3</v>
      </c>
      <c r="M53" s="60">
        <f t="shared" si="9"/>
        <v>0</v>
      </c>
      <c r="N53" s="61">
        <v>0</v>
      </c>
      <c r="O53" s="60">
        <f t="shared" si="7"/>
        <v>0</v>
      </c>
      <c r="P53" s="59">
        <v>0</v>
      </c>
      <c r="Q53" s="59"/>
      <c r="R53" s="59"/>
      <c r="S53" s="59"/>
      <c r="T53" s="59"/>
      <c r="U53" s="59"/>
      <c r="V53" s="59"/>
      <c r="W53" s="59">
        <f t="shared" si="8"/>
        <v>67.055393586005835</v>
      </c>
      <c r="X53" s="59">
        <v>6</v>
      </c>
      <c r="Y53" s="59">
        <v>0.9</v>
      </c>
    </row>
    <row r="54" spans="1:29" s="52" customFormat="1" ht="21" customHeight="1" x14ac:dyDescent="0.25">
      <c r="A54" s="91">
        <v>50</v>
      </c>
      <c r="B54" s="56" t="s">
        <v>133</v>
      </c>
      <c r="C54" s="53" t="s">
        <v>179</v>
      </c>
      <c r="D54" s="94">
        <f t="shared" si="5"/>
        <v>2.7</v>
      </c>
      <c r="E54" s="91">
        <v>81.7</v>
      </c>
      <c r="F54" s="91">
        <v>6</v>
      </c>
      <c r="G54" s="92">
        <v>0</v>
      </c>
      <c r="H54" s="92">
        <v>2</v>
      </c>
      <c r="I54" s="92">
        <v>0</v>
      </c>
      <c r="J54" s="92">
        <v>78</v>
      </c>
      <c r="K54" s="58">
        <f t="shared" si="6"/>
        <v>7.3439412484700126</v>
      </c>
      <c r="L54" s="59">
        <v>2</v>
      </c>
      <c r="M54" s="60">
        <f t="shared" si="9"/>
        <v>0</v>
      </c>
      <c r="N54" s="61">
        <v>0</v>
      </c>
      <c r="O54" s="60">
        <f t="shared" si="7"/>
        <v>2.4479804161566707</v>
      </c>
      <c r="P54" s="59">
        <v>1</v>
      </c>
      <c r="Q54" s="59"/>
      <c r="R54" s="59"/>
      <c r="S54" s="59"/>
      <c r="T54" s="59"/>
      <c r="U54" s="59"/>
      <c r="V54" s="59"/>
      <c r="W54" s="59">
        <f t="shared" si="8"/>
        <v>95.471236230110151</v>
      </c>
      <c r="X54" s="59">
        <v>9</v>
      </c>
      <c r="Y54" s="59">
        <v>0.9</v>
      </c>
    </row>
    <row r="55" spans="1:29" s="52" customFormat="1" ht="19.5" customHeight="1" x14ac:dyDescent="0.25">
      <c r="A55" s="91">
        <v>51</v>
      </c>
      <c r="B55" s="56" t="s">
        <v>127</v>
      </c>
      <c r="C55" s="53" t="s">
        <v>178</v>
      </c>
      <c r="D55" s="94">
        <f t="shared" si="5"/>
        <v>2.7</v>
      </c>
      <c r="E55" s="91">
        <v>25.7</v>
      </c>
      <c r="F55" s="91">
        <v>3</v>
      </c>
      <c r="G55" s="92">
        <v>0</v>
      </c>
      <c r="H55" s="92">
        <v>0</v>
      </c>
      <c r="I55" s="92">
        <v>0</v>
      </c>
      <c r="J55" s="92">
        <v>65</v>
      </c>
      <c r="K55" s="58">
        <f t="shared" si="6"/>
        <v>11.673151750972762</v>
      </c>
      <c r="L55" s="59">
        <v>3</v>
      </c>
      <c r="M55" s="60">
        <f t="shared" si="9"/>
        <v>0</v>
      </c>
      <c r="N55" s="61">
        <v>0</v>
      </c>
      <c r="O55" s="60">
        <f t="shared" si="7"/>
        <v>0</v>
      </c>
      <c r="P55" s="59">
        <v>0</v>
      </c>
      <c r="Q55" s="59"/>
      <c r="R55" s="59"/>
      <c r="S55" s="59"/>
      <c r="T55" s="59"/>
      <c r="U55" s="59"/>
      <c r="V55" s="59"/>
      <c r="W55" s="59">
        <f t="shared" si="8"/>
        <v>252.91828793774317</v>
      </c>
      <c r="X55" s="59">
        <v>21</v>
      </c>
      <c r="Y55" s="59">
        <v>0.9</v>
      </c>
      <c r="Z55" s="39"/>
      <c r="AA55" s="39"/>
      <c r="AB55" s="39"/>
      <c r="AC55" s="39"/>
    </row>
    <row r="56" spans="1:29" s="52" customFormat="1" ht="21" customHeight="1" x14ac:dyDescent="0.25">
      <c r="A56" s="91">
        <v>52</v>
      </c>
      <c r="B56" s="56" t="s">
        <v>113</v>
      </c>
      <c r="C56" s="53" t="s">
        <v>174</v>
      </c>
      <c r="D56" s="94">
        <f t="shared" si="5"/>
        <v>2.8499999999999996</v>
      </c>
      <c r="E56" s="91">
        <v>108.7</v>
      </c>
      <c r="F56" s="91">
        <v>7</v>
      </c>
      <c r="G56" s="91">
        <v>0</v>
      </c>
      <c r="H56" s="91">
        <v>0</v>
      </c>
      <c r="I56" s="91">
        <v>1</v>
      </c>
      <c r="J56" s="91">
        <v>13</v>
      </c>
      <c r="K56" s="58">
        <f t="shared" si="6"/>
        <v>6.4397424103035883</v>
      </c>
      <c r="L56" s="59">
        <v>2</v>
      </c>
      <c r="M56" s="60">
        <f t="shared" si="9"/>
        <v>0</v>
      </c>
      <c r="N56" s="61">
        <v>0</v>
      </c>
      <c r="O56" s="60">
        <f t="shared" si="7"/>
        <v>0.91996320147194111</v>
      </c>
      <c r="P56" s="59">
        <v>1</v>
      </c>
      <c r="Q56" s="59"/>
      <c r="R56" s="59"/>
      <c r="S56" s="59"/>
      <c r="T56" s="59"/>
      <c r="U56" s="59"/>
      <c r="V56" s="59"/>
      <c r="W56" s="59">
        <f t="shared" si="8"/>
        <v>11.959521619135234</v>
      </c>
      <c r="X56" s="59">
        <v>1</v>
      </c>
      <c r="Y56" s="59">
        <v>0.95</v>
      </c>
    </row>
    <row r="57" spans="1:29" s="52" customFormat="1" ht="27.75" customHeight="1" x14ac:dyDescent="0.25">
      <c r="A57" s="91">
        <v>53</v>
      </c>
      <c r="B57" s="56" t="s">
        <v>141</v>
      </c>
      <c r="C57" s="53" t="s">
        <v>181</v>
      </c>
      <c r="D57" s="94">
        <f t="shared" si="5"/>
        <v>3</v>
      </c>
      <c r="E57" s="98">
        <v>76.5</v>
      </c>
      <c r="F57" s="98">
        <v>6</v>
      </c>
      <c r="G57" s="98">
        <v>0</v>
      </c>
      <c r="H57" s="98">
        <v>0</v>
      </c>
      <c r="I57" s="98">
        <v>2</v>
      </c>
      <c r="J57" s="50">
        <v>68</v>
      </c>
      <c r="K57" s="58">
        <f t="shared" si="6"/>
        <v>7.8431372549019605</v>
      </c>
      <c r="L57" s="69">
        <v>2</v>
      </c>
      <c r="M57" s="60">
        <f t="shared" si="9"/>
        <v>0</v>
      </c>
      <c r="N57" s="69">
        <v>0</v>
      </c>
      <c r="O57" s="60">
        <f t="shared" si="7"/>
        <v>2.6143790849673203</v>
      </c>
      <c r="P57" s="69">
        <v>1</v>
      </c>
      <c r="Q57" s="69"/>
      <c r="R57" s="69"/>
      <c r="S57" s="69"/>
      <c r="T57" s="69"/>
      <c r="U57" s="69"/>
      <c r="V57" s="69"/>
      <c r="W57" s="59">
        <f t="shared" si="8"/>
        <v>88.888888888888886</v>
      </c>
      <c r="X57" s="69">
        <v>8</v>
      </c>
      <c r="Y57" s="69">
        <v>1</v>
      </c>
    </row>
    <row r="58" spans="1:29" s="52" customFormat="1" ht="29.25" customHeight="1" x14ac:dyDescent="0.25">
      <c r="A58" s="91">
        <v>54</v>
      </c>
      <c r="B58" s="56" t="s">
        <v>129</v>
      </c>
      <c r="C58" s="53" t="s">
        <v>178</v>
      </c>
      <c r="D58" s="94">
        <f t="shared" si="5"/>
        <v>3.6</v>
      </c>
      <c r="E58" s="91">
        <v>33.200000000000003</v>
      </c>
      <c r="F58" s="91">
        <v>5</v>
      </c>
      <c r="G58" s="91">
        <v>0</v>
      </c>
      <c r="H58" s="91">
        <v>0</v>
      </c>
      <c r="I58" s="91">
        <v>0</v>
      </c>
      <c r="J58" s="91">
        <v>30</v>
      </c>
      <c r="K58" s="58">
        <f t="shared" si="6"/>
        <v>15.060240963855421</v>
      </c>
      <c r="L58" s="59">
        <v>4</v>
      </c>
      <c r="M58" s="60">
        <f t="shared" si="9"/>
        <v>0</v>
      </c>
      <c r="N58" s="61">
        <v>0</v>
      </c>
      <c r="O58" s="60">
        <f t="shared" si="7"/>
        <v>0</v>
      </c>
      <c r="P58" s="59">
        <v>0</v>
      </c>
      <c r="Q58" s="59"/>
      <c r="R58" s="59"/>
      <c r="S58" s="59"/>
      <c r="T58" s="59"/>
      <c r="U58" s="59"/>
      <c r="V58" s="59"/>
      <c r="W58" s="59">
        <f t="shared" si="8"/>
        <v>90.361445783132524</v>
      </c>
      <c r="X58" s="59">
        <v>9</v>
      </c>
      <c r="Y58" s="59">
        <v>0.9</v>
      </c>
    </row>
    <row r="59" spans="1:29" s="52" customFormat="1" ht="28.5" customHeight="1" x14ac:dyDescent="0.25">
      <c r="A59" s="91">
        <v>55</v>
      </c>
      <c r="B59" s="56" t="s">
        <v>132</v>
      </c>
      <c r="C59" s="53" t="s">
        <v>179</v>
      </c>
      <c r="D59" s="94">
        <f t="shared" si="5"/>
        <v>3.6</v>
      </c>
      <c r="E59" s="91">
        <v>124.5</v>
      </c>
      <c r="F59" s="91">
        <v>17</v>
      </c>
      <c r="G59" s="91">
        <v>0</v>
      </c>
      <c r="H59" s="91">
        <v>3</v>
      </c>
      <c r="I59" s="91">
        <v>0</v>
      </c>
      <c r="J59" s="91">
        <v>545</v>
      </c>
      <c r="K59" s="58">
        <f t="shared" si="6"/>
        <v>13.654618473895583</v>
      </c>
      <c r="L59" s="59">
        <v>3</v>
      </c>
      <c r="M59" s="60">
        <f t="shared" si="9"/>
        <v>0</v>
      </c>
      <c r="N59" s="61">
        <v>0</v>
      </c>
      <c r="O59" s="60">
        <f t="shared" si="7"/>
        <v>2.4096385542168677</v>
      </c>
      <c r="P59" s="59">
        <v>1</v>
      </c>
      <c r="Q59" s="59"/>
      <c r="R59" s="59"/>
      <c r="S59" s="59"/>
      <c r="T59" s="59"/>
      <c r="U59" s="59"/>
      <c r="V59" s="59"/>
      <c r="W59" s="59">
        <f t="shared" si="8"/>
        <v>437.75100401606426</v>
      </c>
      <c r="X59" s="59">
        <v>24</v>
      </c>
      <c r="Y59" s="59">
        <v>0.9</v>
      </c>
      <c r="Z59" s="130"/>
      <c r="AA59" s="130"/>
      <c r="AB59" s="130"/>
      <c r="AC59" s="130"/>
    </row>
    <row r="60" spans="1:29" s="52" customFormat="1" ht="27" customHeight="1" x14ac:dyDescent="0.25">
      <c r="A60" s="91">
        <v>56</v>
      </c>
      <c r="B60" s="56" t="s">
        <v>112</v>
      </c>
      <c r="C60" s="53" t="s">
        <v>174</v>
      </c>
      <c r="D60" s="94">
        <f t="shared" si="5"/>
        <v>4.5</v>
      </c>
      <c r="E60" s="91">
        <v>186</v>
      </c>
      <c r="F60" s="91">
        <v>18</v>
      </c>
      <c r="G60" s="91">
        <v>1</v>
      </c>
      <c r="H60" s="91">
        <v>1</v>
      </c>
      <c r="I60" s="91">
        <v>0</v>
      </c>
      <c r="J60" s="91">
        <v>177</v>
      </c>
      <c r="K60" s="58">
        <f t="shared" si="6"/>
        <v>9.67741935483871</v>
      </c>
      <c r="L60" s="59">
        <v>2</v>
      </c>
      <c r="M60" s="60">
        <f t="shared" si="9"/>
        <v>5.5555555555555554</v>
      </c>
      <c r="N60" s="61">
        <v>2</v>
      </c>
      <c r="O60" s="60">
        <f t="shared" si="7"/>
        <v>1.0752688172043012</v>
      </c>
      <c r="P60" s="59">
        <v>1</v>
      </c>
      <c r="Q60" s="59"/>
      <c r="R60" s="59"/>
      <c r="S60" s="59"/>
      <c r="T60" s="59"/>
      <c r="U60" s="59"/>
      <c r="V60" s="59"/>
      <c r="W60" s="59">
        <f t="shared" si="8"/>
        <v>95.161290322580655</v>
      </c>
      <c r="X60" s="59">
        <v>9</v>
      </c>
      <c r="Y60" s="59">
        <v>0.9</v>
      </c>
    </row>
    <row r="61" spans="1:29" s="52" customFormat="1" ht="33" customHeight="1" x14ac:dyDescent="0.25">
      <c r="A61" s="91">
        <v>57</v>
      </c>
      <c r="B61" s="56" t="s">
        <v>146</v>
      </c>
      <c r="C61" s="53" t="s">
        <v>183</v>
      </c>
      <c r="D61" s="94">
        <f t="shared" si="5"/>
        <v>4.75</v>
      </c>
      <c r="E61" s="97">
        <v>4</v>
      </c>
      <c r="F61" s="97">
        <v>1</v>
      </c>
      <c r="G61" s="91">
        <v>0</v>
      </c>
      <c r="H61" s="91">
        <v>0</v>
      </c>
      <c r="I61" s="91">
        <v>0</v>
      </c>
      <c r="J61" s="49">
        <v>0</v>
      </c>
      <c r="K61" s="58">
        <f t="shared" si="6"/>
        <v>25</v>
      </c>
      <c r="L61" s="62">
        <v>5</v>
      </c>
      <c r="M61" s="60">
        <f t="shared" si="9"/>
        <v>0</v>
      </c>
      <c r="N61" s="62">
        <v>0</v>
      </c>
      <c r="O61" s="60">
        <f t="shared" si="7"/>
        <v>0</v>
      </c>
      <c r="P61" s="62">
        <v>0</v>
      </c>
      <c r="Q61" s="62"/>
      <c r="R61" s="62"/>
      <c r="S61" s="62"/>
      <c r="T61" s="62"/>
      <c r="U61" s="62"/>
      <c r="V61" s="62"/>
      <c r="W61" s="59">
        <f t="shared" si="8"/>
        <v>0</v>
      </c>
      <c r="X61" s="62">
        <v>0</v>
      </c>
      <c r="Y61" s="62">
        <v>0.95</v>
      </c>
    </row>
    <row r="62" spans="1:29" s="52" customFormat="1" ht="32.25" customHeight="1" x14ac:dyDescent="0.25">
      <c r="A62" s="91">
        <v>58</v>
      </c>
      <c r="B62" s="56" t="s">
        <v>125</v>
      </c>
      <c r="C62" s="53" t="s">
        <v>176</v>
      </c>
      <c r="D62" s="94">
        <f t="shared" si="5"/>
        <v>4.75</v>
      </c>
      <c r="E62" s="91">
        <v>8.4</v>
      </c>
      <c r="F62" s="91">
        <v>2</v>
      </c>
      <c r="G62" s="91">
        <v>0</v>
      </c>
      <c r="H62" s="91">
        <v>0</v>
      </c>
      <c r="I62" s="91">
        <v>0</v>
      </c>
      <c r="J62" s="91">
        <v>1</v>
      </c>
      <c r="K62" s="58">
        <f t="shared" si="6"/>
        <v>23.809523809523807</v>
      </c>
      <c r="L62" s="59">
        <v>5</v>
      </c>
      <c r="M62" s="60">
        <f t="shared" si="9"/>
        <v>0</v>
      </c>
      <c r="N62" s="61">
        <v>0</v>
      </c>
      <c r="O62" s="60">
        <f t="shared" si="7"/>
        <v>0</v>
      </c>
      <c r="P62" s="59">
        <v>0</v>
      </c>
      <c r="Q62" s="59"/>
      <c r="R62" s="59"/>
      <c r="S62" s="59"/>
      <c r="T62" s="59"/>
      <c r="U62" s="59"/>
      <c r="V62" s="59"/>
      <c r="W62" s="59">
        <f t="shared" si="8"/>
        <v>11.904761904761903</v>
      </c>
      <c r="X62" s="59">
        <v>1</v>
      </c>
      <c r="Y62" s="59">
        <v>0.95</v>
      </c>
    </row>
    <row r="63" spans="1:29" s="52" customFormat="1" ht="27" customHeight="1" x14ac:dyDescent="0.25">
      <c r="A63" s="91">
        <v>59</v>
      </c>
      <c r="B63" s="56" t="s">
        <v>147</v>
      </c>
      <c r="C63" s="53" t="s">
        <v>184</v>
      </c>
      <c r="D63" s="94">
        <f t="shared" si="5"/>
        <v>5.4</v>
      </c>
      <c r="E63" s="97">
        <v>97.9</v>
      </c>
      <c r="F63" s="97">
        <v>18</v>
      </c>
      <c r="G63" s="97">
        <v>1</v>
      </c>
      <c r="H63" s="97">
        <v>2</v>
      </c>
      <c r="I63" s="97">
        <v>0</v>
      </c>
      <c r="J63" s="49">
        <v>78</v>
      </c>
      <c r="K63" s="58">
        <f t="shared" si="6"/>
        <v>18.386108273748722</v>
      </c>
      <c r="L63" s="62">
        <v>3</v>
      </c>
      <c r="M63" s="60">
        <f t="shared" si="9"/>
        <v>5.5555555555555554</v>
      </c>
      <c r="N63" s="62">
        <v>2</v>
      </c>
      <c r="O63" s="60">
        <f t="shared" si="7"/>
        <v>3.0643513789581203</v>
      </c>
      <c r="P63" s="62">
        <v>1</v>
      </c>
      <c r="Q63" s="62"/>
      <c r="R63" s="62"/>
      <c r="S63" s="62"/>
      <c r="T63" s="62"/>
      <c r="U63" s="62"/>
      <c r="V63" s="62"/>
      <c r="W63" s="59">
        <f t="shared" si="8"/>
        <v>79.67313585291113</v>
      </c>
      <c r="X63" s="62">
        <v>7</v>
      </c>
      <c r="Y63" s="62">
        <v>0.9</v>
      </c>
    </row>
    <row r="64" spans="1:29" s="52" customFormat="1" ht="18.75" customHeight="1" x14ac:dyDescent="0.25">
      <c r="A64" s="91">
        <v>60</v>
      </c>
      <c r="B64" s="137" t="s">
        <v>105</v>
      </c>
      <c r="C64" s="54" t="s">
        <v>173</v>
      </c>
      <c r="D64" s="94">
        <f t="shared" si="5"/>
        <v>5.4</v>
      </c>
      <c r="E64" s="91">
        <v>79.2</v>
      </c>
      <c r="F64" s="91">
        <v>16</v>
      </c>
      <c r="G64" s="91">
        <v>0</v>
      </c>
      <c r="H64" s="91">
        <v>1</v>
      </c>
      <c r="I64" s="91">
        <v>2</v>
      </c>
      <c r="J64" s="91">
        <v>84</v>
      </c>
      <c r="K64" s="58">
        <f t="shared" si="6"/>
        <v>20.202020202020201</v>
      </c>
      <c r="L64" s="59">
        <v>5</v>
      </c>
      <c r="M64" s="60">
        <f t="shared" si="9"/>
        <v>0</v>
      </c>
      <c r="N64" s="61">
        <v>0</v>
      </c>
      <c r="O64" s="60">
        <f t="shared" si="7"/>
        <v>3.7878787878787881</v>
      </c>
      <c r="P64" s="59">
        <v>1</v>
      </c>
      <c r="Q64" s="59"/>
      <c r="R64" s="59"/>
      <c r="S64" s="59"/>
      <c r="T64" s="59"/>
      <c r="U64" s="59"/>
      <c r="V64" s="59"/>
      <c r="W64" s="59">
        <f t="shared" si="8"/>
        <v>106.06060606060606</v>
      </c>
      <c r="X64" s="59">
        <v>10</v>
      </c>
      <c r="Y64" s="59">
        <v>0.9</v>
      </c>
    </row>
    <row r="65" spans="1:29" s="52" customFormat="1" ht="18" customHeight="1" x14ac:dyDescent="0.25">
      <c r="A65" s="91">
        <v>61</v>
      </c>
      <c r="B65" s="56" t="s">
        <v>136</v>
      </c>
      <c r="C65" s="53" t="s">
        <v>180</v>
      </c>
      <c r="D65" s="94">
        <f t="shared" si="5"/>
        <v>5.4</v>
      </c>
      <c r="E65" s="91">
        <v>47.3</v>
      </c>
      <c r="F65" s="91">
        <v>10</v>
      </c>
      <c r="G65" s="91">
        <v>0</v>
      </c>
      <c r="H65" s="91">
        <v>2</v>
      </c>
      <c r="I65" s="91">
        <v>0</v>
      </c>
      <c r="J65" s="91">
        <v>52</v>
      </c>
      <c r="K65" s="58">
        <f t="shared" si="6"/>
        <v>21.141649048625794</v>
      </c>
      <c r="L65" s="59">
        <v>5</v>
      </c>
      <c r="M65" s="60">
        <f t="shared" si="9"/>
        <v>0</v>
      </c>
      <c r="N65" s="61">
        <v>0</v>
      </c>
      <c r="O65" s="60">
        <f t="shared" si="7"/>
        <v>4.2283298097251585</v>
      </c>
      <c r="P65" s="59">
        <v>1</v>
      </c>
      <c r="Q65" s="59"/>
      <c r="R65" s="59"/>
      <c r="S65" s="59"/>
      <c r="T65" s="59"/>
      <c r="U65" s="59"/>
      <c r="V65" s="59"/>
      <c r="W65" s="59">
        <f t="shared" si="8"/>
        <v>109.93657505285412</v>
      </c>
      <c r="X65" s="59">
        <v>10</v>
      </c>
      <c r="Y65" s="59">
        <v>0.9</v>
      </c>
    </row>
    <row r="66" spans="1:29" s="52" customFormat="1" ht="26.25" customHeight="1" x14ac:dyDescent="0.25">
      <c r="A66" s="91">
        <v>62</v>
      </c>
      <c r="B66" s="56" t="s">
        <v>117</v>
      </c>
      <c r="C66" s="53" t="s">
        <v>174</v>
      </c>
      <c r="D66" s="94">
        <f t="shared" si="5"/>
        <v>5.4</v>
      </c>
      <c r="E66" s="91">
        <v>7.1</v>
      </c>
      <c r="F66" s="91">
        <v>2</v>
      </c>
      <c r="G66" s="91">
        <v>0</v>
      </c>
      <c r="H66" s="91">
        <v>0</v>
      </c>
      <c r="I66" s="91">
        <v>0</v>
      </c>
      <c r="J66" s="91">
        <v>9</v>
      </c>
      <c r="K66" s="58">
        <f t="shared" si="6"/>
        <v>28.169014084507044</v>
      </c>
      <c r="L66" s="59">
        <v>6</v>
      </c>
      <c r="M66" s="60">
        <f t="shared" si="9"/>
        <v>0</v>
      </c>
      <c r="N66" s="61">
        <v>0</v>
      </c>
      <c r="O66" s="60">
        <f t="shared" si="7"/>
        <v>0</v>
      </c>
      <c r="P66" s="59">
        <v>0</v>
      </c>
      <c r="Q66" s="59"/>
      <c r="R66" s="59"/>
      <c r="S66" s="59"/>
      <c r="T66" s="59"/>
      <c r="U66" s="59"/>
      <c r="V66" s="59"/>
      <c r="W66" s="59">
        <f t="shared" si="8"/>
        <v>126.7605633802817</v>
      </c>
      <c r="X66" s="59">
        <v>12</v>
      </c>
      <c r="Y66" s="59">
        <v>0.9</v>
      </c>
    </row>
    <row r="67" spans="1:29" s="52" customFormat="1" ht="24.75" customHeight="1" x14ac:dyDescent="0.25">
      <c r="A67" s="91">
        <v>63</v>
      </c>
      <c r="B67" s="56" t="s">
        <v>277</v>
      </c>
      <c r="C67" s="53" t="s">
        <v>180</v>
      </c>
      <c r="D67" s="94">
        <f t="shared" si="5"/>
        <v>5.6999999999999993</v>
      </c>
      <c r="E67" s="91">
        <v>11.7</v>
      </c>
      <c r="F67" s="91">
        <v>3</v>
      </c>
      <c r="G67" s="91">
        <v>0</v>
      </c>
      <c r="H67" s="91">
        <v>0</v>
      </c>
      <c r="I67" s="91">
        <v>0</v>
      </c>
      <c r="J67" s="91">
        <v>4</v>
      </c>
      <c r="K67" s="58">
        <f t="shared" si="6"/>
        <v>25.641025641025646</v>
      </c>
      <c r="L67" s="59">
        <v>6</v>
      </c>
      <c r="M67" s="60">
        <f t="shared" si="9"/>
        <v>0</v>
      </c>
      <c r="N67" s="61">
        <v>0</v>
      </c>
      <c r="O67" s="60">
        <f t="shared" si="7"/>
        <v>0</v>
      </c>
      <c r="P67" s="59">
        <v>0</v>
      </c>
      <c r="Q67" s="59"/>
      <c r="R67" s="59"/>
      <c r="S67" s="59"/>
      <c r="T67" s="59"/>
      <c r="U67" s="59"/>
      <c r="V67" s="59"/>
      <c r="W67" s="59">
        <f t="shared" si="8"/>
        <v>34.188034188034187</v>
      </c>
      <c r="X67" s="59">
        <v>3</v>
      </c>
      <c r="Y67" s="59">
        <v>0.95</v>
      </c>
    </row>
    <row r="68" spans="1:29" s="52" customFormat="1" ht="24.75" customHeight="1" x14ac:dyDescent="0.25">
      <c r="A68" s="91">
        <v>64</v>
      </c>
      <c r="B68" s="56" t="s">
        <v>153</v>
      </c>
      <c r="C68" s="57" t="s">
        <v>188</v>
      </c>
      <c r="D68" s="94">
        <f t="shared" si="5"/>
        <v>6.3</v>
      </c>
      <c r="E68" s="97">
        <v>9.4</v>
      </c>
      <c r="F68" s="97">
        <v>3</v>
      </c>
      <c r="G68" s="97">
        <v>0</v>
      </c>
      <c r="H68" s="97">
        <v>0</v>
      </c>
      <c r="I68" s="97">
        <v>0</v>
      </c>
      <c r="J68" s="49">
        <v>2</v>
      </c>
      <c r="K68" s="58">
        <f t="shared" si="6"/>
        <v>31.914893617021274</v>
      </c>
      <c r="L68" s="62">
        <v>7</v>
      </c>
      <c r="M68" s="60">
        <f t="shared" si="9"/>
        <v>0</v>
      </c>
      <c r="N68" s="62">
        <v>0</v>
      </c>
      <c r="O68" s="60">
        <f t="shared" si="7"/>
        <v>0</v>
      </c>
      <c r="P68" s="62">
        <v>0</v>
      </c>
      <c r="Q68" s="62"/>
      <c r="R68" s="62"/>
      <c r="S68" s="62"/>
      <c r="T68" s="62"/>
      <c r="U68" s="62"/>
      <c r="V68" s="62"/>
      <c r="W68" s="59">
        <f t="shared" si="8"/>
        <v>21.276595744680851</v>
      </c>
      <c r="X68" s="62">
        <v>2</v>
      </c>
      <c r="Y68" s="62">
        <v>0.9</v>
      </c>
    </row>
    <row r="69" spans="1:29" s="52" customFormat="1" ht="29.25" customHeight="1" x14ac:dyDescent="0.25">
      <c r="A69" s="91">
        <v>65</v>
      </c>
      <c r="B69" s="56" t="s">
        <v>151</v>
      </c>
      <c r="C69" s="53" t="s">
        <v>187</v>
      </c>
      <c r="D69" s="94">
        <f t="shared" ref="D69:D86" si="10">(L69+N69+P69+R69+T69+V69)*Y69</f>
        <v>6.3</v>
      </c>
      <c r="E69" s="97">
        <v>87.04</v>
      </c>
      <c r="F69" s="97">
        <v>12</v>
      </c>
      <c r="G69" s="97">
        <v>0</v>
      </c>
      <c r="H69" s="97">
        <v>2</v>
      </c>
      <c r="I69" s="97">
        <v>1</v>
      </c>
      <c r="J69" s="49">
        <v>27</v>
      </c>
      <c r="K69" s="58">
        <f t="shared" ref="K69:K86" si="11">F69/E69*100</f>
        <v>13.786764705882351</v>
      </c>
      <c r="L69" s="62">
        <v>3</v>
      </c>
      <c r="M69" s="60">
        <f t="shared" si="9"/>
        <v>0</v>
      </c>
      <c r="N69" s="62">
        <v>0</v>
      </c>
      <c r="O69" s="60">
        <f t="shared" ref="O69:O86" si="12">(G69+H69+I69)/E69*100</f>
        <v>3.4466911764705879</v>
      </c>
      <c r="P69" s="62">
        <v>1</v>
      </c>
      <c r="Q69" s="62">
        <v>1</v>
      </c>
      <c r="R69" s="62">
        <v>3</v>
      </c>
      <c r="S69" s="62"/>
      <c r="T69" s="62"/>
      <c r="U69" s="62"/>
      <c r="V69" s="62"/>
      <c r="W69" s="59">
        <f t="shared" ref="W69:W86" si="13">J69/E69*100</f>
        <v>31.020220588235293</v>
      </c>
      <c r="X69" s="62">
        <v>3</v>
      </c>
      <c r="Y69" s="62">
        <v>0.9</v>
      </c>
    </row>
    <row r="70" spans="1:29" s="52" customFormat="1" ht="33.75" customHeight="1" x14ac:dyDescent="0.25">
      <c r="A70" s="91">
        <v>66</v>
      </c>
      <c r="B70" s="56" t="s">
        <v>139</v>
      </c>
      <c r="C70" s="53" t="s">
        <v>181</v>
      </c>
      <c r="D70" s="94">
        <f t="shared" si="10"/>
        <v>6.3</v>
      </c>
      <c r="E70" s="98">
        <v>113.2</v>
      </c>
      <c r="F70" s="98">
        <v>4</v>
      </c>
      <c r="G70" s="98">
        <v>1</v>
      </c>
      <c r="H70" s="98">
        <v>0</v>
      </c>
      <c r="I70" s="98">
        <v>0</v>
      </c>
      <c r="J70" s="50">
        <v>99</v>
      </c>
      <c r="K70" s="58">
        <f t="shared" si="11"/>
        <v>3.5335689045936398</v>
      </c>
      <c r="L70" s="69">
        <v>1</v>
      </c>
      <c r="M70" s="60">
        <f t="shared" si="9"/>
        <v>25</v>
      </c>
      <c r="N70" s="69">
        <v>5</v>
      </c>
      <c r="O70" s="60">
        <f t="shared" si="12"/>
        <v>0.88339222614840995</v>
      </c>
      <c r="P70" s="69">
        <v>1</v>
      </c>
      <c r="Q70" s="69"/>
      <c r="R70" s="69"/>
      <c r="S70" s="69"/>
      <c r="T70" s="69"/>
      <c r="U70" s="69"/>
      <c r="V70" s="69"/>
      <c r="W70" s="59">
        <f t="shared" si="13"/>
        <v>87.455830388692576</v>
      </c>
      <c r="X70" s="69">
        <v>8</v>
      </c>
      <c r="Y70" s="69">
        <v>0.9</v>
      </c>
    </row>
    <row r="71" spans="1:29" s="52" customFormat="1" ht="26.25" customHeight="1" x14ac:dyDescent="0.25">
      <c r="A71" s="91">
        <v>67</v>
      </c>
      <c r="B71" s="137" t="s">
        <v>111</v>
      </c>
      <c r="C71" s="54" t="s">
        <v>173</v>
      </c>
      <c r="D71" s="94">
        <f t="shared" si="10"/>
        <v>6.6499999999999995</v>
      </c>
      <c r="E71" s="91">
        <v>21.1</v>
      </c>
      <c r="F71" s="91">
        <v>6</v>
      </c>
      <c r="G71" s="91">
        <v>0</v>
      </c>
      <c r="H71" s="91">
        <v>1</v>
      </c>
      <c r="I71" s="91">
        <v>0</v>
      </c>
      <c r="J71" s="91">
        <v>0</v>
      </c>
      <c r="K71" s="58">
        <f t="shared" si="11"/>
        <v>28.436018957345972</v>
      </c>
      <c r="L71" s="59">
        <v>6</v>
      </c>
      <c r="M71" s="60">
        <f t="shared" si="9"/>
        <v>0</v>
      </c>
      <c r="N71" s="61">
        <v>0</v>
      </c>
      <c r="O71" s="60">
        <f t="shared" si="12"/>
        <v>4.7393364928909953</v>
      </c>
      <c r="P71" s="59">
        <v>1</v>
      </c>
      <c r="Q71" s="59"/>
      <c r="R71" s="59"/>
      <c r="S71" s="59"/>
      <c r="T71" s="59"/>
      <c r="U71" s="59"/>
      <c r="V71" s="59"/>
      <c r="W71" s="59">
        <f t="shared" si="13"/>
        <v>0</v>
      </c>
      <c r="X71" s="59">
        <v>0</v>
      </c>
      <c r="Y71" s="59">
        <v>0.95</v>
      </c>
    </row>
    <row r="72" spans="1:29" s="52" customFormat="1" ht="17.25" customHeight="1" x14ac:dyDescent="0.25">
      <c r="A72" s="91">
        <v>68</v>
      </c>
      <c r="B72" s="56" t="s">
        <v>140</v>
      </c>
      <c r="C72" s="53" t="s">
        <v>181</v>
      </c>
      <c r="D72" s="94">
        <f t="shared" si="10"/>
        <v>7.2</v>
      </c>
      <c r="E72" s="98">
        <v>75</v>
      </c>
      <c r="F72" s="98">
        <v>4</v>
      </c>
      <c r="G72" s="98">
        <v>1</v>
      </c>
      <c r="H72" s="98">
        <v>0</v>
      </c>
      <c r="I72" s="98">
        <v>1</v>
      </c>
      <c r="J72" s="50">
        <v>29</v>
      </c>
      <c r="K72" s="58">
        <f t="shared" si="11"/>
        <v>5.3333333333333339</v>
      </c>
      <c r="L72" s="69">
        <v>2</v>
      </c>
      <c r="M72" s="60">
        <f t="shared" si="9"/>
        <v>25</v>
      </c>
      <c r="N72" s="69">
        <v>5</v>
      </c>
      <c r="O72" s="60">
        <f t="shared" si="12"/>
        <v>2.666666666666667</v>
      </c>
      <c r="P72" s="69">
        <v>1</v>
      </c>
      <c r="Q72" s="69"/>
      <c r="R72" s="69"/>
      <c r="S72" s="69"/>
      <c r="T72" s="69"/>
      <c r="U72" s="69"/>
      <c r="V72" s="69"/>
      <c r="W72" s="59">
        <f t="shared" si="13"/>
        <v>38.666666666666664</v>
      </c>
      <c r="X72" s="69">
        <v>3</v>
      </c>
      <c r="Y72" s="69">
        <v>0.9</v>
      </c>
    </row>
    <row r="73" spans="1:29" s="52" customFormat="1" ht="21" customHeight="1" x14ac:dyDescent="0.25">
      <c r="A73" s="91">
        <v>69</v>
      </c>
      <c r="B73" s="56" t="s">
        <v>142</v>
      </c>
      <c r="C73" s="53" t="s">
        <v>181</v>
      </c>
      <c r="D73" s="94">
        <f t="shared" si="10"/>
        <v>8.1</v>
      </c>
      <c r="E73" s="98">
        <v>16.600000000000001</v>
      </c>
      <c r="F73" s="98">
        <v>6</v>
      </c>
      <c r="G73" s="98">
        <v>0</v>
      </c>
      <c r="H73" s="98">
        <v>0</v>
      </c>
      <c r="I73" s="98">
        <v>1</v>
      </c>
      <c r="J73" s="50">
        <v>7</v>
      </c>
      <c r="K73" s="58">
        <f t="shared" si="11"/>
        <v>36.144578313253007</v>
      </c>
      <c r="L73" s="69">
        <v>7</v>
      </c>
      <c r="M73" s="60">
        <f t="shared" si="9"/>
        <v>0</v>
      </c>
      <c r="N73" s="69">
        <v>0</v>
      </c>
      <c r="O73" s="60">
        <f t="shared" si="12"/>
        <v>6.0240963855421681</v>
      </c>
      <c r="P73" s="69">
        <v>2</v>
      </c>
      <c r="Q73" s="69"/>
      <c r="R73" s="69"/>
      <c r="S73" s="69"/>
      <c r="T73" s="69"/>
      <c r="U73" s="69"/>
      <c r="V73" s="69"/>
      <c r="W73" s="59">
        <f t="shared" si="13"/>
        <v>42.168674698795179</v>
      </c>
      <c r="X73" s="69">
        <v>4</v>
      </c>
      <c r="Y73" s="69">
        <v>0.9</v>
      </c>
    </row>
    <row r="74" spans="1:29" s="52" customFormat="1" ht="22.5" customHeight="1" x14ac:dyDescent="0.25">
      <c r="A74" s="91">
        <v>70</v>
      </c>
      <c r="B74" s="138" t="s">
        <v>311</v>
      </c>
      <c r="C74" s="83" t="s">
        <v>173</v>
      </c>
      <c r="D74" s="94">
        <f t="shared" si="10"/>
        <v>8.1</v>
      </c>
      <c r="E74" s="97">
        <v>7.9</v>
      </c>
      <c r="F74" s="97">
        <v>1</v>
      </c>
      <c r="G74" s="97">
        <v>0</v>
      </c>
      <c r="H74" s="97">
        <v>0</v>
      </c>
      <c r="I74" s="97">
        <v>2</v>
      </c>
      <c r="J74" s="49">
        <v>12</v>
      </c>
      <c r="K74" s="58">
        <f t="shared" si="11"/>
        <v>12.658227848101264</v>
      </c>
      <c r="L74" s="83">
        <v>3</v>
      </c>
      <c r="M74" s="60">
        <f t="shared" si="9"/>
        <v>0</v>
      </c>
      <c r="N74" s="83">
        <v>0</v>
      </c>
      <c r="O74" s="60">
        <f t="shared" si="12"/>
        <v>25.316455696202528</v>
      </c>
      <c r="P74" s="83">
        <v>6</v>
      </c>
      <c r="Q74" s="83"/>
      <c r="R74" s="83"/>
      <c r="S74" s="83"/>
      <c r="T74" s="83"/>
      <c r="U74" s="83"/>
      <c r="V74" s="83"/>
      <c r="W74" s="59">
        <f t="shared" si="13"/>
        <v>151.89873417721518</v>
      </c>
      <c r="X74" s="83">
        <v>15</v>
      </c>
      <c r="Y74" s="62">
        <v>0.9</v>
      </c>
    </row>
    <row r="75" spans="1:29" s="129" customFormat="1" ht="19.5" customHeight="1" x14ac:dyDescent="0.25">
      <c r="A75" s="91">
        <v>71</v>
      </c>
      <c r="B75" s="137" t="s">
        <v>101</v>
      </c>
      <c r="C75" s="54" t="s">
        <v>173</v>
      </c>
      <c r="D75" s="94">
        <f t="shared" si="10"/>
        <v>9</v>
      </c>
      <c r="E75" s="91">
        <v>149.19999999999999</v>
      </c>
      <c r="F75" s="91">
        <v>6</v>
      </c>
      <c r="G75" s="91">
        <v>0</v>
      </c>
      <c r="H75" s="91">
        <v>0</v>
      </c>
      <c r="I75" s="91">
        <v>2</v>
      </c>
      <c r="J75" s="91">
        <v>75</v>
      </c>
      <c r="K75" s="58">
        <f t="shared" si="11"/>
        <v>4.0214477211796256</v>
      </c>
      <c r="L75" s="59">
        <v>1</v>
      </c>
      <c r="M75" s="60">
        <f t="shared" si="9"/>
        <v>0</v>
      </c>
      <c r="N75" s="61">
        <v>0</v>
      </c>
      <c r="O75" s="60">
        <f t="shared" si="12"/>
        <v>1.3404825737265416</v>
      </c>
      <c r="P75" s="59">
        <v>1</v>
      </c>
      <c r="Q75" s="59">
        <v>1</v>
      </c>
      <c r="R75" s="59">
        <v>3</v>
      </c>
      <c r="S75" s="59">
        <v>2</v>
      </c>
      <c r="T75" s="59">
        <v>2</v>
      </c>
      <c r="U75" s="59">
        <v>1</v>
      </c>
      <c r="V75" s="59">
        <v>3</v>
      </c>
      <c r="W75" s="59">
        <f t="shared" si="13"/>
        <v>50.268096514745309</v>
      </c>
      <c r="X75" s="59">
        <v>5</v>
      </c>
      <c r="Y75" s="59">
        <v>0.9</v>
      </c>
      <c r="Z75" s="52"/>
      <c r="AA75" s="52"/>
      <c r="AB75" s="52"/>
      <c r="AC75" s="52"/>
    </row>
    <row r="76" spans="1:29" s="39" customFormat="1" ht="32.25" customHeight="1" x14ac:dyDescent="0.25">
      <c r="A76" s="91">
        <v>72</v>
      </c>
      <c r="B76" s="56" t="s">
        <v>154</v>
      </c>
      <c r="C76" s="53" t="s">
        <v>189</v>
      </c>
      <c r="D76" s="94">
        <f t="shared" si="10"/>
        <v>10.45</v>
      </c>
      <c r="E76" s="97">
        <v>57.4</v>
      </c>
      <c r="F76" s="97">
        <v>4</v>
      </c>
      <c r="G76" s="97">
        <v>1</v>
      </c>
      <c r="H76" s="97">
        <v>0</v>
      </c>
      <c r="I76" s="97">
        <v>0</v>
      </c>
      <c r="J76" s="49">
        <v>33</v>
      </c>
      <c r="K76" s="58">
        <f t="shared" si="11"/>
        <v>6.968641114982578</v>
      </c>
      <c r="L76" s="62">
        <v>2</v>
      </c>
      <c r="M76" s="60">
        <f t="shared" si="9"/>
        <v>25</v>
      </c>
      <c r="N76" s="62">
        <v>5</v>
      </c>
      <c r="O76" s="60">
        <f t="shared" si="12"/>
        <v>1.7421602787456445</v>
      </c>
      <c r="P76" s="62">
        <v>1</v>
      </c>
      <c r="Q76" s="62"/>
      <c r="R76" s="62"/>
      <c r="S76" s="62"/>
      <c r="T76" s="62"/>
      <c r="U76" s="62">
        <v>1</v>
      </c>
      <c r="V76" s="62">
        <v>3</v>
      </c>
      <c r="W76" s="59">
        <f t="shared" si="13"/>
        <v>57.491289198606275</v>
      </c>
      <c r="X76" s="62">
        <v>5</v>
      </c>
      <c r="Y76" s="62">
        <v>0.95</v>
      </c>
      <c r="Z76" s="52"/>
      <c r="AA76" s="52"/>
      <c r="AB76" s="52"/>
      <c r="AC76" s="52"/>
    </row>
    <row r="77" spans="1:29" s="52" customFormat="1" ht="24" customHeight="1" x14ac:dyDescent="0.25">
      <c r="A77" s="91">
        <v>73</v>
      </c>
      <c r="B77" s="56" t="s">
        <v>121</v>
      </c>
      <c r="C77" s="53" t="s">
        <v>176</v>
      </c>
      <c r="D77" s="94">
        <f t="shared" si="10"/>
        <v>11.700000000000001</v>
      </c>
      <c r="E77" s="91">
        <v>115.7</v>
      </c>
      <c r="F77" s="91">
        <v>37</v>
      </c>
      <c r="G77" s="91">
        <v>2</v>
      </c>
      <c r="H77" s="91">
        <v>3</v>
      </c>
      <c r="I77" s="91">
        <v>0</v>
      </c>
      <c r="J77" s="91">
        <v>75</v>
      </c>
      <c r="K77" s="58">
        <f t="shared" si="11"/>
        <v>31.979256698357823</v>
      </c>
      <c r="L77" s="59">
        <v>7</v>
      </c>
      <c r="M77" s="60">
        <f t="shared" si="9"/>
        <v>5.4054054054054053</v>
      </c>
      <c r="N77" s="61">
        <v>2</v>
      </c>
      <c r="O77" s="60">
        <f t="shared" si="12"/>
        <v>4.3215211754537597</v>
      </c>
      <c r="P77" s="59">
        <v>1</v>
      </c>
      <c r="Q77" s="59"/>
      <c r="R77" s="59"/>
      <c r="S77" s="59"/>
      <c r="T77" s="59"/>
      <c r="U77" s="59">
        <v>1</v>
      </c>
      <c r="V77" s="59">
        <v>3</v>
      </c>
      <c r="W77" s="59">
        <f t="shared" si="13"/>
        <v>64.822817631806402</v>
      </c>
      <c r="X77" s="59">
        <v>6</v>
      </c>
      <c r="Y77" s="59">
        <v>0.9</v>
      </c>
    </row>
    <row r="78" spans="1:29" s="52" customFormat="1" ht="22.5" customHeight="1" x14ac:dyDescent="0.25">
      <c r="A78" s="91">
        <v>74</v>
      </c>
      <c r="B78" s="56" t="s">
        <v>162</v>
      </c>
      <c r="C78" s="55" t="s">
        <v>175</v>
      </c>
      <c r="D78" s="94">
        <f t="shared" si="10"/>
        <v>12.6</v>
      </c>
      <c r="E78" s="91">
        <v>19</v>
      </c>
      <c r="F78" s="91">
        <v>8</v>
      </c>
      <c r="G78" s="91">
        <v>1</v>
      </c>
      <c r="H78" s="91">
        <v>0</v>
      </c>
      <c r="I78" s="91">
        <v>0</v>
      </c>
      <c r="J78" s="91">
        <v>25</v>
      </c>
      <c r="K78" s="58">
        <f t="shared" si="11"/>
        <v>42.105263157894733</v>
      </c>
      <c r="L78" s="59">
        <v>9</v>
      </c>
      <c r="M78" s="60">
        <f t="shared" si="9"/>
        <v>12.5</v>
      </c>
      <c r="N78" s="61">
        <v>3</v>
      </c>
      <c r="O78" s="60">
        <f t="shared" si="12"/>
        <v>5.2631578947368416</v>
      </c>
      <c r="P78" s="59">
        <v>2</v>
      </c>
      <c r="Q78" s="59"/>
      <c r="R78" s="59"/>
      <c r="S78" s="59"/>
      <c r="T78" s="59"/>
      <c r="U78" s="59"/>
      <c r="V78" s="59"/>
      <c r="W78" s="59">
        <f t="shared" si="13"/>
        <v>131.57894736842107</v>
      </c>
      <c r="X78" s="59">
        <v>13</v>
      </c>
      <c r="Y78" s="59">
        <v>0.9</v>
      </c>
    </row>
    <row r="79" spans="1:29" s="52" customFormat="1" ht="30.75" customHeight="1" x14ac:dyDescent="0.25">
      <c r="A79" s="91">
        <v>75</v>
      </c>
      <c r="B79" s="137" t="s">
        <v>104</v>
      </c>
      <c r="C79" s="54" t="s">
        <v>173</v>
      </c>
      <c r="D79" s="94">
        <f t="shared" si="10"/>
        <v>13</v>
      </c>
      <c r="E79" s="91">
        <v>39.619999999999997</v>
      </c>
      <c r="F79" s="91">
        <v>6</v>
      </c>
      <c r="G79" s="91">
        <v>0</v>
      </c>
      <c r="H79" s="91">
        <v>1</v>
      </c>
      <c r="I79" s="91">
        <v>2</v>
      </c>
      <c r="J79" s="91">
        <v>1</v>
      </c>
      <c r="K79" s="58">
        <f t="shared" si="11"/>
        <v>15.143866733972741</v>
      </c>
      <c r="L79" s="59">
        <v>4</v>
      </c>
      <c r="M79" s="60">
        <f t="shared" si="9"/>
        <v>0</v>
      </c>
      <c r="N79" s="61">
        <v>0</v>
      </c>
      <c r="O79" s="60">
        <f t="shared" si="12"/>
        <v>7.5719333669863707</v>
      </c>
      <c r="P79" s="59">
        <v>2</v>
      </c>
      <c r="Q79" s="59">
        <v>2</v>
      </c>
      <c r="R79" s="59">
        <v>6</v>
      </c>
      <c r="S79" s="59">
        <v>1</v>
      </c>
      <c r="T79" s="59">
        <v>1</v>
      </c>
      <c r="U79" s="59"/>
      <c r="V79" s="59"/>
      <c r="W79" s="59">
        <f t="shared" si="13"/>
        <v>2.5239777889954569</v>
      </c>
      <c r="X79" s="59">
        <v>1</v>
      </c>
      <c r="Y79" s="59">
        <v>1</v>
      </c>
    </row>
    <row r="80" spans="1:29" s="52" customFormat="1" ht="25.5" customHeight="1" x14ac:dyDescent="0.25">
      <c r="A80" s="91">
        <v>76</v>
      </c>
      <c r="B80" s="137" t="s">
        <v>106</v>
      </c>
      <c r="C80" s="54" t="s">
        <v>173</v>
      </c>
      <c r="D80" s="94">
        <f t="shared" si="10"/>
        <v>14.4</v>
      </c>
      <c r="E80" s="91">
        <v>21.2</v>
      </c>
      <c r="F80" s="91">
        <v>10</v>
      </c>
      <c r="G80" s="91">
        <v>0</v>
      </c>
      <c r="H80" s="91">
        <v>1</v>
      </c>
      <c r="I80" s="91">
        <v>2</v>
      </c>
      <c r="J80" s="91">
        <v>42</v>
      </c>
      <c r="K80" s="58">
        <f t="shared" si="11"/>
        <v>47.169811320754718</v>
      </c>
      <c r="L80" s="59">
        <v>9</v>
      </c>
      <c r="M80" s="60">
        <f t="shared" si="9"/>
        <v>0</v>
      </c>
      <c r="N80" s="61">
        <v>0</v>
      </c>
      <c r="O80" s="60">
        <f t="shared" si="12"/>
        <v>14.150943396226415</v>
      </c>
      <c r="P80" s="59">
        <v>3</v>
      </c>
      <c r="Q80" s="59">
        <v>1</v>
      </c>
      <c r="R80" s="59">
        <v>3</v>
      </c>
      <c r="S80" s="59">
        <v>1</v>
      </c>
      <c r="T80" s="59">
        <v>1</v>
      </c>
      <c r="U80" s="59"/>
      <c r="V80" s="59"/>
      <c r="W80" s="59">
        <f t="shared" si="13"/>
        <v>198.11320754716982</v>
      </c>
      <c r="X80" s="59">
        <v>19</v>
      </c>
      <c r="Y80" s="59">
        <v>0.9</v>
      </c>
      <c r="Z80" s="36"/>
      <c r="AA80" s="36"/>
      <c r="AB80" s="36"/>
      <c r="AC80" s="36"/>
    </row>
    <row r="81" spans="1:29" s="130" customFormat="1" ht="21.75" customHeight="1" x14ac:dyDescent="0.25">
      <c r="A81" s="91">
        <v>77</v>
      </c>
      <c r="B81" s="137" t="s">
        <v>103</v>
      </c>
      <c r="C81" s="54" t="s">
        <v>173</v>
      </c>
      <c r="D81" s="94">
        <f t="shared" si="10"/>
        <v>15</v>
      </c>
      <c r="E81" s="91">
        <v>33.4</v>
      </c>
      <c r="F81" s="91">
        <v>15</v>
      </c>
      <c r="G81" s="91">
        <v>0</v>
      </c>
      <c r="H81" s="91">
        <v>1</v>
      </c>
      <c r="I81" s="91">
        <v>2</v>
      </c>
      <c r="J81" s="91">
        <v>107</v>
      </c>
      <c r="K81" s="58">
        <f t="shared" si="11"/>
        <v>44.910179640718567</v>
      </c>
      <c r="L81" s="59">
        <v>9</v>
      </c>
      <c r="M81" s="60">
        <f t="shared" si="9"/>
        <v>0</v>
      </c>
      <c r="N81" s="61">
        <v>0</v>
      </c>
      <c r="O81" s="60">
        <f t="shared" si="12"/>
        <v>8.9820359281437128</v>
      </c>
      <c r="P81" s="59">
        <v>2</v>
      </c>
      <c r="Q81" s="59">
        <v>1</v>
      </c>
      <c r="R81" s="59">
        <v>3</v>
      </c>
      <c r="S81" s="59">
        <v>1</v>
      </c>
      <c r="T81" s="59">
        <v>1</v>
      </c>
      <c r="U81" s="59"/>
      <c r="V81" s="59"/>
      <c r="W81" s="59">
        <f t="shared" si="13"/>
        <v>320.35928143712573</v>
      </c>
      <c r="X81" s="59">
        <v>22</v>
      </c>
      <c r="Y81" s="59">
        <v>1</v>
      </c>
      <c r="Z81" s="36"/>
      <c r="AA81" s="36"/>
      <c r="AB81" s="36"/>
      <c r="AC81" s="36"/>
    </row>
    <row r="82" spans="1:29" ht="16.5" customHeight="1" x14ac:dyDescent="0.25">
      <c r="A82" s="91">
        <v>78</v>
      </c>
      <c r="B82" s="56" t="s">
        <v>282</v>
      </c>
      <c r="C82" s="53" t="s">
        <v>181</v>
      </c>
      <c r="D82" s="94">
        <f t="shared" si="10"/>
        <v>15.2</v>
      </c>
      <c r="E82" s="97">
        <v>40.299999999999997</v>
      </c>
      <c r="F82" s="97">
        <v>3</v>
      </c>
      <c r="G82" s="97">
        <v>1</v>
      </c>
      <c r="H82" s="97">
        <v>1</v>
      </c>
      <c r="I82" s="97">
        <v>2</v>
      </c>
      <c r="J82" s="49">
        <v>50</v>
      </c>
      <c r="K82" s="58">
        <f t="shared" si="11"/>
        <v>7.4441687344913161</v>
      </c>
      <c r="L82" s="62">
        <v>2</v>
      </c>
      <c r="M82" s="60">
        <f t="shared" si="9"/>
        <v>33.333333333333329</v>
      </c>
      <c r="N82" s="62">
        <v>7</v>
      </c>
      <c r="O82" s="60">
        <f t="shared" si="12"/>
        <v>9.9255583126550881</v>
      </c>
      <c r="P82" s="62">
        <v>2</v>
      </c>
      <c r="Q82" s="62">
        <v>1</v>
      </c>
      <c r="R82" s="62">
        <v>3</v>
      </c>
      <c r="S82" s="62">
        <v>2</v>
      </c>
      <c r="T82" s="62">
        <v>2</v>
      </c>
      <c r="U82" s="62"/>
      <c r="V82" s="62"/>
      <c r="W82" s="59">
        <f t="shared" si="13"/>
        <v>124.0694789081886</v>
      </c>
      <c r="X82" s="62">
        <v>12</v>
      </c>
      <c r="Y82" s="62">
        <v>0.95</v>
      </c>
    </row>
    <row r="83" spans="1:29" ht="21.75" customHeight="1" x14ac:dyDescent="0.25">
      <c r="A83" s="91">
        <v>79</v>
      </c>
      <c r="B83" s="56" t="s">
        <v>120</v>
      </c>
      <c r="C83" s="53" t="s">
        <v>176</v>
      </c>
      <c r="D83" s="94">
        <f t="shared" si="10"/>
        <v>19.95</v>
      </c>
      <c r="E83" s="91">
        <v>312.39999999999998</v>
      </c>
      <c r="F83" s="91">
        <v>1</v>
      </c>
      <c r="G83" s="91">
        <v>1</v>
      </c>
      <c r="H83" s="91">
        <v>4</v>
      </c>
      <c r="I83" s="91">
        <v>1</v>
      </c>
      <c r="J83" s="91">
        <v>34</v>
      </c>
      <c r="K83" s="58">
        <f t="shared" si="11"/>
        <v>0.32010243277848915</v>
      </c>
      <c r="L83" s="59">
        <v>1</v>
      </c>
      <c r="M83" s="60">
        <f t="shared" si="9"/>
        <v>100</v>
      </c>
      <c r="N83" s="61">
        <v>19</v>
      </c>
      <c r="O83" s="60">
        <f t="shared" si="12"/>
        <v>1.9206145966709349</v>
      </c>
      <c r="P83" s="59">
        <v>1</v>
      </c>
      <c r="Q83" s="59"/>
      <c r="R83" s="59"/>
      <c r="S83" s="59"/>
      <c r="T83" s="59"/>
      <c r="U83" s="59"/>
      <c r="V83" s="59"/>
      <c r="W83" s="59">
        <f t="shared" si="13"/>
        <v>10.883482714468631</v>
      </c>
      <c r="X83" s="59">
        <v>1</v>
      </c>
      <c r="Y83" s="59">
        <v>0.95</v>
      </c>
      <c r="Z83" s="129"/>
      <c r="AA83" s="129"/>
      <c r="AB83" s="129"/>
      <c r="AC83" s="129"/>
    </row>
    <row r="84" spans="1:29" ht="33" customHeight="1" x14ac:dyDescent="0.25">
      <c r="A84" s="91">
        <v>80</v>
      </c>
      <c r="B84" s="137" t="s">
        <v>110</v>
      </c>
      <c r="C84" s="54" t="s">
        <v>173</v>
      </c>
      <c r="D84" s="94">
        <f t="shared" si="10"/>
        <v>19.95</v>
      </c>
      <c r="E84" s="91">
        <v>3.2</v>
      </c>
      <c r="F84" s="91">
        <v>3</v>
      </c>
      <c r="G84" s="91">
        <v>1</v>
      </c>
      <c r="H84" s="91">
        <v>0</v>
      </c>
      <c r="I84" s="91">
        <v>0</v>
      </c>
      <c r="J84" s="91">
        <v>1</v>
      </c>
      <c r="K84" s="58">
        <f t="shared" si="11"/>
        <v>93.75</v>
      </c>
      <c r="L84" s="59">
        <v>7</v>
      </c>
      <c r="M84" s="60">
        <f t="shared" si="9"/>
        <v>33.333333333333329</v>
      </c>
      <c r="N84" s="61">
        <v>7</v>
      </c>
      <c r="O84" s="60">
        <f t="shared" si="12"/>
        <v>31.25</v>
      </c>
      <c r="P84" s="59">
        <v>7</v>
      </c>
      <c r="Q84" s="59"/>
      <c r="R84" s="59"/>
      <c r="S84" s="59"/>
      <c r="T84" s="59"/>
      <c r="U84" s="59"/>
      <c r="V84" s="59"/>
      <c r="W84" s="59">
        <f t="shared" si="13"/>
        <v>31.25</v>
      </c>
      <c r="X84" s="59">
        <v>3</v>
      </c>
      <c r="Y84" s="59">
        <v>0.95</v>
      </c>
      <c r="Z84" s="52"/>
      <c r="AA84" s="52"/>
      <c r="AB84" s="52"/>
      <c r="AC84" s="52"/>
    </row>
    <row r="85" spans="1:29" ht="24.75" customHeight="1" x14ac:dyDescent="0.25">
      <c r="A85" s="91">
        <v>81</v>
      </c>
      <c r="B85" s="145" t="s">
        <v>119</v>
      </c>
      <c r="C85" s="146" t="s">
        <v>176</v>
      </c>
      <c r="D85" s="94">
        <f t="shared" si="10"/>
        <v>35.15</v>
      </c>
      <c r="E85" s="136">
        <v>7.9</v>
      </c>
      <c r="F85" s="91">
        <v>3</v>
      </c>
      <c r="G85" s="91">
        <v>3</v>
      </c>
      <c r="H85" s="91">
        <v>1</v>
      </c>
      <c r="I85" s="91">
        <v>0</v>
      </c>
      <c r="J85" s="91">
        <v>0</v>
      </c>
      <c r="K85" s="58">
        <f t="shared" si="11"/>
        <v>37.974683544303794</v>
      </c>
      <c r="L85" s="59">
        <v>8</v>
      </c>
      <c r="M85" s="60">
        <f t="shared" si="9"/>
        <v>100</v>
      </c>
      <c r="N85" s="61">
        <v>19</v>
      </c>
      <c r="O85" s="60">
        <f t="shared" si="12"/>
        <v>50.632911392405056</v>
      </c>
      <c r="P85" s="59">
        <v>10</v>
      </c>
      <c r="Q85" s="59"/>
      <c r="R85" s="59"/>
      <c r="S85" s="59"/>
      <c r="T85" s="59"/>
      <c r="U85" s="59"/>
      <c r="V85" s="59"/>
      <c r="W85" s="59">
        <f t="shared" si="13"/>
        <v>0</v>
      </c>
      <c r="X85" s="59">
        <v>0</v>
      </c>
      <c r="Y85" s="59">
        <v>0.95</v>
      </c>
    </row>
    <row r="86" spans="1:29" ht="30" x14ac:dyDescent="0.25">
      <c r="A86" s="91">
        <v>82</v>
      </c>
      <c r="B86" s="138" t="s">
        <v>315</v>
      </c>
      <c r="C86" s="83" t="s">
        <v>174</v>
      </c>
      <c r="D86" s="94">
        <f t="shared" si="10"/>
        <v>170.1</v>
      </c>
      <c r="E86" s="97">
        <v>0.5</v>
      </c>
      <c r="F86" s="97">
        <v>2</v>
      </c>
      <c r="G86" s="97">
        <v>1</v>
      </c>
      <c r="H86" s="97">
        <v>0</v>
      </c>
      <c r="I86" s="97">
        <v>2</v>
      </c>
      <c r="J86" s="49">
        <v>3</v>
      </c>
      <c r="K86" s="58">
        <f t="shared" si="11"/>
        <v>400</v>
      </c>
      <c r="L86" s="83">
        <v>80</v>
      </c>
      <c r="M86" s="60">
        <f t="shared" si="9"/>
        <v>50</v>
      </c>
      <c r="N86" s="83">
        <v>9</v>
      </c>
      <c r="O86" s="60">
        <f t="shared" si="12"/>
        <v>600</v>
      </c>
      <c r="P86" s="83">
        <v>100</v>
      </c>
      <c r="Q86" s="83"/>
      <c r="R86" s="83"/>
      <c r="S86" s="83"/>
      <c r="T86" s="83"/>
      <c r="U86" s="83"/>
      <c r="V86" s="83"/>
      <c r="W86" s="59">
        <f t="shared" si="13"/>
        <v>600</v>
      </c>
      <c r="X86" s="83">
        <v>27</v>
      </c>
      <c r="Y86" s="62">
        <v>0.9</v>
      </c>
    </row>
  </sheetData>
  <sortState ref="A3:Z90">
    <sortCondition ref="D3:D90"/>
  </sortState>
  <mergeCells count="17">
    <mergeCell ref="U2:V2"/>
    <mergeCell ref="W2:X2"/>
    <mergeCell ref="Y2:Y3"/>
    <mergeCell ref="B4:C4"/>
    <mergeCell ref="F2:F3"/>
    <mergeCell ref="G2:I2"/>
    <mergeCell ref="J2:J3"/>
    <mergeCell ref="K2:L2"/>
    <mergeCell ref="M2:N2"/>
    <mergeCell ref="O2:P2"/>
    <mergeCell ref="Q2:R2"/>
    <mergeCell ref="S2:T2"/>
    <mergeCell ref="A2:A3"/>
    <mergeCell ref="B2:B3"/>
    <mergeCell ref="C2:C3"/>
    <mergeCell ref="D2:D3"/>
    <mergeCell ref="E2:E3"/>
  </mergeCells>
  <pageMargins left="0.31496062992125984" right="0" top="0.35433070866141736" bottom="0.15748031496062992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8"/>
  <sheetViews>
    <sheetView topLeftCell="A2" workbookViewId="0">
      <pane ySplit="4" topLeftCell="A6" activePane="bottomLeft" state="frozen"/>
      <selection activeCell="A2" sqref="A2"/>
      <selection pane="bottomLeft" activeCell="B29" sqref="B29"/>
    </sheetView>
  </sheetViews>
  <sheetFormatPr defaultRowHeight="15" x14ac:dyDescent="0.25"/>
  <cols>
    <col min="1" max="1" width="6.5703125" customWidth="1"/>
    <col min="2" max="2" width="19.7109375" customWidth="1"/>
    <col min="3" max="3" width="26.140625" style="44" customWidth="1"/>
    <col min="6" max="6" width="8.28515625" customWidth="1"/>
    <col min="7" max="7" width="7.5703125" customWidth="1"/>
    <col min="8" max="8" width="8" customWidth="1"/>
    <col min="9" max="9" width="7.42578125" customWidth="1"/>
    <col min="10" max="10" width="7" customWidth="1"/>
    <col min="12" max="12" width="6.5703125" customWidth="1"/>
    <col min="14" max="14" width="6.140625" customWidth="1"/>
    <col min="16" max="16" width="6.5703125" customWidth="1"/>
    <col min="17" max="17" width="6" customWidth="1"/>
    <col min="18" max="18" width="6.140625" customWidth="1"/>
    <col min="19" max="19" width="6.42578125" customWidth="1"/>
    <col min="20" max="20" width="7.28515625" customWidth="1"/>
    <col min="21" max="21" width="6.7109375" customWidth="1"/>
    <col min="22" max="22" width="6.85546875" customWidth="1"/>
    <col min="24" max="24" width="6.85546875" customWidth="1"/>
    <col min="25" max="25" width="6.7109375" customWidth="1"/>
  </cols>
  <sheetData>
    <row r="1" spans="1:29" ht="18.75" x14ac:dyDescent="0.25">
      <c r="A1" s="170"/>
      <c r="B1" s="171"/>
      <c r="C1" s="171"/>
      <c r="D1" s="171"/>
      <c r="E1" s="171"/>
      <c r="F1" s="171"/>
      <c r="G1" s="171"/>
      <c r="H1" s="171"/>
      <c r="I1" s="171"/>
      <c r="J1" s="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s="36" customFormat="1" ht="15" customHeight="1" x14ac:dyDescent="0.25">
      <c r="A2" s="142"/>
      <c r="B2" s="141"/>
      <c r="C2" s="174" t="s">
        <v>331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</row>
    <row r="3" spans="1:29" s="144" customFormat="1" ht="99.95" customHeight="1" x14ac:dyDescent="0.25">
      <c r="A3" s="172" t="s">
        <v>0</v>
      </c>
      <c r="B3" s="172" t="s">
        <v>1</v>
      </c>
      <c r="C3" s="164" t="s">
        <v>193</v>
      </c>
      <c r="D3" s="152" t="s">
        <v>2</v>
      </c>
      <c r="E3" s="154" t="s">
        <v>3</v>
      </c>
      <c r="F3" s="154" t="s">
        <v>317</v>
      </c>
      <c r="G3" s="155" t="s">
        <v>318</v>
      </c>
      <c r="H3" s="173"/>
      <c r="I3" s="156"/>
      <c r="J3" s="164" t="s">
        <v>4</v>
      </c>
      <c r="K3" s="154" t="s">
        <v>5</v>
      </c>
      <c r="L3" s="154"/>
      <c r="M3" s="166" t="s">
        <v>6</v>
      </c>
      <c r="N3" s="167"/>
      <c r="O3" s="154" t="s">
        <v>7</v>
      </c>
      <c r="P3" s="154"/>
      <c r="Q3" s="168" t="s">
        <v>8</v>
      </c>
      <c r="R3" s="169"/>
      <c r="S3" s="155" t="s">
        <v>9</v>
      </c>
      <c r="T3" s="156"/>
      <c r="U3" s="155" t="s">
        <v>10</v>
      </c>
      <c r="V3" s="156"/>
      <c r="W3" s="154" t="s">
        <v>283</v>
      </c>
      <c r="X3" s="154"/>
      <c r="Y3" s="157" t="s">
        <v>11</v>
      </c>
    </row>
    <row r="4" spans="1:29" ht="99.95" customHeight="1" x14ac:dyDescent="0.25">
      <c r="A4" s="172"/>
      <c r="B4" s="172"/>
      <c r="C4" s="165"/>
      <c r="D4" s="153"/>
      <c r="E4" s="154"/>
      <c r="F4" s="154"/>
      <c r="G4" s="5" t="s">
        <v>12</v>
      </c>
      <c r="H4" s="5" t="s">
        <v>13</v>
      </c>
      <c r="I4" s="6" t="s">
        <v>14</v>
      </c>
      <c r="J4" s="165"/>
      <c r="K4" s="2" t="s">
        <v>15</v>
      </c>
      <c r="L4" s="3" t="s">
        <v>16</v>
      </c>
      <c r="M4" s="4" t="s">
        <v>15</v>
      </c>
      <c r="N4" s="4" t="s">
        <v>16</v>
      </c>
      <c r="O4" s="3" t="s">
        <v>15</v>
      </c>
      <c r="P4" s="3" t="s">
        <v>16</v>
      </c>
      <c r="Q4" s="2" t="s">
        <v>17</v>
      </c>
      <c r="R4" s="3" t="s">
        <v>16</v>
      </c>
      <c r="S4" s="2" t="s">
        <v>159</v>
      </c>
      <c r="T4" s="3" t="s">
        <v>16</v>
      </c>
      <c r="U4" s="2" t="s">
        <v>19</v>
      </c>
      <c r="V4" s="3" t="s">
        <v>16</v>
      </c>
      <c r="W4" s="8" t="s">
        <v>158</v>
      </c>
      <c r="X4" s="7" t="s">
        <v>16</v>
      </c>
      <c r="Y4" s="158"/>
    </row>
    <row r="5" spans="1:29" ht="15.75" x14ac:dyDescent="0.25">
      <c r="A5" s="159" t="s">
        <v>20</v>
      </c>
      <c r="B5" s="160"/>
      <c r="C5" s="45"/>
      <c r="D5" s="18"/>
      <c r="E5" s="10" t="s">
        <v>21</v>
      </c>
      <c r="F5" s="10" t="s">
        <v>22</v>
      </c>
      <c r="G5" s="11" t="s">
        <v>23</v>
      </c>
      <c r="H5" s="11" t="s">
        <v>24</v>
      </c>
      <c r="I5" s="12" t="s">
        <v>25</v>
      </c>
      <c r="J5" s="13" t="s">
        <v>26</v>
      </c>
      <c r="K5" s="10"/>
      <c r="L5" s="14" t="s">
        <v>27</v>
      </c>
      <c r="M5" s="15"/>
      <c r="N5" s="15" t="s">
        <v>28</v>
      </c>
      <c r="O5" s="14"/>
      <c r="P5" s="14" t="s">
        <v>29</v>
      </c>
      <c r="Q5" s="10"/>
      <c r="R5" s="14" t="s">
        <v>30</v>
      </c>
      <c r="S5" s="10"/>
      <c r="T5" s="14" t="s">
        <v>31</v>
      </c>
      <c r="U5" s="10"/>
      <c r="V5" s="14" t="s">
        <v>32</v>
      </c>
      <c r="W5" s="16"/>
      <c r="X5" s="17" t="s">
        <v>33</v>
      </c>
      <c r="Y5" s="19"/>
    </row>
    <row r="6" spans="1:29" s="52" customFormat="1" ht="30" customHeight="1" x14ac:dyDescent="0.25">
      <c r="A6" s="91">
        <v>1</v>
      </c>
      <c r="B6" s="64" t="s">
        <v>94</v>
      </c>
      <c r="C6" s="64" t="s">
        <v>251</v>
      </c>
      <c r="D6" s="94">
        <f t="shared" ref="D6:D27" si="0">(L6+N6+P6+R6+T6+V6)*Y6</f>
        <v>0</v>
      </c>
      <c r="E6" s="91">
        <v>6.72</v>
      </c>
      <c r="F6" s="91">
        <v>0</v>
      </c>
      <c r="G6" s="92">
        <v>0</v>
      </c>
      <c r="H6" s="92">
        <v>0</v>
      </c>
      <c r="I6" s="92">
        <v>0</v>
      </c>
      <c r="J6" s="92">
        <v>0</v>
      </c>
      <c r="K6" s="81">
        <f t="shared" ref="K6:K27" si="1">F6/E6*100</f>
        <v>0</v>
      </c>
      <c r="L6" s="79">
        <v>0</v>
      </c>
      <c r="M6" s="82">
        <v>0</v>
      </c>
      <c r="N6" s="80">
        <v>0</v>
      </c>
      <c r="O6" s="81">
        <f t="shared" ref="O6:O27" si="2">(G6+H6+I6)/E6*100</f>
        <v>0</v>
      </c>
      <c r="P6" s="79">
        <v>0</v>
      </c>
      <c r="Q6" s="79"/>
      <c r="R6" s="79"/>
      <c r="S6" s="79"/>
      <c r="T6" s="79"/>
      <c r="U6" s="79"/>
      <c r="V6" s="79"/>
      <c r="W6" s="79">
        <f t="shared" ref="W6:W27" si="3">J6/E6*100</f>
        <v>0</v>
      </c>
      <c r="X6" s="79">
        <v>0</v>
      </c>
      <c r="Y6" s="79">
        <v>1</v>
      </c>
    </row>
    <row r="7" spans="1:29" s="52" customFormat="1" ht="30" customHeight="1" x14ac:dyDescent="0.25">
      <c r="A7" s="91">
        <v>2</v>
      </c>
      <c r="B7" s="103" t="s">
        <v>306</v>
      </c>
      <c r="C7" s="104" t="s">
        <v>307</v>
      </c>
      <c r="D7" s="94">
        <f t="shared" si="0"/>
        <v>0</v>
      </c>
      <c r="E7" s="91">
        <v>15.4</v>
      </c>
      <c r="F7" s="91">
        <v>0</v>
      </c>
      <c r="G7" s="92">
        <v>0</v>
      </c>
      <c r="H7" s="92">
        <v>0</v>
      </c>
      <c r="I7" s="92">
        <v>0</v>
      </c>
      <c r="J7" s="92">
        <v>0</v>
      </c>
      <c r="K7" s="81">
        <f t="shared" si="1"/>
        <v>0</v>
      </c>
      <c r="L7" s="102">
        <v>0</v>
      </c>
      <c r="M7" s="82">
        <v>0</v>
      </c>
      <c r="N7" s="102">
        <v>0</v>
      </c>
      <c r="O7" s="81">
        <f t="shared" si="2"/>
        <v>0</v>
      </c>
      <c r="P7" s="102">
        <v>0</v>
      </c>
      <c r="Q7" s="102"/>
      <c r="R7" s="102"/>
      <c r="S7" s="102"/>
      <c r="T7" s="102"/>
      <c r="U7" s="102"/>
      <c r="V7" s="102"/>
      <c r="W7" s="79">
        <f t="shared" si="3"/>
        <v>0</v>
      </c>
      <c r="X7" s="102">
        <v>0</v>
      </c>
      <c r="Y7" s="102">
        <v>1</v>
      </c>
    </row>
    <row r="8" spans="1:29" s="52" customFormat="1" ht="30" customHeight="1" x14ac:dyDescent="0.25">
      <c r="A8" s="91">
        <v>3</v>
      </c>
      <c r="B8" s="64" t="s">
        <v>88</v>
      </c>
      <c r="C8" s="64" t="s">
        <v>260</v>
      </c>
      <c r="D8" s="94">
        <f t="shared" si="0"/>
        <v>0</v>
      </c>
      <c r="E8" s="91">
        <v>135.78</v>
      </c>
      <c r="F8" s="91">
        <v>0</v>
      </c>
      <c r="G8" s="92">
        <v>0</v>
      </c>
      <c r="H8" s="92">
        <v>0</v>
      </c>
      <c r="I8" s="92">
        <v>0</v>
      </c>
      <c r="J8" s="92">
        <v>8</v>
      </c>
      <c r="K8" s="81">
        <f t="shared" si="1"/>
        <v>0</v>
      </c>
      <c r="L8" s="79">
        <v>0</v>
      </c>
      <c r="M8" s="82">
        <v>0</v>
      </c>
      <c r="N8" s="80">
        <v>0</v>
      </c>
      <c r="O8" s="81">
        <f t="shared" si="2"/>
        <v>0</v>
      </c>
      <c r="P8" s="79">
        <v>0</v>
      </c>
      <c r="Q8" s="79"/>
      <c r="R8" s="79"/>
      <c r="S8" s="79"/>
      <c r="T8" s="79"/>
      <c r="U8" s="79"/>
      <c r="V8" s="79"/>
      <c r="W8" s="79">
        <f t="shared" si="3"/>
        <v>5.8918839298865811</v>
      </c>
      <c r="X8" s="79">
        <v>1</v>
      </c>
      <c r="Y8" s="79">
        <v>1</v>
      </c>
    </row>
    <row r="9" spans="1:29" s="52" customFormat="1" ht="30" customHeight="1" x14ac:dyDescent="0.25">
      <c r="A9" s="91">
        <v>4</v>
      </c>
      <c r="B9" s="66" t="s">
        <v>82</v>
      </c>
      <c r="C9" s="66" t="s">
        <v>259</v>
      </c>
      <c r="D9" s="94">
        <f t="shared" si="0"/>
        <v>0</v>
      </c>
      <c r="E9" s="91">
        <v>66.2</v>
      </c>
      <c r="F9" s="91">
        <v>0</v>
      </c>
      <c r="G9" s="92">
        <v>0</v>
      </c>
      <c r="H9" s="92">
        <v>0</v>
      </c>
      <c r="I9" s="92">
        <v>0</v>
      </c>
      <c r="J9" s="92">
        <v>4</v>
      </c>
      <c r="K9" s="81">
        <f t="shared" si="1"/>
        <v>0</v>
      </c>
      <c r="L9" s="79">
        <v>0</v>
      </c>
      <c r="M9" s="82">
        <v>0</v>
      </c>
      <c r="N9" s="80">
        <v>0</v>
      </c>
      <c r="O9" s="81">
        <f t="shared" si="2"/>
        <v>0</v>
      </c>
      <c r="P9" s="79">
        <v>0</v>
      </c>
      <c r="Q9" s="79"/>
      <c r="R9" s="79"/>
      <c r="S9" s="79"/>
      <c r="T9" s="79"/>
      <c r="U9" s="79"/>
      <c r="V9" s="79"/>
      <c r="W9" s="79">
        <f t="shared" si="3"/>
        <v>6.0422960725075523</v>
      </c>
      <c r="X9" s="79">
        <v>1</v>
      </c>
      <c r="Y9" s="79">
        <v>1</v>
      </c>
    </row>
    <row r="10" spans="1:29" s="52" customFormat="1" ht="30" customHeight="1" x14ac:dyDescent="0.25">
      <c r="A10" s="91">
        <v>5</v>
      </c>
      <c r="B10" s="64" t="s">
        <v>89</v>
      </c>
      <c r="C10" s="64" t="s">
        <v>262</v>
      </c>
      <c r="D10" s="94">
        <f t="shared" si="0"/>
        <v>0</v>
      </c>
      <c r="E10" s="91">
        <v>10.37</v>
      </c>
      <c r="F10" s="91">
        <v>0</v>
      </c>
      <c r="G10" s="92">
        <v>0</v>
      </c>
      <c r="H10" s="92">
        <v>0</v>
      </c>
      <c r="I10" s="92">
        <v>0</v>
      </c>
      <c r="J10" s="92">
        <v>1</v>
      </c>
      <c r="K10" s="81">
        <f t="shared" si="1"/>
        <v>0</v>
      </c>
      <c r="L10" s="79">
        <v>0</v>
      </c>
      <c r="M10" s="82">
        <v>0</v>
      </c>
      <c r="N10" s="80">
        <v>0</v>
      </c>
      <c r="O10" s="81">
        <f t="shared" si="2"/>
        <v>0</v>
      </c>
      <c r="P10" s="79">
        <v>0</v>
      </c>
      <c r="Q10" s="79"/>
      <c r="R10" s="79"/>
      <c r="S10" s="79"/>
      <c r="T10" s="79"/>
      <c r="U10" s="79"/>
      <c r="V10" s="79"/>
      <c r="W10" s="79">
        <f t="shared" si="3"/>
        <v>9.6432015429122462</v>
      </c>
      <c r="X10" s="79">
        <v>1</v>
      </c>
      <c r="Y10" s="79">
        <v>1</v>
      </c>
    </row>
    <row r="11" spans="1:29" s="52" customFormat="1" ht="30" customHeight="1" x14ac:dyDescent="0.25">
      <c r="A11" s="91">
        <v>6</v>
      </c>
      <c r="B11" s="135" t="s">
        <v>92</v>
      </c>
      <c r="C11" s="70" t="s">
        <v>256</v>
      </c>
      <c r="D11" s="94">
        <f t="shared" si="0"/>
        <v>0</v>
      </c>
      <c r="E11" s="91">
        <v>28.39</v>
      </c>
      <c r="F11" s="91">
        <v>0</v>
      </c>
      <c r="G11" s="92">
        <v>0</v>
      </c>
      <c r="H11" s="92">
        <v>0</v>
      </c>
      <c r="I11" s="92">
        <v>0</v>
      </c>
      <c r="J11" s="92">
        <v>9</v>
      </c>
      <c r="K11" s="81">
        <f t="shared" si="1"/>
        <v>0</v>
      </c>
      <c r="L11" s="79">
        <v>0</v>
      </c>
      <c r="M11" s="82">
        <v>0</v>
      </c>
      <c r="N11" s="80">
        <v>0</v>
      </c>
      <c r="O11" s="81">
        <f t="shared" si="2"/>
        <v>0</v>
      </c>
      <c r="P11" s="79">
        <v>0</v>
      </c>
      <c r="Q11" s="79"/>
      <c r="R11" s="79"/>
      <c r="S11" s="79"/>
      <c r="T11" s="79"/>
      <c r="U11" s="79"/>
      <c r="V11" s="79"/>
      <c r="W11" s="79">
        <f t="shared" si="3"/>
        <v>31.70130327580134</v>
      </c>
      <c r="X11" s="79">
        <v>3</v>
      </c>
      <c r="Y11" s="79">
        <v>1</v>
      </c>
    </row>
    <row r="12" spans="1:29" s="52" customFormat="1" ht="39.75" customHeight="1" x14ac:dyDescent="0.25">
      <c r="A12" s="91">
        <v>7</v>
      </c>
      <c r="B12" s="75" t="s">
        <v>284</v>
      </c>
      <c r="C12" s="73" t="s">
        <v>285</v>
      </c>
      <c r="D12" s="94">
        <f t="shared" si="0"/>
        <v>0</v>
      </c>
      <c r="E12" s="87">
        <v>5.9</v>
      </c>
      <c r="F12" s="87">
        <v>0</v>
      </c>
      <c r="G12" s="78">
        <v>0</v>
      </c>
      <c r="H12" s="78">
        <v>0</v>
      </c>
      <c r="I12" s="78">
        <v>0</v>
      </c>
      <c r="J12" s="78">
        <v>3</v>
      </c>
      <c r="K12" s="81">
        <f t="shared" si="1"/>
        <v>0</v>
      </c>
      <c r="L12" s="73">
        <v>0</v>
      </c>
      <c r="M12" s="82">
        <v>0</v>
      </c>
      <c r="N12" s="73">
        <v>0</v>
      </c>
      <c r="O12" s="81">
        <f t="shared" si="2"/>
        <v>0</v>
      </c>
      <c r="P12" s="73">
        <v>0</v>
      </c>
      <c r="Q12" s="73"/>
      <c r="R12" s="73"/>
      <c r="S12" s="73"/>
      <c r="T12" s="73"/>
      <c r="U12" s="73"/>
      <c r="V12" s="73"/>
      <c r="W12" s="79">
        <f t="shared" si="3"/>
        <v>50.847457627118644</v>
      </c>
      <c r="X12" s="73">
        <v>5</v>
      </c>
      <c r="Y12" s="73">
        <v>0.95</v>
      </c>
    </row>
    <row r="13" spans="1:29" s="52" customFormat="1" ht="30" customHeight="1" x14ac:dyDescent="0.25">
      <c r="A13" s="91">
        <v>8</v>
      </c>
      <c r="B13" s="73" t="s">
        <v>266</v>
      </c>
      <c r="C13" s="73" t="s">
        <v>286</v>
      </c>
      <c r="D13" s="94">
        <f t="shared" si="0"/>
        <v>0</v>
      </c>
      <c r="E13" s="87">
        <v>54</v>
      </c>
      <c r="F13" s="87">
        <v>0</v>
      </c>
      <c r="G13" s="92">
        <v>0</v>
      </c>
      <c r="H13" s="92">
        <v>0</v>
      </c>
      <c r="I13" s="92">
        <v>0</v>
      </c>
      <c r="J13" s="78">
        <v>118</v>
      </c>
      <c r="K13" s="81">
        <f t="shared" si="1"/>
        <v>0</v>
      </c>
      <c r="L13" s="73">
        <v>0</v>
      </c>
      <c r="M13" s="82">
        <v>0</v>
      </c>
      <c r="N13" s="73">
        <v>0</v>
      </c>
      <c r="O13" s="81">
        <f t="shared" si="2"/>
        <v>0</v>
      </c>
      <c r="P13" s="73">
        <v>0</v>
      </c>
      <c r="Q13" s="73"/>
      <c r="R13" s="73"/>
      <c r="S13" s="73"/>
      <c r="T13" s="73"/>
      <c r="U13" s="73"/>
      <c r="V13" s="73"/>
      <c r="W13" s="79">
        <f t="shared" si="3"/>
        <v>218.5185185185185</v>
      </c>
      <c r="X13" s="73">
        <v>20</v>
      </c>
      <c r="Y13" s="73">
        <v>0.95</v>
      </c>
      <c r="Z13" s="63"/>
      <c r="AA13" s="63"/>
      <c r="AB13" s="63"/>
      <c r="AC13" s="63"/>
    </row>
    <row r="14" spans="1:29" s="52" customFormat="1" ht="30" customHeight="1" x14ac:dyDescent="0.25">
      <c r="A14" s="91">
        <v>9</v>
      </c>
      <c r="B14" s="64" t="s">
        <v>95</v>
      </c>
      <c r="C14" s="64" t="s">
        <v>250</v>
      </c>
      <c r="D14" s="94">
        <f t="shared" si="0"/>
        <v>1</v>
      </c>
      <c r="E14" s="91">
        <v>30.3</v>
      </c>
      <c r="F14" s="91">
        <v>1</v>
      </c>
      <c r="G14" s="92">
        <v>0</v>
      </c>
      <c r="H14" s="92">
        <v>0</v>
      </c>
      <c r="I14" s="92">
        <v>0</v>
      </c>
      <c r="J14" s="92">
        <v>1</v>
      </c>
      <c r="K14" s="81">
        <f t="shared" si="1"/>
        <v>3.3003300330032999</v>
      </c>
      <c r="L14" s="79">
        <v>1</v>
      </c>
      <c r="M14" s="82">
        <f t="shared" ref="M14:M27" si="4">G14/F14*100</f>
        <v>0</v>
      </c>
      <c r="N14" s="80">
        <v>0</v>
      </c>
      <c r="O14" s="81">
        <f t="shared" si="2"/>
        <v>0</v>
      </c>
      <c r="P14" s="79">
        <v>0</v>
      </c>
      <c r="Q14" s="79"/>
      <c r="R14" s="79"/>
      <c r="S14" s="79"/>
      <c r="T14" s="79"/>
      <c r="U14" s="79"/>
      <c r="V14" s="79"/>
      <c r="W14" s="79">
        <f t="shared" si="3"/>
        <v>3.3003300330032999</v>
      </c>
      <c r="X14" s="79">
        <v>1</v>
      </c>
      <c r="Y14" s="79">
        <v>1</v>
      </c>
    </row>
    <row r="15" spans="1:29" s="52" customFormat="1" ht="39.75" customHeight="1" x14ac:dyDescent="0.25">
      <c r="A15" s="91">
        <v>10</v>
      </c>
      <c r="B15" s="67" t="s">
        <v>85</v>
      </c>
      <c r="C15" s="66" t="s">
        <v>253</v>
      </c>
      <c r="D15" s="94">
        <f t="shared" si="0"/>
        <v>1.9</v>
      </c>
      <c r="E15" s="91">
        <v>234.39</v>
      </c>
      <c r="F15" s="91">
        <v>7</v>
      </c>
      <c r="G15" s="92">
        <v>0</v>
      </c>
      <c r="H15" s="92">
        <v>1</v>
      </c>
      <c r="I15" s="92">
        <v>0</v>
      </c>
      <c r="J15" s="92">
        <v>30</v>
      </c>
      <c r="K15" s="81">
        <f t="shared" si="1"/>
        <v>2.9864755322326042</v>
      </c>
      <c r="L15" s="79">
        <v>1</v>
      </c>
      <c r="M15" s="82">
        <f t="shared" si="4"/>
        <v>0</v>
      </c>
      <c r="N15" s="80">
        <v>0</v>
      </c>
      <c r="O15" s="81">
        <f t="shared" si="2"/>
        <v>0.42663936174751488</v>
      </c>
      <c r="P15" s="79">
        <v>1</v>
      </c>
      <c r="Q15" s="79"/>
      <c r="R15" s="79"/>
      <c r="S15" s="79"/>
      <c r="T15" s="79"/>
      <c r="U15" s="79"/>
      <c r="V15" s="79"/>
      <c r="W15" s="79">
        <f t="shared" si="3"/>
        <v>12.799180852425446</v>
      </c>
      <c r="X15" s="79">
        <v>1</v>
      </c>
      <c r="Y15" s="79">
        <v>0.95</v>
      </c>
    </row>
    <row r="16" spans="1:29" s="52" customFormat="1" ht="30" customHeight="1" x14ac:dyDescent="0.25">
      <c r="A16" s="91">
        <v>11</v>
      </c>
      <c r="B16" s="64" t="s">
        <v>86</v>
      </c>
      <c r="C16" s="64" t="s">
        <v>249</v>
      </c>
      <c r="D16" s="94">
        <f t="shared" si="0"/>
        <v>2.7</v>
      </c>
      <c r="E16" s="91">
        <v>133.6</v>
      </c>
      <c r="F16" s="91">
        <v>7</v>
      </c>
      <c r="G16" s="92">
        <v>0</v>
      </c>
      <c r="H16" s="92">
        <v>1</v>
      </c>
      <c r="I16" s="92">
        <v>0</v>
      </c>
      <c r="J16" s="92">
        <v>12</v>
      </c>
      <c r="K16" s="81">
        <f t="shared" si="1"/>
        <v>5.2395209580838324</v>
      </c>
      <c r="L16" s="79">
        <v>2</v>
      </c>
      <c r="M16" s="82">
        <f t="shared" si="4"/>
        <v>0</v>
      </c>
      <c r="N16" s="80">
        <v>0</v>
      </c>
      <c r="O16" s="81">
        <f t="shared" si="2"/>
        <v>0.74850299401197606</v>
      </c>
      <c r="P16" s="79">
        <v>1</v>
      </c>
      <c r="Q16" s="79"/>
      <c r="R16" s="79"/>
      <c r="S16" s="79"/>
      <c r="T16" s="79"/>
      <c r="U16" s="79"/>
      <c r="V16" s="79"/>
      <c r="W16" s="79">
        <f t="shared" si="3"/>
        <v>8.9820359281437128</v>
      </c>
      <c r="X16" s="79">
        <v>1</v>
      </c>
      <c r="Y16" s="79">
        <v>0.9</v>
      </c>
    </row>
    <row r="17" spans="1:29" s="52" customFormat="1" ht="30" customHeight="1" x14ac:dyDescent="0.25">
      <c r="A17" s="91">
        <v>12</v>
      </c>
      <c r="B17" s="66" t="s">
        <v>80</v>
      </c>
      <c r="C17" s="66" t="s">
        <v>258</v>
      </c>
      <c r="D17" s="94">
        <f t="shared" si="0"/>
        <v>2.8499999999999996</v>
      </c>
      <c r="E17" s="91">
        <v>169.6</v>
      </c>
      <c r="F17" s="91">
        <v>15</v>
      </c>
      <c r="G17" s="92">
        <v>0</v>
      </c>
      <c r="H17" s="92">
        <v>2</v>
      </c>
      <c r="I17" s="92">
        <v>2</v>
      </c>
      <c r="J17" s="92">
        <v>139</v>
      </c>
      <c r="K17" s="81">
        <f t="shared" si="1"/>
        <v>8.8443396226415096</v>
      </c>
      <c r="L17" s="79">
        <v>2</v>
      </c>
      <c r="M17" s="82">
        <f t="shared" si="4"/>
        <v>0</v>
      </c>
      <c r="N17" s="80">
        <v>0</v>
      </c>
      <c r="O17" s="81">
        <f t="shared" si="2"/>
        <v>2.358490566037736</v>
      </c>
      <c r="P17" s="79">
        <v>1</v>
      </c>
      <c r="Q17" s="79"/>
      <c r="R17" s="79"/>
      <c r="S17" s="79"/>
      <c r="T17" s="79"/>
      <c r="U17" s="79"/>
      <c r="V17" s="79"/>
      <c r="W17" s="79">
        <f t="shared" si="3"/>
        <v>81.957547169811335</v>
      </c>
      <c r="X17" s="79">
        <v>8</v>
      </c>
      <c r="Y17" s="79">
        <v>0.95</v>
      </c>
    </row>
    <row r="18" spans="1:29" s="52" customFormat="1" ht="30" customHeight="1" x14ac:dyDescent="0.25">
      <c r="A18" s="91">
        <v>13</v>
      </c>
      <c r="B18" s="66" t="s">
        <v>79</v>
      </c>
      <c r="C18" s="66" t="s">
        <v>253</v>
      </c>
      <c r="D18" s="94">
        <f t="shared" si="0"/>
        <v>3.6</v>
      </c>
      <c r="E18" s="91">
        <v>625.1</v>
      </c>
      <c r="F18" s="91">
        <v>18</v>
      </c>
      <c r="G18" s="92">
        <v>1</v>
      </c>
      <c r="H18" s="92">
        <v>0</v>
      </c>
      <c r="I18" s="92">
        <v>2</v>
      </c>
      <c r="J18" s="92">
        <v>175</v>
      </c>
      <c r="K18" s="81">
        <f t="shared" si="1"/>
        <v>2.8795392737162051</v>
      </c>
      <c r="L18" s="79">
        <v>1</v>
      </c>
      <c r="M18" s="82">
        <f t="shared" si="4"/>
        <v>5.5555555555555554</v>
      </c>
      <c r="N18" s="80">
        <v>2</v>
      </c>
      <c r="O18" s="81">
        <f t="shared" si="2"/>
        <v>0.47992321228603424</v>
      </c>
      <c r="P18" s="79">
        <v>1</v>
      </c>
      <c r="Q18" s="79"/>
      <c r="R18" s="79"/>
      <c r="S18" s="79"/>
      <c r="T18" s="79"/>
      <c r="U18" s="79"/>
      <c r="V18" s="79"/>
      <c r="W18" s="79">
        <f t="shared" si="3"/>
        <v>27.995520716685331</v>
      </c>
      <c r="X18" s="79">
        <v>2</v>
      </c>
      <c r="Y18" s="79">
        <v>0.9</v>
      </c>
    </row>
    <row r="19" spans="1:29" s="52" customFormat="1" ht="30" customHeight="1" x14ac:dyDescent="0.25">
      <c r="A19" s="91">
        <v>14</v>
      </c>
      <c r="B19" s="66" t="s">
        <v>81</v>
      </c>
      <c r="C19" s="66" t="s">
        <v>253</v>
      </c>
      <c r="D19" s="94">
        <f t="shared" si="0"/>
        <v>3.6</v>
      </c>
      <c r="E19" s="91">
        <v>356.2</v>
      </c>
      <c r="F19" s="91">
        <v>38</v>
      </c>
      <c r="G19" s="92">
        <v>0</v>
      </c>
      <c r="H19" s="92">
        <v>2</v>
      </c>
      <c r="I19" s="92">
        <v>0</v>
      </c>
      <c r="J19" s="92">
        <v>183</v>
      </c>
      <c r="K19" s="81">
        <f t="shared" si="1"/>
        <v>10.668163952835485</v>
      </c>
      <c r="L19" s="79">
        <v>3</v>
      </c>
      <c r="M19" s="82">
        <f t="shared" si="4"/>
        <v>0</v>
      </c>
      <c r="N19" s="80">
        <v>0</v>
      </c>
      <c r="O19" s="81">
        <f t="shared" si="2"/>
        <v>0.56148231330713083</v>
      </c>
      <c r="P19" s="79">
        <v>1</v>
      </c>
      <c r="Q19" s="79"/>
      <c r="R19" s="79"/>
      <c r="S19" s="79"/>
      <c r="T19" s="79"/>
      <c r="U19" s="79"/>
      <c r="V19" s="79"/>
      <c r="W19" s="79">
        <f t="shared" si="3"/>
        <v>51.37563166760247</v>
      </c>
      <c r="X19" s="79">
        <v>5</v>
      </c>
      <c r="Y19" s="79">
        <v>0.9</v>
      </c>
    </row>
    <row r="20" spans="1:29" s="52" customFormat="1" ht="30" customHeight="1" x14ac:dyDescent="0.25">
      <c r="A20" s="91">
        <v>15</v>
      </c>
      <c r="B20" s="65" t="s">
        <v>93</v>
      </c>
      <c r="C20" s="64" t="s">
        <v>261</v>
      </c>
      <c r="D20" s="94">
        <f t="shared" si="0"/>
        <v>3.8</v>
      </c>
      <c r="E20" s="91">
        <v>77.5</v>
      </c>
      <c r="F20" s="91">
        <v>3</v>
      </c>
      <c r="G20" s="92">
        <v>0</v>
      </c>
      <c r="H20" s="92">
        <v>2</v>
      </c>
      <c r="I20" s="92">
        <v>2</v>
      </c>
      <c r="J20" s="92">
        <v>22</v>
      </c>
      <c r="K20" s="81">
        <f t="shared" si="1"/>
        <v>3.870967741935484</v>
      </c>
      <c r="L20" s="79">
        <v>1</v>
      </c>
      <c r="M20" s="82">
        <f t="shared" si="4"/>
        <v>0</v>
      </c>
      <c r="N20" s="80">
        <v>0</v>
      </c>
      <c r="O20" s="81">
        <f t="shared" si="2"/>
        <v>5.161290322580645</v>
      </c>
      <c r="P20" s="79">
        <v>2</v>
      </c>
      <c r="Q20" s="79"/>
      <c r="R20" s="79"/>
      <c r="S20" s="79">
        <v>1</v>
      </c>
      <c r="T20" s="79">
        <v>1</v>
      </c>
      <c r="U20" s="79"/>
      <c r="V20" s="79"/>
      <c r="W20" s="79">
        <f t="shared" si="3"/>
        <v>28.387096774193548</v>
      </c>
      <c r="X20" s="79">
        <v>2</v>
      </c>
      <c r="Y20" s="79">
        <v>0.95</v>
      </c>
    </row>
    <row r="21" spans="1:29" s="52" customFormat="1" ht="30" customHeight="1" x14ac:dyDescent="0.25">
      <c r="A21" s="91">
        <v>16</v>
      </c>
      <c r="B21" s="86" t="s">
        <v>49</v>
      </c>
      <c r="C21" s="72" t="s">
        <v>263</v>
      </c>
      <c r="D21" s="94">
        <f t="shared" si="0"/>
        <v>3.8</v>
      </c>
      <c r="E21" s="91">
        <v>267</v>
      </c>
      <c r="F21" s="91">
        <v>8</v>
      </c>
      <c r="G21" s="92">
        <v>0</v>
      </c>
      <c r="H21" s="92">
        <v>0</v>
      </c>
      <c r="I21" s="92">
        <v>0</v>
      </c>
      <c r="J21" s="92">
        <v>90</v>
      </c>
      <c r="K21" s="81">
        <f t="shared" si="1"/>
        <v>2.9962546816479403</v>
      </c>
      <c r="L21" s="79">
        <v>1</v>
      </c>
      <c r="M21" s="82">
        <f t="shared" si="4"/>
        <v>0</v>
      </c>
      <c r="N21" s="80">
        <v>0</v>
      </c>
      <c r="O21" s="81">
        <f t="shared" si="2"/>
        <v>0</v>
      </c>
      <c r="P21" s="79">
        <v>0</v>
      </c>
      <c r="Q21" s="79"/>
      <c r="R21" s="79"/>
      <c r="S21" s="79"/>
      <c r="T21" s="79"/>
      <c r="U21" s="79">
        <v>1</v>
      </c>
      <c r="V21" s="79">
        <v>3</v>
      </c>
      <c r="W21" s="79">
        <f t="shared" si="3"/>
        <v>33.707865168539328</v>
      </c>
      <c r="X21" s="79">
        <v>3</v>
      </c>
      <c r="Y21" s="79">
        <v>0.95</v>
      </c>
    </row>
    <row r="22" spans="1:29" s="52" customFormat="1" ht="30" customHeight="1" x14ac:dyDescent="0.25">
      <c r="A22" s="91">
        <v>17</v>
      </c>
      <c r="B22" s="65" t="s">
        <v>90</v>
      </c>
      <c r="C22" s="64" t="s">
        <v>254</v>
      </c>
      <c r="D22" s="94">
        <f t="shared" si="0"/>
        <v>4.5</v>
      </c>
      <c r="E22" s="91">
        <v>81.37</v>
      </c>
      <c r="F22" s="91">
        <v>9</v>
      </c>
      <c r="G22" s="92">
        <v>0</v>
      </c>
      <c r="H22" s="92">
        <v>3</v>
      </c>
      <c r="I22" s="92">
        <v>0</v>
      </c>
      <c r="J22" s="92">
        <v>33</v>
      </c>
      <c r="K22" s="81">
        <f t="shared" si="1"/>
        <v>11.060587440088485</v>
      </c>
      <c r="L22" s="79">
        <v>3</v>
      </c>
      <c r="M22" s="82">
        <f t="shared" si="4"/>
        <v>0</v>
      </c>
      <c r="N22" s="80">
        <v>0</v>
      </c>
      <c r="O22" s="81">
        <f t="shared" si="2"/>
        <v>3.6868624800294945</v>
      </c>
      <c r="P22" s="79">
        <v>1</v>
      </c>
      <c r="Q22" s="79"/>
      <c r="R22" s="79"/>
      <c r="S22" s="79">
        <v>1</v>
      </c>
      <c r="T22" s="79">
        <v>1</v>
      </c>
      <c r="U22" s="79"/>
      <c r="V22" s="79"/>
      <c r="W22" s="79">
        <f t="shared" si="3"/>
        <v>40.555487280324442</v>
      </c>
      <c r="X22" s="79">
        <v>4</v>
      </c>
      <c r="Y22" s="79">
        <v>0.9</v>
      </c>
    </row>
    <row r="23" spans="1:29" s="52" customFormat="1" ht="30" customHeight="1" x14ac:dyDescent="0.25">
      <c r="A23" s="91">
        <v>18</v>
      </c>
      <c r="B23" s="64" t="s">
        <v>91</v>
      </c>
      <c r="C23" s="64" t="s">
        <v>248</v>
      </c>
      <c r="D23" s="94">
        <f t="shared" si="0"/>
        <v>4.75</v>
      </c>
      <c r="E23" s="91">
        <v>230.3</v>
      </c>
      <c r="F23" s="91">
        <v>15</v>
      </c>
      <c r="G23" s="91">
        <v>1</v>
      </c>
      <c r="H23" s="91">
        <v>3</v>
      </c>
      <c r="I23" s="91">
        <v>1</v>
      </c>
      <c r="J23" s="91">
        <v>131</v>
      </c>
      <c r="K23" s="81">
        <f t="shared" si="1"/>
        <v>6.5132435953104642</v>
      </c>
      <c r="L23" s="79">
        <v>2</v>
      </c>
      <c r="M23" s="82">
        <f t="shared" si="4"/>
        <v>6.666666666666667</v>
      </c>
      <c r="N23" s="80">
        <v>2</v>
      </c>
      <c r="O23" s="81">
        <f t="shared" si="2"/>
        <v>2.1710811984368217</v>
      </c>
      <c r="P23" s="79">
        <v>1</v>
      </c>
      <c r="Q23" s="79"/>
      <c r="R23" s="79"/>
      <c r="S23" s="79"/>
      <c r="T23" s="79"/>
      <c r="U23" s="79"/>
      <c r="V23" s="79"/>
      <c r="W23" s="79">
        <f t="shared" si="3"/>
        <v>56.882327399044719</v>
      </c>
      <c r="X23" s="79">
        <v>5</v>
      </c>
      <c r="Y23" s="79">
        <v>0.95</v>
      </c>
    </row>
    <row r="24" spans="1:29" s="52" customFormat="1" ht="30" customHeight="1" x14ac:dyDescent="0.25">
      <c r="A24" s="91">
        <v>19</v>
      </c>
      <c r="B24" s="64" t="s">
        <v>87</v>
      </c>
      <c r="C24" s="64" t="s">
        <v>255</v>
      </c>
      <c r="D24" s="94">
        <f t="shared" si="0"/>
        <v>5</v>
      </c>
      <c r="E24" s="91">
        <v>243</v>
      </c>
      <c r="F24" s="91">
        <v>13</v>
      </c>
      <c r="G24" s="91">
        <v>1</v>
      </c>
      <c r="H24" s="91">
        <v>0</v>
      </c>
      <c r="I24" s="91">
        <v>0</v>
      </c>
      <c r="J24" s="91">
        <v>75</v>
      </c>
      <c r="K24" s="81">
        <f t="shared" si="1"/>
        <v>5.3497942386831276</v>
      </c>
      <c r="L24" s="79">
        <v>2</v>
      </c>
      <c r="M24" s="82">
        <f t="shared" si="4"/>
        <v>7.6923076923076925</v>
      </c>
      <c r="N24" s="80">
        <v>2</v>
      </c>
      <c r="O24" s="81">
        <f t="shared" si="2"/>
        <v>0.41152263374485598</v>
      </c>
      <c r="P24" s="79">
        <v>1</v>
      </c>
      <c r="Q24" s="79"/>
      <c r="R24" s="79"/>
      <c r="S24" s="79"/>
      <c r="T24" s="79"/>
      <c r="U24" s="79"/>
      <c r="V24" s="79"/>
      <c r="W24" s="79">
        <f t="shared" si="3"/>
        <v>30.864197530864196</v>
      </c>
      <c r="X24" s="79">
        <v>3</v>
      </c>
      <c r="Y24" s="79">
        <v>1</v>
      </c>
    </row>
    <row r="25" spans="1:29" s="63" customFormat="1" ht="27" customHeight="1" x14ac:dyDescent="0.25">
      <c r="A25" s="91">
        <v>20</v>
      </c>
      <c r="B25" s="69" t="s">
        <v>160</v>
      </c>
      <c r="C25" s="71" t="s">
        <v>206</v>
      </c>
      <c r="D25" s="94">
        <f t="shared" si="0"/>
        <v>9</v>
      </c>
      <c r="E25" s="98">
        <v>45.01</v>
      </c>
      <c r="F25" s="107">
        <v>4</v>
      </c>
      <c r="G25" s="98">
        <v>1</v>
      </c>
      <c r="H25" s="98">
        <v>1</v>
      </c>
      <c r="I25" s="98">
        <v>1</v>
      </c>
      <c r="J25" s="98">
        <v>6</v>
      </c>
      <c r="K25" s="81">
        <f t="shared" si="1"/>
        <v>8.8869140191068663</v>
      </c>
      <c r="L25" s="68">
        <v>2</v>
      </c>
      <c r="M25" s="82">
        <f t="shared" si="4"/>
        <v>25</v>
      </c>
      <c r="N25" s="68">
        <v>5</v>
      </c>
      <c r="O25" s="81">
        <f t="shared" si="2"/>
        <v>6.6651855143301493</v>
      </c>
      <c r="P25" s="68">
        <v>2</v>
      </c>
      <c r="Q25" s="68"/>
      <c r="R25" s="68"/>
      <c r="S25" s="68"/>
      <c r="T25" s="68"/>
      <c r="U25" s="68"/>
      <c r="V25" s="68"/>
      <c r="W25" s="79">
        <f t="shared" si="3"/>
        <v>13.330371028660299</v>
      </c>
      <c r="X25" s="68">
        <v>1</v>
      </c>
      <c r="Y25" s="68">
        <v>1</v>
      </c>
      <c r="Z25" s="52"/>
      <c r="AA25" s="52"/>
      <c r="AB25" s="52"/>
      <c r="AC25" s="52"/>
    </row>
    <row r="26" spans="1:29" s="63" customFormat="1" ht="30" customHeight="1" x14ac:dyDescent="0.25">
      <c r="A26" s="91">
        <v>21</v>
      </c>
      <c r="B26" s="66" t="s">
        <v>84</v>
      </c>
      <c r="C26" s="66" t="s">
        <v>257</v>
      </c>
      <c r="D26" s="94">
        <f t="shared" si="0"/>
        <v>11</v>
      </c>
      <c r="E26" s="91">
        <v>275.60000000000002</v>
      </c>
      <c r="F26" s="91">
        <v>18</v>
      </c>
      <c r="G26" s="91">
        <v>2</v>
      </c>
      <c r="H26" s="91">
        <v>3</v>
      </c>
      <c r="I26" s="91">
        <v>3</v>
      </c>
      <c r="J26" s="91">
        <v>73</v>
      </c>
      <c r="K26" s="81">
        <f t="shared" si="1"/>
        <v>6.5312046444121901</v>
      </c>
      <c r="L26" s="79">
        <v>2</v>
      </c>
      <c r="M26" s="82">
        <f t="shared" si="4"/>
        <v>11.111111111111111</v>
      </c>
      <c r="N26" s="80">
        <v>3</v>
      </c>
      <c r="O26" s="81">
        <f t="shared" si="2"/>
        <v>2.9027576197387517</v>
      </c>
      <c r="P26" s="79">
        <v>1</v>
      </c>
      <c r="Q26" s="79">
        <v>1</v>
      </c>
      <c r="R26" s="79">
        <v>3</v>
      </c>
      <c r="S26" s="79">
        <v>2</v>
      </c>
      <c r="T26" s="79">
        <v>2</v>
      </c>
      <c r="U26" s="79"/>
      <c r="V26" s="79"/>
      <c r="W26" s="79">
        <f t="shared" si="3"/>
        <v>26.487663280116109</v>
      </c>
      <c r="X26" s="79">
        <v>3</v>
      </c>
      <c r="Y26" s="79">
        <v>1</v>
      </c>
    </row>
    <row r="27" spans="1:29" s="46" customFormat="1" ht="30" customHeight="1" x14ac:dyDescent="0.25">
      <c r="A27" s="91">
        <v>22</v>
      </c>
      <c r="B27" s="66" t="s">
        <v>83</v>
      </c>
      <c r="C27" s="66" t="s">
        <v>252</v>
      </c>
      <c r="D27" s="94">
        <f t="shared" si="0"/>
        <v>13.5</v>
      </c>
      <c r="E27" s="91">
        <v>255.1</v>
      </c>
      <c r="F27" s="91">
        <v>47</v>
      </c>
      <c r="G27" s="91">
        <v>8</v>
      </c>
      <c r="H27" s="91">
        <v>5</v>
      </c>
      <c r="I27" s="91">
        <v>6</v>
      </c>
      <c r="J27" s="91">
        <v>207</v>
      </c>
      <c r="K27" s="81">
        <f t="shared" si="1"/>
        <v>18.424147393179148</v>
      </c>
      <c r="L27" s="79">
        <v>4</v>
      </c>
      <c r="M27" s="82">
        <f t="shared" si="4"/>
        <v>17.021276595744681</v>
      </c>
      <c r="N27" s="80">
        <v>4</v>
      </c>
      <c r="O27" s="81">
        <f t="shared" si="2"/>
        <v>7.4480595844766757</v>
      </c>
      <c r="P27" s="79">
        <v>2</v>
      </c>
      <c r="Q27" s="79"/>
      <c r="R27" s="79"/>
      <c r="S27" s="79">
        <v>2</v>
      </c>
      <c r="T27" s="79">
        <v>2</v>
      </c>
      <c r="U27" s="79">
        <v>1</v>
      </c>
      <c r="V27" s="79">
        <v>3</v>
      </c>
      <c r="W27" s="79">
        <f t="shared" si="3"/>
        <v>81.144649157193257</v>
      </c>
      <c r="X27" s="79">
        <v>8</v>
      </c>
      <c r="Y27" s="79">
        <v>0.9</v>
      </c>
    </row>
    <row r="28" spans="1:29" ht="28.5" customHeight="1" x14ac:dyDescent="0.25"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</row>
  </sheetData>
  <sortState ref="A3:Z27">
    <sortCondition ref="D9:D28"/>
  </sortState>
  <mergeCells count="20">
    <mergeCell ref="C28:N28"/>
    <mergeCell ref="U3:V3"/>
    <mergeCell ref="W3:X3"/>
    <mergeCell ref="Y3:Y4"/>
    <mergeCell ref="A5:B5"/>
    <mergeCell ref="C3:C4"/>
    <mergeCell ref="J3:J4"/>
    <mergeCell ref="K3:L3"/>
    <mergeCell ref="M3:N3"/>
    <mergeCell ref="O3:P3"/>
    <mergeCell ref="Q3:R3"/>
    <mergeCell ref="S3:T3"/>
    <mergeCell ref="A1:I1"/>
    <mergeCell ref="A3:A4"/>
    <mergeCell ref="B3:B4"/>
    <mergeCell ref="D3:D4"/>
    <mergeCell ref="E3:E4"/>
    <mergeCell ref="F3:F4"/>
    <mergeCell ref="G3:I3"/>
    <mergeCell ref="C2:N2"/>
  </mergeCells>
  <pageMargins left="0.31496062992125984" right="0" top="0" bottom="0.15748031496062992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workbookViewId="0">
      <pane ySplit="4" topLeftCell="A5" activePane="bottomLeft" state="frozen"/>
      <selection pane="bottomLeft" activeCell="A42" sqref="A42"/>
    </sheetView>
  </sheetViews>
  <sheetFormatPr defaultRowHeight="15" x14ac:dyDescent="0.25"/>
  <cols>
    <col min="1" max="1" width="6.5703125" customWidth="1"/>
    <col min="2" max="2" width="20.28515625" style="44" customWidth="1"/>
    <col min="3" max="3" width="28.42578125" customWidth="1"/>
    <col min="6" max="6" width="8.5703125" customWidth="1"/>
    <col min="7" max="7" width="7.5703125" customWidth="1"/>
    <col min="8" max="8" width="7.28515625" customWidth="1"/>
    <col min="9" max="9" width="7.5703125" customWidth="1"/>
    <col min="10" max="10" width="7.7109375" customWidth="1"/>
    <col min="11" max="11" width="9.7109375" customWidth="1"/>
    <col min="12" max="12" width="7.140625" customWidth="1"/>
    <col min="14" max="14" width="7.42578125" customWidth="1"/>
    <col min="15" max="15" width="7.7109375" customWidth="1"/>
    <col min="16" max="16" width="6" customWidth="1"/>
    <col min="17" max="17" width="6.42578125" customWidth="1"/>
    <col min="18" max="18" width="6.85546875" customWidth="1"/>
    <col min="19" max="19" width="7.42578125" customWidth="1"/>
    <col min="20" max="20" width="7" customWidth="1"/>
    <col min="21" max="21" width="8" customWidth="1"/>
    <col min="22" max="22" width="6.5703125" customWidth="1"/>
    <col min="23" max="23" width="8.28515625" customWidth="1"/>
    <col min="24" max="24" width="7.140625" customWidth="1"/>
  </cols>
  <sheetData>
    <row r="1" spans="1:25" ht="18.75" x14ac:dyDescent="0.25">
      <c r="A1" s="20" t="s">
        <v>320</v>
      </c>
      <c r="B1" s="42"/>
      <c r="C1" s="21"/>
      <c r="D1" s="21"/>
      <c r="E1" s="38"/>
      <c r="F1" s="38"/>
      <c r="G1" s="38"/>
      <c r="H1" s="38"/>
      <c r="I1" s="38"/>
      <c r="J1" s="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73.25" customHeight="1" x14ac:dyDescent="0.25">
      <c r="A2" s="176" t="s">
        <v>0</v>
      </c>
      <c r="B2" s="164" t="s">
        <v>1</v>
      </c>
      <c r="C2" s="176" t="s">
        <v>193</v>
      </c>
      <c r="D2" s="152" t="s">
        <v>2</v>
      </c>
      <c r="E2" s="164" t="s">
        <v>3</v>
      </c>
      <c r="F2" s="164" t="s">
        <v>321</v>
      </c>
      <c r="G2" s="155" t="s">
        <v>318</v>
      </c>
      <c r="H2" s="173"/>
      <c r="I2" s="156"/>
      <c r="J2" s="164" t="s">
        <v>4</v>
      </c>
      <c r="K2" s="154" t="s">
        <v>5</v>
      </c>
      <c r="L2" s="154"/>
      <c r="M2" s="166" t="s">
        <v>6</v>
      </c>
      <c r="N2" s="167"/>
      <c r="O2" s="154" t="s">
        <v>7</v>
      </c>
      <c r="P2" s="154"/>
      <c r="Q2" s="168" t="s">
        <v>8</v>
      </c>
      <c r="R2" s="169"/>
      <c r="S2" s="155" t="s">
        <v>9</v>
      </c>
      <c r="T2" s="156"/>
      <c r="U2" s="155" t="s">
        <v>10</v>
      </c>
      <c r="V2" s="156"/>
      <c r="W2" s="154" t="s">
        <v>192</v>
      </c>
      <c r="X2" s="154"/>
      <c r="Y2" s="157" t="s">
        <v>11</v>
      </c>
    </row>
    <row r="3" spans="1:25" ht="153" x14ac:dyDescent="0.25">
      <c r="A3" s="177"/>
      <c r="B3" s="165"/>
      <c r="C3" s="177"/>
      <c r="D3" s="153"/>
      <c r="E3" s="165"/>
      <c r="F3" s="165"/>
      <c r="G3" s="5" t="s">
        <v>12</v>
      </c>
      <c r="H3" s="5" t="s">
        <v>13</v>
      </c>
      <c r="I3" s="6" t="s">
        <v>14</v>
      </c>
      <c r="J3" s="165"/>
      <c r="K3" s="2" t="s">
        <v>15</v>
      </c>
      <c r="L3" s="3" t="s">
        <v>16</v>
      </c>
      <c r="M3" s="4" t="s">
        <v>15</v>
      </c>
      <c r="N3" s="4" t="s">
        <v>16</v>
      </c>
      <c r="O3" s="3" t="s">
        <v>15</v>
      </c>
      <c r="P3" s="3" t="s">
        <v>16</v>
      </c>
      <c r="Q3" s="2" t="s">
        <v>17</v>
      </c>
      <c r="R3" s="3" t="s">
        <v>16</v>
      </c>
      <c r="S3" s="2" t="s">
        <v>18</v>
      </c>
      <c r="T3" s="3" t="s">
        <v>16</v>
      </c>
      <c r="U3" s="2" t="s">
        <v>19</v>
      </c>
      <c r="V3" s="3" t="s">
        <v>16</v>
      </c>
      <c r="W3" s="8" t="s">
        <v>158</v>
      </c>
      <c r="X3" s="7" t="s">
        <v>16</v>
      </c>
      <c r="Y3" s="158"/>
    </row>
    <row r="4" spans="1:25" ht="15.75" x14ac:dyDescent="0.25">
      <c r="A4" s="22" t="s">
        <v>168</v>
      </c>
      <c r="B4" s="43"/>
      <c r="C4" s="41"/>
      <c r="D4" s="24"/>
      <c r="E4" s="25" t="s">
        <v>21</v>
      </c>
      <c r="F4" s="25" t="s">
        <v>22</v>
      </c>
      <c r="G4" s="26" t="s">
        <v>23</v>
      </c>
      <c r="H4" s="26" t="s">
        <v>24</v>
      </c>
      <c r="I4" s="27" t="s">
        <v>25</v>
      </c>
      <c r="J4" s="28" t="s">
        <v>26</v>
      </c>
      <c r="K4" s="25"/>
      <c r="L4" s="29" t="s">
        <v>27</v>
      </c>
      <c r="M4" s="30"/>
      <c r="N4" s="30" t="s">
        <v>28</v>
      </c>
      <c r="O4" s="29"/>
      <c r="P4" s="29" t="s">
        <v>29</v>
      </c>
      <c r="Q4" s="25"/>
      <c r="R4" s="29" t="s">
        <v>30</v>
      </c>
      <c r="S4" s="25"/>
      <c r="T4" s="29" t="s">
        <v>31</v>
      </c>
      <c r="U4" s="25"/>
      <c r="V4" s="29" t="s">
        <v>32</v>
      </c>
      <c r="W4" s="31"/>
      <c r="X4" s="32" t="s">
        <v>33</v>
      </c>
      <c r="Y4" s="33"/>
    </row>
    <row r="5" spans="1:25" s="99" customFormat="1" ht="25.5" x14ac:dyDescent="0.25">
      <c r="A5" s="91">
        <v>1</v>
      </c>
      <c r="B5" s="116" t="s">
        <v>327</v>
      </c>
      <c r="C5" s="122" t="s">
        <v>328</v>
      </c>
      <c r="D5" s="110">
        <f t="shared" ref="D5:D20" si="0">(L5+N5+P5+R5+T5+V5)*Y5</f>
        <v>0</v>
      </c>
      <c r="E5" s="117">
        <v>0.3</v>
      </c>
      <c r="F5" s="117">
        <v>0</v>
      </c>
      <c r="G5" s="117">
        <v>0</v>
      </c>
      <c r="H5" s="117">
        <v>0</v>
      </c>
      <c r="I5" s="117">
        <v>0</v>
      </c>
      <c r="J5" s="117">
        <v>0</v>
      </c>
      <c r="K5" s="97">
        <v>0</v>
      </c>
      <c r="L5" s="102">
        <v>0</v>
      </c>
      <c r="M5" s="93">
        <v>0</v>
      </c>
      <c r="N5" s="102">
        <v>0</v>
      </c>
      <c r="O5" s="97">
        <f t="shared" ref="O5:O42" si="1">(G5+H5+I5)/E5*100</f>
        <v>0</v>
      </c>
      <c r="P5" s="102">
        <v>0</v>
      </c>
      <c r="Q5" s="102"/>
      <c r="R5" s="102"/>
      <c r="S5" s="102"/>
      <c r="T5" s="102"/>
      <c r="U5" s="102"/>
      <c r="V5" s="102"/>
      <c r="W5" s="98">
        <f t="shared" ref="W5:W42" si="2">J5/E5*100</f>
        <v>0</v>
      </c>
      <c r="X5" s="102">
        <v>0</v>
      </c>
      <c r="Y5" s="102">
        <v>1</v>
      </c>
    </row>
    <row r="6" spans="1:25" s="99" customFormat="1" x14ac:dyDescent="0.25">
      <c r="A6" s="91">
        <v>2</v>
      </c>
      <c r="B6" s="119" t="s">
        <v>303</v>
      </c>
      <c r="C6" s="119" t="s">
        <v>198</v>
      </c>
      <c r="D6" s="110">
        <f t="shared" si="0"/>
        <v>0</v>
      </c>
      <c r="E6" s="117">
        <v>13.8</v>
      </c>
      <c r="F6" s="117">
        <v>0</v>
      </c>
      <c r="G6" s="118">
        <v>0</v>
      </c>
      <c r="H6" s="118">
        <v>0</v>
      </c>
      <c r="I6" s="118">
        <v>0</v>
      </c>
      <c r="J6" s="118">
        <v>1</v>
      </c>
      <c r="K6" s="97">
        <f t="shared" ref="K6:K11" si="3">F6/E6*100</f>
        <v>0</v>
      </c>
      <c r="L6" s="98">
        <v>0</v>
      </c>
      <c r="M6" s="93">
        <v>0</v>
      </c>
      <c r="N6" s="100">
        <v>0</v>
      </c>
      <c r="O6" s="97">
        <f t="shared" si="1"/>
        <v>0</v>
      </c>
      <c r="P6" s="98">
        <v>0</v>
      </c>
      <c r="Q6" s="98"/>
      <c r="R6" s="98"/>
      <c r="S6" s="98"/>
      <c r="T6" s="98"/>
      <c r="U6" s="98"/>
      <c r="V6" s="98"/>
      <c r="W6" s="98">
        <f t="shared" si="2"/>
        <v>7.2463768115942031</v>
      </c>
      <c r="X6" s="98">
        <v>1</v>
      </c>
      <c r="Y6" s="98">
        <v>1</v>
      </c>
    </row>
    <row r="7" spans="1:25" s="99" customFormat="1" ht="26.25" customHeight="1" x14ac:dyDescent="0.25">
      <c r="A7" s="91">
        <v>3</v>
      </c>
      <c r="B7" s="134" t="s">
        <v>269</v>
      </c>
      <c r="C7" s="114" t="s">
        <v>329</v>
      </c>
      <c r="D7" s="110">
        <f t="shared" si="0"/>
        <v>0</v>
      </c>
      <c r="E7" s="114">
        <v>15</v>
      </c>
      <c r="F7" s="114">
        <v>0</v>
      </c>
      <c r="G7" s="115">
        <v>0</v>
      </c>
      <c r="H7" s="115">
        <v>0</v>
      </c>
      <c r="I7" s="115">
        <v>0</v>
      </c>
      <c r="J7" s="115">
        <v>3</v>
      </c>
      <c r="K7" s="97">
        <f t="shared" si="3"/>
        <v>0</v>
      </c>
      <c r="L7" s="87">
        <v>0</v>
      </c>
      <c r="M7" s="93">
        <v>0</v>
      </c>
      <c r="N7" s="87">
        <v>0</v>
      </c>
      <c r="O7" s="97">
        <f t="shared" si="1"/>
        <v>0</v>
      </c>
      <c r="P7" s="87">
        <v>0</v>
      </c>
      <c r="Q7" s="87"/>
      <c r="R7" s="87"/>
      <c r="S7" s="87"/>
      <c r="T7" s="87"/>
      <c r="U7" s="87"/>
      <c r="V7" s="87"/>
      <c r="W7" s="98">
        <f t="shared" si="2"/>
        <v>20</v>
      </c>
      <c r="X7" s="87">
        <v>1</v>
      </c>
      <c r="Y7" s="87">
        <v>1</v>
      </c>
    </row>
    <row r="8" spans="1:25" s="99" customFormat="1" ht="32.25" customHeight="1" x14ac:dyDescent="0.25">
      <c r="A8" s="91">
        <v>4</v>
      </c>
      <c r="B8" s="134" t="s">
        <v>273</v>
      </c>
      <c r="C8" s="114" t="s">
        <v>292</v>
      </c>
      <c r="D8" s="110">
        <f t="shared" si="0"/>
        <v>0</v>
      </c>
      <c r="E8" s="114">
        <v>7</v>
      </c>
      <c r="F8" s="114">
        <v>0</v>
      </c>
      <c r="G8" s="115">
        <v>0</v>
      </c>
      <c r="H8" s="115">
        <v>0</v>
      </c>
      <c r="I8" s="115">
        <v>0</v>
      </c>
      <c r="J8" s="115">
        <v>2</v>
      </c>
      <c r="K8" s="97">
        <f t="shared" si="3"/>
        <v>0</v>
      </c>
      <c r="L8" s="87">
        <v>0</v>
      </c>
      <c r="M8" s="93">
        <v>0</v>
      </c>
      <c r="N8" s="87">
        <v>0</v>
      </c>
      <c r="O8" s="97">
        <f t="shared" si="1"/>
        <v>0</v>
      </c>
      <c r="P8" s="87">
        <v>0</v>
      </c>
      <c r="Q8" s="87"/>
      <c r="R8" s="87"/>
      <c r="S8" s="87"/>
      <c r="T8" s="87"/>
      <c r="U8" s="87"/>
      <c r="V8" s="87"/>
      <c r="W8" s="98">
        <f t="shared" si="2"/>
        <v>28.571428571428569</v>
      </c>
      <c r="X8" s="87">
        <v>2</v>
      </c>
      <c r="Y8" s="87">
        <v>1</v>
      </c>
    </row>
    <row r="9" spans="1:25" s="99" customFormat="1" ht="30" customHeight="1" x14ac:dyDescent="0.25">
      <c r="A9" s="91">
        <v>5</v>
      </c>
      <c r="B9" s="116" t="s">
        <v>165</v>
      </c>
      <c r="C9" s="116" t="s">
        <v>240</v>
      </c>
      <c r="D9" s="110">
        <f t="shared" si="0"/>
        <v>0</v>
      </c>
      <c r="E9" s="117">
        <v>25.9</v>
      </c>
      <c r="F9" s="117">
        <v>0</v>
      </c>
      <c r="G9" s="115">
        <v>0</v>
      </c>
      <c r="H9" s="115">
        <v>0</v>
      </c>
      <c r="I9" s="115">
        <v>0</v>
      </c>
      <c r="J9" s="118">
        <v>10</v>
      </c>
      <c r="K9" s="97">
        <f t="shared" si="3"/>
        <v>0</v>
      </c>
      <c r="L9" s="98">
        <v>0</v>
      </c>
      <c r="M9" s="93">
        <v>0</v>
      </c>
      <c r="N9" s="100">
        <v>0</v>
      </c>
      <c r="O9" s="97">
        <f t="shared" si="1"/>
        <v>0</v>
      </c>
      <c r="P9" s="98">
        <v>0</v>
      </c>
      <c r="Q9" s="98"/>
      <c r="R9" s="98"/>
      <c r="S9" s="98"/>
      <c r="T9" s="98"/>
      <c r="U9" s="98"/>
      <c r="V9" s="98"/>
      <c r="W9" s="98">
        <f t="shared" si="2"/>
        <v>38.610038610038607</v>
      </c>
      <c r="X9" s="98">
        <v>3</v>
      </c>
      <c r="Y9" s="98">
        <v>1</v>
      </c>
    </row>
    <row r="10" spans="1:25" s="99" customFormat="1" ht="27" customHeight="1" x14ac:dyDescent="0.25">
      <c r="A10" s="91">
        <v>6</v>
      </c>
      <c r="B10" s="116" t="s">
        <v>37</v>
      </c>
      <c r="C10" s="116" t="s">
        <v>216</v>
      </c>
      <c r="D10" s="110">
        <f t="shared" si="0"/>
        <v>0</v>
      </c>
      <c r="E10" s="117">
        <v>39.700000000000003</v>
      </c>
      <c r="F10" s="117">
        <v>0</v>
      </c>
      <c r="G10" s="115">
        <v>0</v>
      </c>
      <c r="H10" s="115">
        <v>0</v>
      </c>
      <c r="I10" s="115">
        <v>0</v>
      </c>
      <c r="J10" s="118">
        <v>12</v>
      </c>
      <c r="K10" s="97">
        <f t="shared" si="3"/>
        <v>0</v>
      </c>
      <c r="L10" s="98">
        <v>0</v>
      </c>
      <c r="M10" s="93">
        <v>0</v>
      </c>
      <c r="N10" s="100">
        <v>0</v>
      </c>
      <c r="O10" s="97">
        <f t="shared" si="1"/>
        <v>0</v>
      </c>
      <c r="P10" s="98">
        <v>0</v>
      </c>
      <c r="Q10" s="98"/>
      <c r="R10" s="98"/>
      <c r="S10" s="98"/>
      <c r="T10" s="98"/>
      <c r="U10" s="98"/>
      <c r="V10" s="98"/>
      <c r="W10" s="98">
        <f t="shared" si="2"/>
        <v>30.226700251889167</v>
      </c>
      <c r="X10" s="98">
        <v>3</v>
      </c>
      <c r="Y10" s="98">
        <v>1</v>
      </c>
    </row>
    <row r="11" spans="1:25" s="99" customFormat="1" ht="24.75" customHeight="1" x14ac:dyDescent="0.25">
      <c r="A11" s="91">
        <v>7</v>
      </c>
      <c r="B11" s="108" t="s">
        <v>296</v>
      </c>
      <c r="C11" s="108" t="s">
        <v>204</v>
      </c>
      <c r="D11" s="110">
        <f t="shared" si="0"/>
        <v>0</v>
      </c>
      <c r="E11" s="111">
        <v>12.7</v>
      </c>
      <c r="F11" s="112">
        <v>0</v>
      </c>
      <c r="G11" s="115">
        <v>0</v>
      </c>
      <c r="H11" s="115">
        <v>0</v>
      </c>
      <c r="I11" s="115">
        <v>0</v>
      </c>
      <c r="J11" s="113">
        <v>5</v>
      </c>
      <c r="K11" s="97">
        <f t="shared" si="3"/>
        <v>0</v>
      </c>
      <c r="L11" s="93">
        <v>0</v>
      </c>
      <c r="M11" s="93">
        <v>0</v>
      </c>
      <c r="N11" s="93">
        <v>0</v>
      </c>
      <c r="O11" s="97">
        <f t="shared" si="1"/>
        <v>0</v>
      </c>
      <c r="P11" s="93">
        <v>0</v>
      </c>
      <c r="Q11" s="98"/>
      <c r="R11" s="98"/>
      <c r="S11" s="98"/>
      <c r="T11" s="98"/>
      <c r="U11" s="98"/>
      <c r="V11" s="98"/>
      <c r="W11" s="98">
        <f t="shared" si="2"/>
        <v>39.370078740157481</v>
      </c>
      <c r="X11" s="98">
        <v>3</v>
      </c>
      <c r="Y11" s="98">
        <v>1</v>
      </c>
    </row>
    <row r="12" spans="1:25" s="99" customFormat="1" ht="33" customHeight="1" x14ac:dyDescent="0.25">
      <c r="A12" s="91">
        <v>8</v>
      </c>
      <c r="B12" s="123" t="s">
        <v>312</v>
      </c>
      <c r="C12" s="122" t="s">
        <v>313</v>
      </c>
      <c r="D12" s="110">
        <f t="shared" si="0"/>
        <v>0</v>
      </c>
      <c r="E12" s="124">
        <v>2.9</v>
      </c>
      <c r="F12" s="124">
        <v>0</v>
      </c>
      <c r="G12" s="133">
        <v>0</v>
      </c>
      <c r="H12" s="133">
        <v>0</v>
      </c>
      <c r="I12" s="133">
        <v>0</v>
      </c>
      <c r="J12" s="133">
        <v>1</v>
      </c>
      <c r="K12" s="97">
        <v>0</v>
      </c>
      <c r="L12" s="83">
        <v>0</v>
      </c>
      <c r="M12" s="93">
        <v>0</v>
      </c>
      <c r="N12" s="83">
        <v>0</v>
      </c>
      <c r="O12" s="97">
        <f t="shared" si="1"/>
        <v>0</v>
      </c>
      <c r="P12" s="83">
        <v>0</v>
      </c>
      <c r="Q12" s="83"/>
      <c r="R12" s="83"/>
      <c r="S12" s="83"/>
      <c r="T12" s="83"/>
      <c r="U12" s="83"/>
      <c r="V12" s="83"/>
      <c r="W12" s="98">
        <f t="shared" si="2"/>
        <v>34.482758620689658</v>
      </c>
      <c r="X12" s="83">
        <v>3</v>
      </c>
      <c r="Y12" s="83">
        <v>1</v>
      </c>
    </row>
    <row r="13" spans="1:25" s="99" customFormat="1" ht="37.5" customHeight="1" x14ac:dyDescent="0.25">
      <c r="A13" s="91">
        <v>9</v>
      </c>
      <c r="B13" s="116" t="s">
        <v>47</v>
      </c>
      <c r="C13" s="116" t="s">
        <v>200</v>
      </c>
      <c r="D13" s="110">
        <f t="shared" si="0"/>
        <v>0</v>
      </c>
      <c r="E13" s="117">
        <v>43.5</v>
      </c>
      <c r="F13" s="117">
        <v>0</v>
      </c>
      <c r="G13" s="118">
        <v>0</v>
      </c>
      <c r="H13" s="118">
        <v>0</v>
      </c>
      <c r="I13" s="118">
        <v>0</v>
      </c>
      <c r="J13" s="118">
        <v>20</v>
      </c>
      <c r="K13" s="97">
        <f t="shared" ref="K13:K42" si="4">F13/E13*100</f>
        <v>0</v>
      </c>
      <c r="L13" s="98">
        <v>0</v>
      </c>
      <c r="M13" s="93">
        <v>0</v>
      </c>
      <c r="N13" s="100">
        <v>0</v>
      </c>
      <c r="O13" s="97">
        <f t="shared" si="1"/>
        <v>0</v>
      </c>
      <c r="P13" s="98">
        <v>0</v>
      </c>
      <c r="Q13" s="98"/>
      <c r="R13" s="98"/>
      <c r="S13" s="98"/>
      <c r="T13" s="98"/>
      <c r="U13" s="98"/>
      <c r="V13" s="98"/>
      <c r="W13" s="98">
        <f t="shared" si="2"/>
        <v>45.977011494252871</v>
      </c>
      <c r="X13" s="98">
        <v>4</v>
      </c>
      <c r="Y13" s="98">
        <v>1</v>
      </c>
    </row>
    <row r="14" spans="1:25" s="99" customFormat="1" ht="24" customHeight="1" x14ac:dyDescent="0.25">
      <c r="A14" s="91">
        <v>10</v>
      </c>
      <c r="B14" s="134" t="s">
        <v>272</v>
      </c>
      <c r="C14" s="114" t="s">
        <v>291</v>
      </c>
      <c r="D14" s="110">
        <f t="shared" si="0"/>
        <v>0</v>
      </c>
      <c r="E14" s="114">
        <v>47.2</v>
      </c>
      <c r="F14" s="114">
        <v>0</v>
      </c>
      <c r="G14" s="115">
        <v>0</v>
      </c>
      <c r="H14" s="115">
        <v>0</v>
      </c>
      <c r="I14" s="115">
        <v>0</v>
      </c>
      <c r="J14" s="115">
        <v>103</v>
      </c>
      <c r="K14" s="97">
        <f t="shared" si="4"/>
        <v>0</v>
      </c>
      <c r="L14" s="87">
        <v>0</v>
      </c>
      <c r="M14" s="93">
        <v>0</v>
      </c>
      <c r="N14" s="87">
        <v>0</v>
      </c>
      <c r="O14" s="97">
        <f t="shared" si="1"/>
        <v>0</v>
      </c>
      <c r="P14" s="87">
        <v>0</v>
      </c>
      <c r="Q14" s="87"/>
      <c r="R14" s="87"/>
      <c r="S14" s="87"/>
      <c r="T14" s="87"/>
      <c r="U14" s="87"/>
      <c r="V14" s="87"/>
      <c r="W14" s="98">
        <f t="shared" si="2"/>
        <v>218.22033898305082</v>
      </c>
      <c r="X14" s="87">
        <v>20</v>
      </c>
      <c r="Y14" s="87">
        <v>0.9</v>
      </c>
    </row>
    <row r="15" spans="1:25" s="99" customFormat="1" ht="30.75" customHeight="1" x14ac:dyDescent="0.25">
      <c r="A15" s="91">
        <v>11</v>
      </c>
      <c r="B15" s="116" t="s">
        <v>42</v>
      </c>
      <c r="C15" s="116" t="s">
        <v>237</v>
      </c>
      <c r="D15" s="110">
        <f t="shared" si="0"/>
        <v>0.9</v>
      </c>
      <c r="E15" s="117">
        <v>77.8</v>
      </c>
      <c r="F15" s="117">
        <v>2</v>
      </c>
      <c r="G15" s="115">
        <v>0</v>
      </c>
      <c r="H15" s="115">
        <v>0</v>
      </c>
      <c r="I15" s="115">
        <v>0</v>
      </c>
      <c r="J15" s="118">
        <v>25</v>
      </c>
      <c r="K15" s="97">
        <f t="shared" si="4"/>
        <v>2.5706940874035991</v>
      </c>
      <c r="L15" s="98">
        <v>1</v>
      </c>
      <c r="M15" s="93">
        <f t="shared" ref="M15:M34" si="5">G15/F15*100</f>
        <v>0</v>
      </c>
      <c r="N15" s="100">
        <v>0</v>
      </c>
      <c r="O15" s="97">
        <f t="shared" si="1"/>
        <v>0</v>
      </c>
      <c r="P15" s="98">
        <v>0</v>
      </c>
      <c r="Q15" s="98"/>
      <c r="R15" s="98"/>
      <c r="S15" s="98"/>
      <c r="T15" s="98"/>
      <c r="U15" s="98"/>
      <c r="V15" s="98"/>
      <c r="W15" s="98">
        <f t="shared" si="2"/>
        <v>32.133676092544988</v>
      </c>
      <c r="X15" s="98">
        <v>2</v>
      </c>
      <c r="Y15" s="98">
        <v>0.9</v>
      </c>
    </row>
    <row r="16" spans="1:25" s="99" customFormat="1" ht="24.75" customHeight="1" x14ac:dyDescent="0.25">
      <c r="A16" s="91">
        <v>12</v>
      </c>
      <c r="B16" s="108" t="s">
        <v>301</v>
      </c>
      <c r="C16" s="108" t="s">
        <v>211</v>
      </c>
      <c r="D16" s="110">
        <f t="shared" si="0"/>
        <v>1</v>
      </c>
      <c r="E16" s="111">
        <v>21.3</v>
      </c>
      <c r="F16" s="112">
        <v>1</v>
      </c>
      <c r="G16" s="113">
        <v>0</v>
      </c>
      <c r="H16" s="113">
        <v>0</v>
      </c>
      <c r="I16" s="113">
        <v>0</v>
      </c>
      <c r="J16" s="113">
        <v>1</v>
      </c>
      <c r="K16" s="97">
        <f t="shared" si="4"/>
        <v>4.6948356807511731</v>
      </c>
      <c r="L16" s="93">
        <v>1</v>
      </c>
      <c r="M16" s="93">
        <f t="shared" si="5"/>
        <v>0</v>
      </c>
      <c r="N16" s="93">
        <v>0</v>
      </c>
      <c r="O16" s="97">
        <f t="shared" si="1"/>
        <v>0</v>
      </c>
      <c r="P16" s="48">
        <v>0</v>
      </c>
      <c r="Q16" s="98"/>
      <c r="R16" s="98"/>
      <c r="S16" s="98"/>
      <c r="T16" s="98"/>
      <c r="U16" s="98"/>
      <c r="V16" s="98"/>
      <c r="W16" s="98">
        <f t="shared" si="2"/>
        <v>4.6948356807511731</v>
      </c>
      <c r="X16" s="98">
        <v>1</v>
      </c>
      <c r="Y16" s="98">
        <v>1</v>
      </c>
    </row>
    <row r="17" spans="1:29" s="99" customFormat="1" ht="24" customHeight="1" x14ac:dyDescent="0.25">
      <c r="A17" s="91">
        <v>13</v>
      </c>
      <c r="B17" s="116" t="s">
        <v>38</v>
      </c>
      <c r="C17" s="116" t="s">
        <v>215</v>
      </c>
      <c r="D17" s="110">
        <f t="shared" si="0"/>
        <v>1</v>
      </c>
      <c r="E17" s="117">
        <v>22.2</v>
      </c>
      <c r="F17" s="117">
        <v>1</v>
      </c>
      <c r="G17" s="118">
        <v>0</v>
      </c>
      <c r="H17" s="118">
        <v>0</v>
      </c>
      <c r="I17" s="118">
        <v>0</v>
      </c>
      <c r="J17" s="118">
        <v>7</v>
      </c>
      <c r="K17" s="97">
        <f t="shared" si="4"/>
        <v>4.5045045045045047</v>
      </c>
      <c r="L17" s="98">
        <v>1</v>
      </c>
      <c r="M17" s="93">
        <f t="shared" si="5"/>
        <v>0</v>
      </c>
      <c r="N17" s="100">
        <v>0</v>
      </c>
      <c r="O17" s="97">
        <f t="shared" si="1"/>
        <v>0</v>
      </c>
      <c r="P17" s="98">
        <v>0</v>
      </c>
      <c r="Q17" s="98"/>
      <c r="R17" s="98"/>
      <c r="S17" s="98"/>
      <c r="T17" s="98"/>
      <c r="U17" s="98"/>
      <c r="V17" s="98"/>
      <c r="W17" s="98">
        <f t="shared" si="2"/>
        <v>31.531531531531531</v>
      </c>
      <c r="X17" s="98">
        <v>3</v>
      </c>
      <c r="Y17" s="98">
        <v>1</v>
      </c>
    </row>
    <row r="18" spans="1:29" s="99" customFormat="1" ht="24.75" customHeight="1" x14ac:dyDescent="0.25">
      <c r="A18" s="91">
        <v>14</v>
      </c>
      <c r="B18" s="95" t="s">
        <v>44</v>
      </c>
      <c r="C18" s="95" t="s">
        <v>202</v>
      </c>
      <c r="D18" s="110">
        <f t="shared" si="0"/>
        <v>1</v>
      </c>
      <c r="E18" s="91">
        <v>96.5</v>
      </c>
      <c r="F18" s="91">
        <v>4</v>
      </c>
      <c r="G18" s="92">
        <v>0</v>
      </c>
      <c r="H18" s="92">
        <v>0</v>
      </c>
      <c r="I18" s="92">
        <v>0</v>
      </c>
      <c r="J18" s="92">
        <v>44</v>
      </c>
      <c r="K18" s="97">
        <f t="shared" si="4"/>
        <v>4.1450777202072544</v>
      </c>
      <c r="L18" s="79">
        <v>1</v>
      </c>
      <c r="M18" s="93">
        <f t="shared" si="5"/>
        <v>0</v>
      </c>
      <c r="N18" s="80">
        <v>0</v>
      </c>
      <c r="O18" s="97">
        <f t="shared" si="1"/>
        <v>0</v>
      </c>
      <c r="P18" s="79">
        <v>0</v>
      </c>
      <c r="Q18" s="79"/>
      <c r="R18" s="79"/>
      <c r="S18" s="79"/>
      <c r="T18" s="79"/>
      <c r="U18" s="79"/>
      <c r="V18" s="79"/>
      <c r="W18" s="98">
        <f t="shared" si="2"/>
        <v>45.595854922279791</v>
      </c>
      <c r="X18" s="79">
        <v>4</v>
      </c>
      <c r="Y18" s="79">
        <v>1</v>
      </c>
    </row>
    <row r="19" spans="1:29" s="99" customFormat="1" ht="24.75" customHeight="1" x14ac:dyDescent="0.25">
      <c r="A19" s="91">
        <v>15</v>
      </c>
      <c r="B19" s="116" t="s">
        <v>36</v>
      </c>
      <c r="C19" s="116" t="s">
        <v>239</v>
      </c>
      <c r="D19" s="110">
        <f t="shared" si="0"/>
        <v>1</v>
      </c>
      <c r="E19" s="117">
        <v>45.6</v>
      </c>
      <c r="F19" s="117">
        <v>1</v>
      </c>
      <c r="G19" s="118">
        <v>0</v>
      </c>
      <c r="H19" s="118">
        <v>0</v>
      </c>
      <c r="I19" s="118">
        <v>0</v>
      </c>
      <c r="J19" s="118">
        <v>28</v>
      </c>
      <c r="K19" s="97">
        <f t="shared" si="4"/>
        <v>2.1929824561403506</v>
      </c>
      <c r="L19" s="98">
        <v>1</v>
      </c>
      <c r="M19" s="93">
        <f t="shared" si="5"/>
        <v>0</v>
      </c>
      <c r="N19" s="100">
        <v>0</v>
      </c>
      <c r="O19" s="97">
        <f t="shared" si="1"/>
        <v>0</v>
      </c>
      <c r="P19" s="98">
        <v>0</v>
      </c>
      <c r="Q19" s="98"/>
      <c r="R19" s="98"/>
      <c r="S19" s="98"/>
      <c r="T19" s="98"/>
      <c r="U19" s="98"/>
      <c r="V19" s="98"/>
      <c r="W19" s="98">
        <f t="shared" si="2"/>
        <v>61.403508771929829</v>
      </c>
      <c r="X19" s="98">
        <v>6</v>
      </c>
      <c r="Y19" s="98">
        <v>1</v>
      </c>
    </row>
    <row r="20" spans="1:29" s="99" customFormat="1" ht="33.75" customHeight="1" x14ac:dyDescent="0.25">
      <c r="A20" s="91">
        <v>16</v>
      </c>
      <c r="B20" s="134" t="s">
        <v>271</v>
      </c>
      <c r="C20" s="114" t="s">
        <v>290</v>
      </c>
      <c r="D20" s="110">
        <f t="shared" si="0"/>
        <v>1.8</v>
      </c>
      <c r="E20" s="114">
        <v>82</v>
      </c>
      <c r="F20" s="114">
        <v>3</v>
      </c>
      <c r="G20" s="115">
        <v>0</v>
      </c>
      <c r="H20" s="115">
        <v>1</v>
      </c>
      <c r="I20" s="115">
        <v>0</v>
      </c>
      <c r="J20" s="115">
        <v>148</v>
      </c>
      <c r="K20" s="97">
        <f t="shared" si="4"/>
        <v>3.6585365853658534</v>
      </c>
      <c r="L20" s="87">
        <v>1</v>
      </c>
      <c r="M20" s="93">
        <f t="shared" si="5"/>
        <v>0</v>
      </c>
      <c r="N20" s="87">
        <v>0</v>
      </c>
      <c r="O20" s="97">
        <f t="shared" si="1"/>
        <v>1.2195121951219512</v>
      </c>
      <c r="P20" s="87">
        <v>1</v>
      </c>
      <c r="Q20" s="87"/>
      <c r="R20" s="87"/>
      <c r="S20" s="87"/>
      <c r="T20" s="87"/>
      <c r="U20" s="87"/>
      <c r="V20" s="87"/>
      <c r="W20" s="98">
        <f t="shared" si="2"/>
        <v>180.48780487804879</v>
      </c>
      <c r="X20" s="87">
        <v>18</v>
      </c>
      <c r="Y20" s="87">
        <v>0.9</v>
      </c>
    </row>
    <row r="21" spans="1:29" s="99" customFormat="1" ht="17.25" customHeight="1" x14ac:dyDescent="0.25">
      <c r="A21" s="91">
        <v>17</v>
      </c>
      <c r="B21" s="116" t="s">
        <v>39</v>
      </c>
      <c r="C21" s="116" t="s">
        <v>213</v>
      </c>
      <c r="D21" s="110">
        <f>(L21+N21+P21+R21+T21+V21+X21)*Y21</f>
        <v>1.9</v>
      </c>
      <c r="E21" s="117">
        <v>67.7</v>
      </c>
      <c r="F21" s="117">
        <v>1</v>
      </c>
      <c r="G21" s="118">
        <v>0</v>
      </c>
      <c r="H21" s="118">
        <v>0</v>
      </c>
      <c r="I21" s="118">
        <v>0</v>
      </c>
      <c r="J21" s="118">
        <v>3</v>
      </c>
      <c r="K21" s="97">
        <f t="shared" si="4"/>
        <v>1.4771048744460855</v>
      </c>
      <c r="L21" s="98">
        <v>1</v>
      </c>
      <c r="M21" s="93">
        <f t="shared" si="5"/>
        <v>0</v>
      </c>
      <c r="N21" s="100">
        <v>0</v>
      </c>
      <c r="O21" s="97">
        <f t="shared" si="1"/>
        <v>0</v>
      </c>
      <c r="P21" s="98">
        <v>0</v>
      </c>
      <c r="Q21" s="98"/>
      <c r="R21" s="98"/>
      <c r="S21" s="98"/>
      <c r="T21" s="98"/>
      <c r="U21" s="98"/>
      <c r="V21" s="98"/>
      <c r="W21" s="98">
        <f t="shared" si="2"/>
        <v>4.431314623338257</v>
      </c>
      <c r="X21" s="98">
        <v>1</v>
      </c>
      <c r="Y21" s="98">
        <v>0.95</v>
      </c>
    </row>
    <row r="22" spans="1:29" s="99" customFormat="1" ht="24" customHeight="1" x14ac:dyDescent="0.25">
      <c r="A22" s="91">
        <v>18</v>
      </c>
      <c r="B22" s="108" t="s">
        <v>297</v>
      </c>
      <c r="C22" s="108" t="s">
        <v>210</v>
      </c>
      <c r="D22" s="110">
        <f t="shared" ref="D22:D42" si="6">(L22+N22+P22+R22+T22+V22)*Y22</f>
        <v>2</v>
      </c>
      <c r="E22" s="111">
        <v>52</v>
      </c>
      <c r="F22" s="112">
        <v>1</v>
      </c>
      <c r="G22" s="113">
        <v>0</v>
      </c>
      <c r="H22" s="113">
        <v>0</v>
      </c>
      <c r="I22" s="113">
        <v>1</v>
      </c>
      <c r="J22" s="113">
        <v>10</v>
      </c>
      <c r="K22" s="97">
        <f t="shared" si="4"/>
        <v>1.9230769230769231</v>
      </c>
      <c r="L22" s="93">
        <v>1</v>
      </c>
      <c r="M22" s="93">
        <f t="shared" si="5"/>
        <v>0</v>
      </c>
      <c r="N22" s="93">
        <v>0</v>
      </c>
      <c r="O22" s="97">
        <f t="shared" si="1"/>
        <v>1.9230769230769231</v>
      </c>
      <c r="P22" s="93">
        <v>1</v>
      </c>
      <c r="Q22" s="98"/>
      <c r="R22" s="98"/>
      <c r="S22" s="98"/>
      <c r="T22" s="98"/>
      <c r="U22" s="98"/>
      <c r="V22" s="98"/>
      <c r="W22" s="98">
        <f t="shared" si="2"/>
        <v>19.230769230769234</v>
      </c>
      <c r="X22" s="98">
        <v>1</v>
      </c>
      <c r="Y22" s="98">
        <v>1</v>
      </c>
    </row>
    <row r="23" spans="1:29" s="99" customFormat="1" ht="29.25" customHeight="1" x14ac:dyDescent="0.25">
      <c r="A23" s="91">
        <v>19</v>
      </c>
      <c r="B23" s="108" t="s">
        <v>300</v>
      </c>
      <c r="C23" s="108" t="s">
        <v>208</v>
      </c>
      <c r="D23" s="110">
        <f t="shared" si="6"/>
        <v>2</v>
      </c>
      <c r="E23" s="111">
        <v>13</v>
      </c>
      <c r="F23" s="112">
        <v>1</v>
      </c>
      <c r="G23" s="113">
        <v>0</v>
      </c>
      <c r="H23" s="113">
        <v>0</v>
      </c>
      <c r="I23" s="113">
        <v>0</v>
      </c>
      <c r="J23" s="113">
        <v>1</v>
      </c>
      <c r="K23" s="97">
        <f t="shared" si="4"/>
        <v>7.6923076923076925</v>
      </c>
      <c r="L23" s="93">
        <v>2</v>
      </c>
      <c r="M23" s="93">
        <f t="shared" si="5"/>
        <v>0</v>
      </c>
      <c r="N23" s="93">
        <v>0</v>
      </c>
      <c r="O23" s="97">
        <f t="shared" si="1"/>
        <v>0</v>
      </c>
      <c r="P23" s="93">
        <v>0</v>
      </c>
      <c r="Q23" s="98"/>
      <c r="R23" s="98"/>
      <c r="S23" s="98"/>
      <c r="T23" s="98"/>
      <c r="U23" s="98"/>
      <c r="V23" s="98"/>
      <c r="W23" s="98">
        <f t="shared" si="2"/>
        <v>7.6923076923076925</v>
      </c>
      <c r="X23" s="98">
        <v>1</v>
      </c>
      <c r="Y23" s="98">
        <v>1</v>
      </c>
    </row>
    <row r="24" spans="1:29" s="99" customFormat="1" ht="27.75" customHeight="1" x14ac:dyDescent="0.25">
      <c r="A24" s="91">
        <v>20</v>
      </c>
      <c r="B24" s="116" t="s">
        <v>40</v>
      </c>
      <c r="C24" s="116" t="s">
        <v>232</v>
      </c>
      <c r="D24" s="110">
        <f t="shared" si="6"/>
        <v>2</v>
      </c>
      <c r="E24" s="117">
        <v>11.4</v>
      </c>
      <c r="F24" s="117">
        <v>1</v>
      </c>
      <c r="G24" s="118">
        <v>0</v>
      </c>
      <c r="H24" s="118">
        <v>0</v>
      </c>
      <c r="I24" s="118">
        <v>0</v>
      </c>
      <c r="J24" s="118">
        <v>3</v>
      </c>
      <c r="K24" s="97">
        <f t="shared" si="4"/>
        <v>8.7719298245614024</v>
      </c>
      <c r="L24" s="98">
        <v>2</v>
      </c>
      <c r="M24" s="93">
        <f t="shared" si="5"/>
        <v>0</v>
      </c>
      <c r="N24" s="100">
        <v>0</v>
      </c>
      <c r="O24" s="97">
        <f t="shared" si="1"/>
        <v>0</v>
      </c>
      <c r="P24" s="98">
        <v>0</v>
      </c>
      <c r="Q24" s="98"/>
      <c r="R24" s="98"/>
      <c r="S24" s="98"/>
      <c r="T24" s="98"/>
      <c r="U24" s="98"/>
      <c r="V24" s="98"/>
      <c r="W24" s="98">
        <f t="shared" si="2"/>
        <v>26.315789473684209</v>
      </c>
      <c r="X24" s="98">
        <v>2</v>
      </c>
      <c r="Y24" s="98">
        <v>1</v>
      </c>
    </row>
    <row r="25" spans="1:29" s="99" customFormat="1" ht="30.75" customHeight="1" x14ac:dyDescent="0.25">
      <c r="A25" s="91">
        <v>21</v>
      </c>
      <c r="B25" s="134" t="s">
        <v>274</v>
      </c>
      <c r="C25" s="114" t="s">
        <v>293</v>
      </c>
      <c r="D25" s="110">
        <f t="shared" si="6"/>
        <v>2</v>
      </c>
      <c r="E25" s="114">
        <v>59.1</v>
      </c>
      <c r="F25" s="114">
        <v>3</v>
      </c>
      <c r="G25" s="115">
        <v>0</v>
      </c>
      <c r="H25" s="115">
        <v>0</v>
      </c>
      <c r="I25" s="115">
        <v>0</v>
      </c>
      <c r="J25" s="115">
        <v>37</v>
      </c>
      <c r="K25" s="97">
        <f t="shared" si="4"/>
        <v>5.0761421319796955</v>
      </c>
      <c r="L25" s="87">
        <v>2</v>
      </c>
      <c r="M25" s="93">
        <f t="shared" si="5"/>
        <v>0</v>
      </c>
      <c r="N25" s="87">
        <v>0</v>
      </c>
      <c r="O25" s="97">
        <f t="shared" si="1"/>
        <v>0</v>
      </c>
      <c r="P25" s="87">
        <v>0</v>
      </c>
      <c r="Q25" s="87"/>
      <c r="R25" s="87"/>
      <c r="S25" s="87"/>
      <c r="T25" s="87"/>
      <c r="U25" s="87"/>
      <c r="V25" s="87"/>
      <c r="W25" s="98">
        <f t="shared" si="2"/>
        <v>62.605752961082906</v>
      </c>
      <c r="X25" s="87">
        <v>6</v>
      </c>
      <c r="Y25" s="87">
        <v>1</v>
      </c>
    </row>
    <row r="26" spans="1:29" s="99" customFormat="1" ht="30" customHeight="1" x14ac:dyDescent="0.25">
      <c r="A26" s="91">
        <v>22</v>
      </c>
      <c r="B26" s="116" t="s">
        <v>309</v>
      </c>
      <c r="C26" s="122" t="s">
        <v>310</v>
      </c>
      <c r="D26" s="110">
        <f t="shared" si="6"/>
        <v>2</v>
      </c>
      <c r="E26" s="117">
        <v>61.9</v>
      </c>
      <c r="F26" s="117">
        <v>4</v>
      </c>
      <c r="G26" s="118">
        <v>0</v>
      </c>
      <c r="H26" s="118">
        <v>0</v>
      </c>
      <c r="I26" s="118">
        <v>0</v>
      </c>
      <c r="J26" s="118">
        <v>216</v>
      </c>
      <c r="K26" s="97">
        <f t="shared" si="4"/>
        <v>6.4620355411954762</v>
      </c>
      <c r="L26" s="102">
        <v>2</v>
      </c>
      <c r="M26" s="93">
        <f t="shared" si="5"/>
        <v>0</v>
      </c>
      <c r="N26" s="102">
        <v>0</v>
      </c>
      <c r="O26" s="97">
        <f t="shared" si="1"/>
        <v>0</v>
      </c>
      <c r="P26" s="102">
        <v>0</v>
      </c>
      <c r="Q26" s="102"/>
      <c r="R26" s="102"/>
      <c r="S26" s="102"/>
      <c r="T26" s="102"/>
      <c r="U26" s="102"/>
      <c r="V26" s="102"/>
      <c r="W26" s="98">
        <f t="shared" si="2"/>
        <v>348.94991922455574</v>
      </c>
      <c r="X26" s="102">
        <v>22</v>
      </c>
      <c r="Y26" s="102">
        <v>1</v>
      </c>
      <c r="Z26" s="101"/>
      <c r="AA26" s="101"/>
      <c r="AB26" s="101"/>
      <c r="AC26" s="101"/>
    </row>
    <row r="27" spans="1:29" s="99" customFormat="1" ht="30" customHeight="1" x14ac:dyDescent="0.25">
      <c r="A27" s="91">
        <v>23</v>
      </c>
      <c r="B27" s="108" t="s">
        <v>299</v>
      </c>
      <c r="C27" s="108" t="s">
        <v>207</v>
      </c>
      <c r="D27" s="110">
        <f t="shared" si="6"/>
        <v>2.7</v>
      </c>
      <c r="E27" s="111">
        <v>71.099999999999994</v>
      </c>
      <c r="F27" s="112">
        <v>7</v>
      </c>
      <c r="G27" s="113">
        <v>0</v>
      </c>
      <c r="H27" s="113">
        <v>2</v>
      </c>
      <c r="I27" s="113">
        <v>0</v>
      </c>
      <c r="J27" s="113">
        <v>51</v>
      </c>
      <c r="K27" s="97">
        <f t="shared" si="4"/>
        <v>9.8452883263009863</v>
      </c>
      <c r="L27" s="93">
        <v>2</v>
      </c>
      <c r="M27" s="93">
        <f t="shared" si="5"/>
        <v>0</v>
      </c>
      <c r="N27" s="93">
        <v>0</v>
      </c>
      <c r="O27" s="97">
        <f t="shared" si="1"/>
        <v>2.8129395218002817</v>
      </c>
      <c r="P27" s="93">
        <v>1</v>
      </c>
      <c r="Q27" s="98"/>
      <c r="R27" s="98"/>
      <c r="S27" s="98"/>
      <c r="T27" s="98"/>
      <c r="U27" s="98"/>
      <c r="V27" s="98"/>
      <c r="W27" s="98">
        <f t="shared" si="2"/>
        <v>71.729957805907176</v>
      </c>
      <c r="X27" s="98">
        <v>7</v>
      </c>
      <c r="Y27" s="98">
        <v>0.9</v>
      </c>
    </row>
    <row r="28" spans="1:29" s="99" customFormat="1" ht="26.25" customHeight="1" x14ac:dyDescent="0.25">
      <c r="A28" s="91">
        <v>24</v>
      </c>
      <c r="B28" s="108" t="s">
        <v>298</v>
      </c>
      <c r="C28" s="108" t="s">
        <v>205</v>
      </c>
      <c r="D28" s="110">
        <f t="shared" si="6"/>
        <v>2.8499999999999996</v>
      </c>
      <c r="E28" s="111">
        <v>64.099999999999994</v>
      </c>
      <c r="F28" s="112">
        <v>7</v>
      </c>
      <c r="G28" s="113">
        <v>0</v>
      </c>
      <c r="H28" s="113">
        <v>0</v>
      </c>
      <c r="I28" s="113">
        <v>0</v>
      </c>
      <c r="J28" s="113">
        <v>98</v>
      </c>
      <c r="K28" s="97">
        <f t="shared" si="4"/>
        <v>10.9204368174727</v>
      </c>
      <c r="L28" s="93">
        <v>3</v>
      </c>
      <c r="M28" s="93">
        <f t="shared" si="5"/>
        <v>0</v>
      </c>
      <c r="N28" s="93">
        <v>0</v>
      </c>
      <c r="O28" s="97">
        <f t="shared" si="1"/>
        <v>0</v>
      </c>
      <c r="P28" s="93">
        <v>0</v>
      </c>
      <c r="Q28" s="98"/>
      <c r="R28" s="98"/>
      <c r="S28" s="98"/>
      <c r="T28" s="98"/>
      <c r="U28" s="98"/>
      <c r="V28" s="98"/>
      <c r="W28" s="98">
        <f t="shared" si="2"/>
        <v>152.88611544461779</v>
      </c>
      <c r="X28" s="98">
        <v>15</v>
      </c>
      <c r="Y28" s="98">
        <v>0.95</v>
      </c>
    </row>
    <row r="29" spans="1:29" s="99" customFormat="1" ht="21.75" customHeight="1" x14ac:dyDescent="0.25">
      <c r="A29" s="91">
        <v>25</v>
      </c>
      <c r="B29" s="116" t="s">
        <v>69</v>
      </c>
      <c r="C29" s="116" t="s">
        <v>209</v>
      </c>
      <c r="D29" s="110">
        <f t="shared" si="6"/>
        <v>3</v>
      </c>
      <c r="E29" s="117">
        <v>78</v>
      </c>
      <c r="F29" s="117">
        <v>5</v>
      </c>
      <c r="G29" s="118">
        <v>0</v>
      </c>
      <c r="H29" s="118">
        <v>0</v>
      </c>
      <c r="I29" s="118">
        <v>1</v>
      </c>
      <c r="J29" s="118">
        <v>50</v>
      </c>
      <c r="K29" s="97">
        <f t="shared" si="4"/>
        <v>6.4102564102564097</v>
      </c>
      <c r="L29" s="98">
        <v>2</v>
      </c>
      <c r="M29" s="93">
        <f t="shared" si="5"/>
        <v>0</v>
      </c>
      <c r="N29" s="100">
        <v>0</v>
      </c>
      <c r="O29" s="97">
        <f t="shared" si="1"/>
        <v>1.2820512820512819</v>
      </c>
      <c r="P29" s="98">
        <v>1</v>
      </c>
      <c r="Q29" s="98"/>
      <c r="R29" s="98"/>
      <c r="S29" s="98"/>
      <c r="T29" s="98"/>
      <c r="U29" s="98"/>
      <c r="V29" s="98"/>
      <c r="W29" s="98">
        <f t="shared" si="2"/>
        <v>64.102564102564102</v>
      </c>
      <c r="X29" s="98">
        <v>6</v>
      </c>
      <c r="Y29" s="98">
        <v>1</v>
      </c>
    </row>
    <row r="30" spans="1:29" s="99" customFormat="1" ht="24" customHeight="1" x14ac:dyDescent="0.25">
      <c r="A30" s="91">
        <v>26</v>
      </c>
      <c r="B30" s="116" t="s">
        <v>72</v>
      </c>
      <c r="C30" s="116" t="s">
        <v>224</v>
      </c>
      <c r="D30" s="110">
        <f t="shared" si="6"/>
        <v>3.8</v>
      </c>
      <c r="E30" s="117">
        <v>97.4</v>
      </c>
      <c r="F30" s="117">
        <v>14</v>
      </c>
      <c r="G30" s="118">
        <v>0</v>
      </c>
      <c r="H30" s="118">
        <v>1</v>
      </c>
      <c r="I30" s="118">
        <v>0</v>
      </c>
      <c r="J30" s="118">
        <v>231</v>
      </c>
      <c r="K30" s="97">
        <f t="shared" si="4"/>
        <v>14.37371663244353</v>
      </c>
      <c r="L30" s="98">
        <v>3</v>
      </c>
      <c r="M30" s="93">
        <f t="shared" si="5"/>
        <v>0</v>
      </c>
      <c r="N30" s="100">
        <v>0</v>
      </c>
      <c r="O30" s="97">
        <f t="shared" si="1"/>
        <v>1.0266940451745379</v>
      </c>
      <c r="P30" s="98">
        <v>1</v>
      </c>
      <c r="Q30" s="98"/>
      <c r="R30" s="98"/>
      <c r="S30" s="98"/>
      <c r="T30" s="98"/>
      <c r="U30" s="98"/>
      <c r="V30" s="98"/>
      <c r="W30" s="98">
        <f t="shared" si="2"/>
        <v>237.16632443531824</v>
      </c>
      <c r="X30" s="98">
        <v>20</v>
      </c>
      <c r="Y30" s="98">
        <v>0.95</v>
      </c>
    </row>
    <row r="31" spans="1:29" s="99" customFormat="1" ht="34.5" customHeight="1" x14ac:dyDescent="0.25">
      <c r="A31" s="91">
        <v>27</v>
      </c>
      <c r="B31" s="119" t="s">
        <v>41</v>
      </c>
      <c r="C31" s="120" t="s">
        <v>212</v>
      </c>
      <c r="D31" s="110">
        <f t="shared" si="6"/>
        <v>4</v>
      </c>
      <c r="E31" s="117">
        <v>11</v>
      </c>
      <c r="F31" s="117">
        <v>2</v>
      </c>
      <c r="G31" s="115">
        <v>0</v>
      </c>
      <c r="H31" s="115">
        <v>0</v>
      </c>
      <c r="I31" s="115">
        <v>0</v>
      </c>
      <c r="J31" s="118">
        <v>3</v>
      </c>
      <c r="K31" s="97">
        <f t="shared" si="4"/>
        <v>18.181818181818183</v>
      </c>
      <c r="L31" s="98">
        <v>4</v>
      </c>
      <c r="M31" s="93">
        <f t="shared" si="5"/>
        <v>0</v>
      </c>
      <c r="N31" s="100">
        <v>0</v>
      </c>
      <c r="O31" s="97">
        <f t="shared" si="1"/>
        <v>0</v>
      </c>
      <c r="P31" s="98">
        <v>0</v>
      </c>
      <c r="Q31" s="98"/>
      <c r="R31" s="98"/>
      <c r="S31" s="98"/>
      <c r="T31" s="98"/>
      <c r="U31" s="98"/>
      <c r="V31" s="98"/>
      <c r="W31" s="98">
        <f t="shared" si="2"/>
        <v>27.27272727272727</v>
      </c>
      <c r="X31" s="98">
        <v>2</v>
      </c>
      <c r="Y31" s="98">
        <v>1</v>
      </c>
    </row>
    <row r="32" spans="1:29" s="99" customFormat="1" ht="27" customHeight="1" x14ac:dyDescent="0.25">
      <c r="A32" s="91">
        <v>28</v>
      </c>
      <c r="B32" s="108" t="s">
        <v>294</v>
      </c>
      <c r="C32" s="109" t="s">
        <v>247</v>
      </c>
      <c r="D32" s="110">
        <f t="shared" si="6"/>
        <v>4.75</v>
      </c>
      <c r="E32" s="111">
        <v>93</v>
      </c>
      <c r="F32" s="112">
        <v>15</v>
      </c>
      <c r="G32" s="112">
        <v>0</v>
      </c>
      <c r="H32" s="112">
        <v>0</v>
      </c>
      <c r="I32" s="112">
        <v>1</v>
      </c>
      <c r="J32" s="112">
        <v>189</v>
      </c>
      <c r="K32" s="97">
        <f t="shared" si="4"/>
        <v>16.129032258064516</v>
      </c>
      <c r="L32" s="93">
        <v>4</v>
      </c>
      <c r="M32" s="93">
        <f t="shared" si="5"/>
        <v>0</v>
      </c>
      <c r="N32" s="93">
        <v>0</v>
      </c>
      <c r="O32" s="97">
        <f t="shared" si="1"/>
        <v>1.0752688172043012</v>
      </c>
      <c r="P32" s="93">
        <v>1</v>
      </c>
      <c r="Q32" s="98"/>
      <c r="R32" s="98"/>
      <c r="S32" s="98"/>
      <c r="T32" s="98"/>
      <c r="U32" s="98"/>
      <c r="V32" s="98"/>
      <c r="W32" s="98">
        <f t="shared" si="2"/>
        <v>203.2258064516129</v>
      </c>
      <c r="X32" s="98">
        <v>20</v>
      </c>
      <c r="Y32" s="98">
        <v>0.95</v>
      </c>
    </row>
    <row r="33" spans="1:29" s="99" customFormat="1" ht="21.75" customHeight="1" x14ac:dyDescent="0.25">
      <c r="A33" s="91">
        <v>29</v>
      </c>
      <c r="B33" s="116" t="s">
        <v>70</v>
      </c>
      <c r="C33" s="116" t="s">
        <v>245</v>
      </c>
      <c r="D33" s="110">
        <f t="shared" si="6"/>
        <v>5.4</v>
      </c>
      <c r="E33" s="117">
        <v>94.7</v>
      </c>
      <c r="F33" s="117">
        <v>21</v>
      </c>
      <c r="G33" s="117">
        <v>0</v>
      </c>
      <c r="H33" s="117">
        <v>1</v>
      </c>
      <c r="I33" s="117">
        <v>0</v>
      </c>
      <c r="J33" s="117">
        <v>257</v>
      </c>
      <c r="K33" s="97">
        <f t="shared" si="4"/>
        <v>22.175290390707499</v>
      </c>
      <c r="L33" s="98">
        <v>5</v>
      </c>
      <c r="M33" s="93">
        <f t="shared" si="5"/>
        <v>0</v>
      </c>
      <c r="N33" s="100">
        <v>0</v>
      </c>
      <c r="O33" s="97">
        <f t="shared" si="1"/>
        <v>1.0559662090813093</v>
      </c>
      <c r="P33" s="98">
        <v>1</v>
      </c>
      <c r="Q33" s="98"/>
      <c r="R33" s="98"/>
      <c r="S33" s="98"/>
      <c r="T33" s="98"/>
      <c r="U33" s="98"/>
      <c r="V33" s="98"/>
      <c r="W33" s="98">
        <f t="shared" si="2"/>
        <v>271.3833157338965</v>
      </c>
      <c r="X33" s="98">
        <v>21</v>
      </c>
      <c r="Y33" s="98">
        <v>0.9</v>
      </c>
      <c r="Z33" s="101"/>
      <c r="AA33" s="101"/>
      <c r="AB33" s="101"/>
      <c r="AC33" s="101"/>
    </row>
    <row r="34" spans="1:29" s="99" customFormat="1" ht="24" customHeight="1" x14ac:dyDescent="0.25">
      <c r="A34" s="91">
        <v>30</v>
      </c>
      <c r="B34" s="108" t="s">
        <v>295</v>
      </c>
      <c r="C34" s="108" t="s">
        <v>201</v>
      </c>
      <c r="D34" s="110">
        <f t="shared" si="6"/>
        <v>5.4</v>
      </c>
      <c r="E34" s="111">
        <v>34.1</v>
      </c>
      <c r="F34" s="112">
        <v>10</v>
      </c>
      <c r="G34" s="112">
        <v>0</v>
      </c>
      <c r="H34" s="112">
        <v>0</v>
      </c>
      <c r="I34" s="112">
        <v>0</v>
      </c>
      <c r="J34" s="112">
        <v>258</v>
      </c>
      <c r="K34" s="97">
        <f t="shared" si="4"/>
        <v>29.325513196480934</v>
      </c>
      <c r="L34" s="93">
        <v>6</v>
      </c>
      <c r="M34" s="93">
        <f t="shared" si="5"/>
        <v>0</v>
      </c>
      <c r="N34" s="93">
        <v>0</v>
      </c>
      <c r="O34" s="97">
        <f t="shared" si="1"/>
        <v>0</v>
      </c>
      <c r="P34" s="93">
        <v>0</v>
      </c>
      <c r="Q34" s="98"/>
      <c r="R34" s="98"/>
      <c r="S34" s="98"/>
      <c r="T34" s="98"/>
      <c r="U34" s="98"/>
      <c r="V34" s="98"/>
      <c r="W34" s="98">
        <f t="shared" si="2"/>
        <v>756.59824046920812</v>
      </c>
      <c r="X34" s="98">
        <v>30</v>
      </c>
      <c r="Y34" s="98">
        <v>0.9</v>
      </c>
      <c r="Z34" s="101"/>
      <c r="AA34" s="101"/>
      <c r="AB34" s="101"/>
      <c r="AC34" s="101"/>
    </row>
    <row r="35" spans="1:29" s="101" customFormat="1" ht="24" customHeight="1" x14ac:dyDescent="0.25">
      <c r="A35" s="91">
        <v>31</v>
      </c>
      <c r="B35" s="121" t="s">
        <v>304</v>
      </c>
      <c r="C35" s="121" t="s">
        <v>199</v>
      </c>
      <c r="D35" s="110">
        <f t="shared" si="6"/>
        <v>6</v>
      </c>
      <c r="E35" s="117">
        <v>20.3</v>
      </c>
      <c r="F35" s="117">
        <v>3</v>
      </c>
      <c r="G35" s="117">
        <v>0</v>
      </c>
      <c r="H35" s="117">
        <v>0</v>
      </c>
      <c r="I35" s="117">
        <v>0</v>
      </c>
      <c r="J35" s="117">
        <v>23</v>
      </c>
      <c r="K35" s="97">
        <f t="shared" si="4"/>
        <v>14.778325123152708</v>
      </c>
      <c r="L35" s="98">
        <v>3</v>
      </c>
      <c r="M35" s="93">
        <v>0</v>
      </c>
      <c r="N35" s="100">
        <v>0</v>
      </c>
      <c r="O35" s="97">
        <f t="shared" si="1"/>
        <v>0</v>
      </c>
      <c r="P35" s="98">
        <v>0</v>
      </c>
      <c r="Q35" s="98"/>
      <c r="R35" s="98"/>
      <c r="S35" s="98"/>
      <c r="T35" s="98"/>
      <c r="U35" s="98">
        <v>1</v>
      </c>
      <c r="V35" s="98">
        <v>3</v>
      </c>
      <c r="W35" s="98">
        <f t="shared" si="2"/>
        <v>113.30049261083744</v>
      </c>
      <c r="X35" s="98">
        <v>11</v>
      </c>
      <c r="Y35" s="98">
        <v>1</v>
      </c>
      <c r="Z35" s="99"/>
      <c r="AA35" s="99"/>
      <c r="AB35" s="99"/>
      <c r="AC35" s="99"/>
    </row>
    <row r="36" spans="1:29" s="101" customFormat="1" ht="24" customHeight="1" x14ac:dyDescent="0.25">
      <c r="A36" s="91">
        <v>32</v>
      </c>
      <c r="B36" s="116" t="s">
        <v>61</v>
      </c>
      <c r="C36" s="116" t="s">
        <v>202</v>
      </c>
      <c r="D36" s="110">
        <f t="shared" si="6"/>
        <v>8</v>
      </c>
      <c r="E36" s="117">
        <v>66</v>
      </c>
      <c r="F36" s="117">
        <v>4</v>
      </c>
      <c r="G36" s="117">
        <v>1</v>
      </c>
      <c r="H36" s="117">
        <v>2</v>
      </c>
      <c r="I36" s="117">
        <v>0</v>
      </c>
      <c r="J36" s="117">
        <v>95</v>
      </c>
      <c r="K36" s="97">
        <f t="shared" si="4"/>
        <v>6.0606060606060606</v>
      </c>
      <c r="L36" s="98">
        <v>2</v>
      </c>
      <c r="M36" s="93">
        <f t="shared" ref="M36:M42" si="7">G36/F36*100</f>
        <v>25</v>
      </c>
      <c r="N36" s="100">
        <v>5</v>
      </c>
      <c r="O36" s="97">
        <f t="shared" si="1"/>
        <v>4.5454545454545459</v>
      </c>
      <c r="P36" s="98">
        <v>1</v>
      </c>
      <c r="Q36" s="98"/>
      <c r="R36" s="98"/>
      <c r="S36" s="98"/>
      <c r="T36" s="98"/>
      <c r="U36" s="98"/>
      <c r="V36" s="98"/>
      <c r="W36" s="98">
        <f t="shared" si="2"/>
        <v>143.93939393939394</v>
      </c>
      <c r="X36" s="98">
        <v>14</v>
      </c>
      <c r="Y36" s="98">
        <v>1</v>
      </c>
      <c r="Z36" s="99"/>
      <c r="AA36" s="99"/>
      <c r="AB36" s="99"/>
      <c r="AC36" s="99"/>
    </row>
    <row r="37" spans="1:29" s="101" customFormat="1" ht="24" customHeight="1" x14ac:dyDescent="0.25">
      <c r="A37" s="91">
        <v>33</v>
      </c>
      <c r="B37" s="116" t="s">
        <v>53</v>
      </c>
      <c r="C37" s="116" t="s">
        <v>235</v>
      </c>
      <c r="D37" s="110">
        <f t="shared" si="6"/>
        <v>9</v>
      </c>
      <c r="E37" s="117">
        <v>47.7</v>
      </c>
      <c r="F37" s="117">
        <v>12</v>
      </c>
      <c r="G37" s="117">
        <v>1</v>
      </c>
      <c r="H37" s="117">
        <v>1</v>
      </c>
      <c r="I37" s="117">
        <v>0</v>
      </c>
      <c r="J37" s="117">
        <v>74</v>
      </c>
      <c r="K37" s="97">
        <f t="shared" si="4"/>
        <v>25.157232704402517</v>
      </c>
      <c r="L37" s="98">
        <v>6</v>
      </c>
      <c r="M37" s="93">
        <f t="shared" si="7"/>
        <v>8.3333333333333321</v>
      </c>
      <c r="N37" s="100">
        <v>2</v>
      </c>
      <c r="O37" s="97">
        <f t="shared" si="1"/>
        <v>4.1928721174004187</v>
      </c>
      <c r="P37" s="98">
        <v>1</v>
      </c>
      <c r="Q37" s="98"/>
      <c r="R37" s="98"/>
      <c r="S37" s="98"/>
      <c r="T37" s="98"/>
      <c r="U37" s="98"/>
      <c r="V37" s="98"/>
      <c r="W37" s="98">
        <f t="shared" si="2"/>
        <v>155.13626834381552</v>
      </c>
      <c r="X37" s="98">
        <v>15</v>
      </c>
      <c r="Y37" s="98">
        <v>1</v>
      </c>
    </row>
    <row r="38" spans="1:29" s="52" customFormat="1" ht="23.25" customHeight="1" x14ac:dyDescent="0.25">
      <c r="A38" s="91">
        <v>34</v>
      </c>
      <c r="B38" s="116" t="s">
        <v>56</v>
      </c>
      <c r="C38" s="116" t="s">
        <v>231</v>
      </c>
      <c r="D38" s="110">
        <f t="shared" si="6"/>
        <v>12</v>
      </c>
      <c r="E38" s="117">
        <v>41.2</v>
      </c>
      <c r="F38" s="117">
        <v>2</v>
      </c>
      <c r="G38" s="118">
        <v>1</v>
      </c>
      <c r="H38" s="118">
        <v>0</v>
      </c>
      <c r="I38" s="118">
        <v>1</v>
      </c>
      <c r="J38" s="118">
        <v>22</v>
      </c>
      <c r="K38" s="97">
        <f t="shared" si="4"/>
        <v>4.8543689320388346</v>
      </c>
      <c r="L38" s="98">
        <v>1</v>
      </c>
      <c r="M38" s="93">
        <f t="shared" si="7"/>
        <v>50</v>
      </c>
      <c r="N38" s="100">
        <v>9</v>
      </c>
      <c r="O38" s="97">
        <f t="shared" si="1"/>
        <v>4.8543689320388346</v>
      </c>
      <c r="P38" s="98">
        <v>1</v>
      </c>
      <c r="Q38" s="98"/>
      <c r="R38" s="98"/>
      <c r="S38" s="98">
        <v>1</v>
      </c>
      <c r="T38" s="98">
        <v>1</v>
      </c>
      <c r="U38" s="98"/>
      <c r="V38" s="98"/>
      <c r="W38" s="98">
        <f t="shared" si="2"/>
        <v>53.398058252427184</v>
      </c>
      <c r="X38" s="98">
        <v>5</v>
      </c>
      <c r="Y38" s="98">
        <v>1</v>
      </c>
      <c r="Z38" s="99"/>
      <c r="AA38" s="99"/>
      <c r="AB38" s="99"/>
      <c r="AC38" s="99"/>
    </row>
    <row r="39" spans="1:29" s="101" customFormat="1" ht="24" customHeight="1" x14ac:dyDescent="0.25">
      <c r="A39" s="91">
        <v>35</v>
      </c>
      <c r="B39" s="116" t="s">
        <v>73</v>
      </c>
      <c r="C39" s="116" t="s">
        <v>214</v>
      </c>
      <c r="D39" s="110">
        <f t="shared" si="6"/>
        <v>19</v>
      </c>
      <c r="E39" s="117">
        <v>85.8</v>
      </c>
      <c r="F39" s="117">
        <v>7</v>
      </c>
      <c r="G39" s="117">
        <v>2</v>
      </c>
      <c r="H39" s="117">
        <v>3</v>
      </c>
      <c r="I39" s="117">
        <v>0</v>
      </c>
      <c r="J39" s="117">
        <v>67</v>
      </c>
      <c r="K39" s="97">
        <f t="shared" si="4"/>
        <v>8.1585081585081589</v>
      </c>
      <c r="L39" s="98">
        <v>2</v>
      </c>
      <c r="M39" s="93">
        <f t="shared" si="7"/>
        <v>28.571428571428569</v>
      </c>
      <c r="N39" s="100">
        <v>6</v>
      </c>
      <c r="O39" s="97">
        <f t="shared" si="1"/>
        <v>5.8275058275058278</v>
      </c>
      <c r="P39" s="98">
        <v>2</v>
      </c>
      <c r="Q39" s="98"/>
      <c r="R39" s="98"/>
      <c r="S39" s="98"/>
      <c r="T39" s="98"/>
      <c r="U39" s="98">
        <v>3</v>
      </c>
      <c r="V39" s="98">
        <v>9</v>
      </c>
      <c r="W39" s="98">
        <f t="shared" si="2"/>
        <v>78.088578088578089</v>
      </c>
      <c r="X39" s="98">
        <v>7</v>
      </c>
      <c r="Y39" s="98">
        <v>1</v>
      </c>
      <c r="Z39" s="52"/>
      <c r="AA39" s="52"/>
      <c r="AB39" s="52"/>
      <c r="AC39" s="52"/>
    </row>
    <row r="40" spans="1:29" s="46" customFormat="1" ht="18.75" customHeight="1" x14ac:dyDescent="0.25">
      <c r="A40" s="91">
        <v>36</v>
      </c>
      <c r="B40" s="116" t="s">
        <v>302</v>
      </c>
      <c r="C40" s="116" t="s">
        <v>200</v>
      </c>
      <c r="D40" s="110">
        <f t="shared" si="6"/>
        <v>28</v>
      </c>
      <c r="E40" s="117">
        <v>0.7</v>
      </c>
      <c r="F40" s="117">
        <v>1</v>
      </c>
      <c r="G40" s="117">
        <v>0</v>
      </c>
      <c r="H40" s="117">
        <v>0</v>
      </c>
      <c r="I40" s="117">
        <v>0</v>
      </c>
      <c r="J40" s="117">
        <v>8</v>
      </c>
      <c r="K40" s="97">
        <f t="shared" si="4"/>
        <v>142.85714285714286</v>
      </c>
      <c r="L40" s="98">
        <v>28</v>
      </c>
      <c r="M40" s="93">
        <f t="shared" si="7"/>
        <v>0</v>
      </c>
      <c r="N40" s="100">
        <v>0</v>
      </c>
      <c r="O40" s="97">
        <f t="shared" si="1"/>
        <v>0</v>
      </c>
      <c r="P40" s="98">
        <v>0</v>
      </c>
      <c r="Q40" s="98"/>
      <c r="R40" s="98"/>
      <c r="S40" s="98"/>
      <c r="T40" s="98"/>
      <c r="U40" s="98"/>
      <c r="V40" s="98"/>
      <c r="W40" s="98">
        <f t="shared" si="2"/>
        <v>1142.8571428571429</v>
      </c>
      <c r="X40" s="98">
        <v>30</v>
      </c>
      <c r="Y40" s="98">
        <v>1</v>
      </c>
    </row>
    <row r="41" spans="1:29" s="46" customFormat="1" ht="18.75" customHeight="1" x14ac:dyDescent="0.25">
      <c r="A41" s="91">
        <v>37</v>
      </c>
      <c r="B41" s="134" t="s">
        <v>75</v>
      </c>
      <c r="C41" s="114" t="s">
        <v>289</v>
      </c>
      <c r="D41" s="110">
        <f t="shared" si="6"/>
        <v>39.6</v>
      </c>
      <c r="E41" s="114">
        <v>77.900000000000006</v>
      </c>
      <c r="F41" s="114">
        <v>63</v>
      </c>
      <c r="G41" s="114">
        <v>36</v>
      </c>
      <c r="H41" s="114">
        <v>11</v>
      </c>
      <c r="I41" s="114">
        <v>6</v>
      </c>
      <c r="J41" s="114">
        <v>264</v>
      </c>
      <c r="K41" s="97">
        <f t="shared" si="4"/>
        <v>80.872913992297811</v>
      </c>
      <c r="L41" s="87">
        <v>16</v>
      </c>
      <c r="M41" s="93">
        <f t="shared" si="7"/>
        <v>57.142857142857139</v>
      </c>
      <c r="N41" s="87">
        <v>11</v>
      </c>
      <c r="O41" s="97">
        <f t="shared" si="1"/>
        <v>68.035943517329898</v>
      </c>
      <c r="P41" s="87">
        <v>13</v>
      </c>
      <c r="Q41" s="87"/>
      <c r="R41" s="87"/>
      <c r="S41" s="87">
        <v>1</v>
      </c>
      <c r="T41" s="87">
        <v>1</v>
      </c>
      <c r="U41" s="87">
        <v>1</v>
      </c>
      <c r="V41" s="87">
        <v>3</v>
      </c>
      <c r="W41" s="98">
        <f t="shared" si="2"/>
        <v>338.89602053915274</v>
      </c>
      <c r="X41" s="87">
        <v>22</v>
      </c>
      <c r="Y41" s="87">
        <v>0.9</v>
      </c>
    </row>
    <row r="42" spans="1:29" s="52" customFormat="1" ht="28.5" customHeight="1" x14ac:dyDescent="0.25">
      <c r="A42" s="91">
        <v>38</v>
      </c>
      <c r="B42" s="134" t="s">
        <v>270</v>
      </c>
      <c r="C42" s="114" t="s">
        <v>288</v>
      </c>
      <c r="D42" s="110">
        <f t="shared" si="6"/>
        <v>66.600000000000009</v>
      </c>
      <c r="E42" s="114">
        <v>8.4</v>
      </c>
      <c r="F42" s="114">
        <v>14</v>
      </c>
      <c r="G42" s="114">
        <v>5</v>
      </c>
      <c r="H42" s="114">
        <v>2</v>
      </c>
      <c r="I42" s="114">
        <v>5</v>
      </c>
      <c r="J42" s="114">
        <v>90</v>
      </c>
      <c r="K42" s="97">
        <f t="shared" si="4"/>
        <v>166.66666666666666</v>
      </c>
      <c r="L42" s="87">
        <v>33</v>
      </c>
      <c r="M42" s="93">
        <f t="shared" si="7"/>
        <v>35.714285714285715</v>
      </c>
      <c r="N42" s="87">
        <v>8</v>
      </c>
      <c r="O42" s="97">
        <f t="shared" si="1"/>
        <v>142.85714285714286</v>
      </c>
      <c r="P42" s="87">
        <v>28</v>
      </c>
      <c r="Q42" s="87"/>
      <c r="R42" s="87"/>
      <c r="S42" s="87">
        <v>2</v>
      </c>
      <c r="T42" s="87">
        <v>2</v>
      </c>
      <c r="U42" s="87">
        <v>1</v>
      </c>
      <c r="V42" s="87">
        <v>3</v>
      </c>
      <c r="W42" s="98">
        <f t="shared" si="2"/>
        <v>1071.4285714285713</v>
      </c>
      <c r="X42" s="87">
        <v>30</v>
      </c>
      <c r="Y42" s="87">
        <v>0.9</v>
      </c>
    </row>
  </sheetData>
  <sortState ref="A9:Z41">
    <sortCondition ref="D9:D41"/>
  </sortState>
  <mergeCells count="16">
    <mergeCell ref="S2:T2"/>
    <mergeCell ref="U2:V2"/>
    <mergeCell ref="W2:X2"/>
    <mergeCell ref="Y2:Y3"/>
    <mergeCell ref="C2:C3"/>
    <mergeCell ref="G2:I2"/>
    <mergeCell ref="J2:J3"/>
    <mergeCell ref="K2:L2"/>
    <mergeCell ref="M2:N2"/>
    <mergeCell ref="O2:P2"/>
    <mergeCell ref="Q2:R2"/>
    <mergeCell ref="A2:A3"/>
    <mergeCell ref="B2:B3"/>
    <mergeCell ref="D2:D3"/>
    <mergeCell ref="E2:E3"/>
    <mergeCell ref="F2:F3"/>
  </mergeCells>
  <pageMargins left="0.11811023622047245" right="0" top="0.35433070866141736" bottom="0.15748031496062992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workbookViewId="0">
      <pane ySplit="4" topLeftCell="A20" activePane="bottomLeft" state="frozen"/>
      <selection pane="bottomLeft" activeCell="A22" sqref="A22"/>
    </sheetView>
  </sheetViews>
  <sheetFormatPr defaultRowHeight="15" x14ac:dyDescent="0.25"/>
  <cols>
    <col min="1" max="1" width="7.28515625" customWidth="1"/>
    <col min="2" max="2" width="20.7109375" customWidth="1"/>
    <col min="3" max="3" width="17.85546875" customWidth="1"/>
    <col min="6" max="6" width="7.85546875" customWidth="1"/>
    <col min="7" max="7" width="7.7109375" customWidth="1"/>
    <col min="8" max="8" width="8.140625" customWidth="1"/>
    <col min="9" max="9" width="7.28515625" customWidth="1"/>
    <col min="12" max="12" width="6.7109375" customWidth="1"/>
    <col min="14" max="14" width="6" customWidth="1"/>
    <col min="16" max="16" width="6.7109375" customWidth="1"/>
    <col min="17" max="17" width="6.42578125" customWidth="1"/>
    <col min="18" max="19" width="6" customWidth="1"/>
    <col min="20" max="21" width="6.28515625" customWidth="1"/>
    <col min="22" max="22" width="6.140625" customWidth="1"/>
    <col min="23" max="23" width="6.5703125" customWidth="1"/>
  </cols>
  <sheetData>
    <row r="1" spans="1:23" ht="18.75" x14ac:dyDescent="0.25">
      <c r="A1" s="20" t="s">
        <v>322</v>
      </c>
      <c r="B1" s="21"/>
      <c r="C1" s="21"/>
      <c r="D1" s="21"/>
      <c r="E1" s="38"/>
      <c r="F1" s="38"/>
      <c r="G1" s="38"/>
      <c r="H1" s="38"/>
      <c r="I1" s="38"/>
      <c r="J1" s="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73.25" customHeight="1" x14ac:dyDescent="0.25">
      <c r="A2" s="176" t="s">
        <v>0</v>
      </c>
      <c r="B2" s="176" t="s">
        <v>1</v>
      </c>
      <c r="C2" s="176" t="s">
        <v>194</v>
      </c>
      <c r="D2" s="152" t="s">
        <v>2</v>
      </c>
      <c r="E2" s="164" t="s">
        <v>3</v>
      </c>
      <c r="F2" s="164" t="s">
        <v>317</v>
      </c>
      <c r="G2" s="155" t="s">
        <v>323</v>
      </c>
      <c r="H2" s="173"/>
      <c r="I2" s="156"/>
      <c r="J2" s="164" t="s">
        <v>4</v>
      </c>
      <c r="K2" s="154" t="s">
        <v>5</v>
      </c>
      <c r="L2" s="154"/>
      <c r="M2" s="166" t="s">
        <v>6</v>
      </c>
      <c r="N2" s="167"/>
      <c r="O2" s="154" t="s">
        <v>7</v>
      </c>
      <c r="P2" s="154"/>
      <c r="Q2" s="168" t="s">
        <v>8</v>
      </c>
      <c r="R2" s="169"/>
      <c r="S2" s="155" t="s">
        <v>9</v>
      </c>
      <c r="T2" s="156"/>
      <c r="U2" s="155" t="s">
        <v>10</v>
      </c>
      <c r="V2" s="156"/>
      <c r="W2" s="157" t="s">
        <v>11</v>
      </c>
    </row>
    <row r="3" spans="1:23" ht="153" x14ac:dyDescent="0.25">
      <c r="A3" s="177"/>
      <c r="B3" s="177"/>
      <c r="C3" s="177"/>
      <c r="D3" s="153"/>
      <c r="E3" s="165"/>
      <c r="F3" s="165"/>
      <c r="G3" s="5" t="s">
        <v>12</v>
      </c>
      <c r="H3" s="5" t="s">
        <v>13</v>
      </c>
      <c r="I3" s="6" t="s">
        <v>14</v>
      </c>
      <c r="J3" s="165"/>
      <c r="K3" s="2" t="s">
        <v>15</v>
      </c>
      <c r="L3" s="3" t="s">
        <v>16</v>
      </c>
      <c r="M3" s="4" t="s">
        <v>15</v>
      </c>
      <c r="N3" s="4" t="s">
        <v>16</v>
      </c>
      <c r="O3" s="3" t="s">
        <v>15</v>
      </c>
      <c r="P3" s="3" t="s">
        <v>16</v>
      </c>
      <c r="Q3" s="2" t="s">
        <v>17</v>
      </c>
      <c r="R3" s="3" t="s">
        <v>16</v>
      </c>
      <c r="S3" s="2" t="s">
        <v>18</v>
      </c>
      <c r="T3" s="3" t="s">
        <v>16</v>
      </c>
      <c r="U3" s="2" t="s">
        <v>19</v>
      </c>
      <c r="V3" s="3" t="s">
        <v>16</v>
      </c>
      <c r="W3" s="158"/>
    </row>
    <row r="4" spans="1:23" ht="15.75" x14ac:dyDescent="0.25">
      <c r="A4" s="22" t="s">
        <v>168</v>
      </c>
      <c r="B4" s="23"/>
      <c r="C4" s="41"/>
      <c r="D4" s="24"/>
      <c r="E4" s="25" t="s">
        <v>21</v>
      </c>
      <c r="F4" s="25" t="s">
        <v>22</v>
      </c>
      <c r="G4" s="26" t="s">
        <v>23</v>
      </c>
      <c r="H4" s="26" t="s">
        <v>24</v>
      </c>
      <c r="I4" s="27" t="s">
        <v>25</v>
      </c>
      <c r="J4" s="28" t="s">
        <v>26</v>
      </c>
      <c r="K4" s="25"/>
      <c r="L4" s="29" t="s">
        <v>27</v>
      </c>
      <c r="M4" s="30"/>
      <c r="N4" s="30" t="s">
        <v>28</v>
      </c>
      <c r="O4" s="29"/>
      <c r="P4" s="29" t="s">
        <v>29</v>
      </c>
      <c r="Q4" s="25"/>
      <c r="R4" s="29" t="s">
        <v>30</v>
      </c>
      <c r="S4" s="25"/>
      <c r="T4" s="29" t="s">
        <v>31</v>
      </c>
      <c r="U4" s="25"/>
      <c r="V4" s="29" t="s">
        <v>32</v>
      </c>
      <c r="W4" s="33"/>
    </row>
    <row r="5" spans="1:23" s="52" customFormat="1" ht="30.75" customHeight="1" x14ac:dyDescent="0.25">
      <c r="A5" s="91">
        <v>1</v>
      </c>
      <c r="B5" s="95" t="s">
        <v>34</v>
      </c>
      <c r="C5" s="95" t="s">
        <v>238</v>
      </c>
      <c r="D5" s="74">
        <f t="shared" ref="D5:D24" si="0">(L5+N5+P5+R5+T5+V5)*W5</f>
        <v>1</v>
      </c>
      <c r="E5" s="91">
        <v>130.6</v>
      </c>
      <c r="F5" s="91">
        <v>3</v>
      </c>
      <c r="G5" s="92">
        <v>0</v>
      </c>
      <c r="H5" s="92">
        <v>0</v>
      </c>
      <c r="I5" s="92">
        <v>0</v>
      </c>
      <c r="J5" s="92">
        <v>30</v>
      </c>
      <c r="K5" s="85">
        <f t="shared" ref="K5:K24" si="1">F5/E5*100</f>
        <v>2.2970903522205206</v>
      </c>
      <c r="L5" s="79">
        <v>1</v>
      </c>
      <c r="M5" s="86">
        <f t="shared" ref="M5:M24" si="2">G5/F5*100</f>
        <v>0</v>
      </c>
      <c r="N5" s="80">
        <v>0</v>
      </c>
      <c r="O5" s="85">
        <f t="shared" ref="O5:O24" si="3">(G5+H5+I5)/E5*100</f>
        <v>0</v>
      </c>
      <c r="P5" s="79">
        <v>0</v>
      </c>
      <c r="Q5" s="79"/>
      <c r="R5" s="79"/>
      <c r="S5" s="79"/>
      <c r="T5" s="79"/>
      <c r="U5" s="79"/>
      <c r="V5" s="79"/>
      <c r="W5" s="79">
        <v>1</v>
      </c>
    </row>
    <row r="6" spans="1:23" s="52" customFormat="1" ht="30.75" customHeight="1" x14ac:dyDescent="0.25">
      <c r="A6" s="91">
        <v>2</v>
      </c>
      <c r="B6" s="95" t="s">
        <v>264</v>
      </c>
      <c r="C6" s="95" t="s">
        <v>265</v>
      </c>
      <c r="D6" s="74">
        <f t="shared" si="0"/>
        <v>1</v>
      </c>
      <c r="E6" s="91">
        <v>200.7</v>
      </c>
      <c r="F6" s="91">
        <v>8</v>
      </c>
      <c r="G6" s="92">
        <v>0</v>
      </c>
      <c r="H6" s="92">
        <v>0</v>
      </c>
      <c r="I6" s="92">
        <v>0</v>
      </c>
      <c r="J6" s="92">
        <v>146</v>
      </c>
      <c r="K6" s="85">
        <f t="shared" si="1"/>
        <v>3.9860488290981566</v>
      </c>
      <c r="L6" s="79">
        <v>1</v>
      </c>
      <c r="M6" s="86">
        <f t="shared" si="2"/>
        <v>0</v>
      </c>
      <c r="N6" s="80">
        <v>0</v>
      </c>
      <c r="O6" s="85">
        <f t="shared" si="3"/>
        <v>0</v>
      </c>
      <c r="P6" s="79">
        <v>0</v>
      </c>
      <c r="Q6" s="79"/>
      <c r="R6" s="79"/>
      <c r="S6" s="79"/>
      <c r="T6" s="79"/>
      <c r="U6" s="79"/>
      <c r="V6" s="79"/>
      <c r="W6" s="79">
        <v>1</v>
      </c>
    </row>
    <row r="7" spans="1:23" s="52" customFormat="1" ht="33" customHeight="1" x14ac:dyDescent="0.25">
      <c r="A7" s="91">
        <v>3</v>
      </c>
      <c r="B7" s="95" t="s">
        <v>48</v>
      </c>
      <c r="C7" s="95" t="s">
        <v>241</v>
      </c>
      <c r="D7" s="74">
        <f t="shared" si="0"/>
        <v>2</v>
      </c>
      <c r="E7" s="91">
        <v>145</v>
      </c>
      <c r="F7" s="91">
        <v>9</v>
      </c>
      <c r="G7" s="92">
        <v>0</v>
      </c>
      <c r="H7" s="92">
        <v>0</v>
      </c>
      <c r="I7" s="92">
        <v>0</v>
      </c>
      <c r="J7" s="92">
        <v>149</v>
      </c>
      <c r="K7" s="85">
        <f t="shared" si="1"/>
        <v>6.2068965517241379</v>
      </c>
      <c r="L7" s="79">
        <v>2</v>
      </c>
      <c r="M7" s="86">
        <f t="shared" si="2"/>
        <v>0</v>
      </c>
      <c r="N7" s="80">
        <v>0</v>
      </c>
      <c r="O7" s="85">
        <f t="shared" si="3"/>
        <v>0</v>
      </c>
      <c r="P7" s="79">
        <v>0</v>
      </c>
      <c r="Q7" s="79"/>
      <c r="R7" s="79"/>
      <c r="S7" s="79"/>
      <c r="T7" s="79"/>
      <c r="U7" s="79"/>
      <c r="V7" s="79"/>
      <c r="W7" s="79">
        <v>1</v>
      </c>
    </row>
    <row r="8" spans="1:23" s="52" customFormat="1" ht="33" customHeight="1" x14ac:dyDescent="0.25">
      <c r="A8" s="91">
        <v>4</v>
      </c>
      <c r="B8" s="95" t="s">
        <v>59</v>
      </c>
      <c r="C8" s="95" t="s">
        <v>228</v>
      </c>
      <c r="D8" s="74">
        <f t="shared" si="0"/>
        <v>2.7</v>
      </c>
      <c r="E8" s="91">
        <v>160.30000000000001</v>
      </c>
      <c r="F8" s="91">
        <v>13</v>
      </c>
      <c r="G8" s="92">
        <v>0</v>
      </c>
      <c r="H8" s="92">
        <v>0</v>
      </c>
      <c r="I8" s="92">
        <v>2</v>
      </c>
      <c r="J8" s="92">
        <v>303</v>
      </c>
      <c r="K8" s="85">
        <f t="shared" si="1"/>
        <v>8.1097941359950099</v>
      </c>
      <c r="L8" s="79">
        <v>2</v>
      </c>
      <c r="M8" s="86">
        <f t="shared" si="2"/>
        <v>0</v>
      </c>
      <c r="N8" s="80">
        <v>0</v>
      </c>
      <c r="O8" s="85">
        <f t="shared" si="3"/>
        <v>1.2476606363069245</v>
      </c>
      <c r="P8" s="79">
        <v>1</v>
      </c>
      <c r="Q8" s="79"/>
      <c r="R8" s="79"/>
      <c r="S8" s="79"/>
      <c r="T8" s="79"/>
      <c r="U8" s="79"/>
      <c r="V8" s="79"/>
      <c r="W8" s="79">
        <v>0.9</v>
      </c>
    </row>
    <row r="9" spans="1:23" s="52" customFormat="1" ht="24" customHeight="1" x14ac:dyDescent="0.25">
      <c r="A9" s="91">
        <v>5</v>
      </c>
      <c r="B9" s="95" t="s">
        <v>43</v>
      </c>
      <c r="C9" s="95" t="s">
        <v>236</v>
      </c>
      <c r="D9" s="74">
        <f t="shared" si="0"/>
        <v>2.8499999999999996</v>
      </c>
      <c r="E9" s="91">
        <v>229.8</v>
      </c>
      <c r="F9" s="91">
        <v>24</v>
      </c>
      <c r="G9" s="92">
        <v>0</v>
      </c>
      <c r="H9" s="92">
        <v>0</v>
      </c>
      <c r="I9" s="92">
        <v>0</v>
      </c>
      <c r="J9" s="92">
        <v>302</v>
      </c>
      <c r="K9" s="85">
        <f t="shared" si="1"/>
        <v>10.443864229765012</v>
      </c>
      <c r="L9" s="79">
        <v>3</v>
      </c>
      <c r="M9" s="86">
        <f t="shared" si="2"/>
        <v>0</v>
      </c>
      <c r="N9" s="80">
        <v>0</v>
      </c>
      <c r="O9" s="85">
        <f t="shared" si="3"/>
        <v>0</v>
      </c>
      <c r="P9" s="79">
        <v>0</v>
      </c>
      <c r="Q9" s="79"/>
      <c r="R9" s="79"/>
      <c r="S9" s="79"/>
      <c r="T9" s="79"/>
      <c r="U9" s="79"/>
      <c r="V9" s="79"/>
      <c r="W9" s="79">
        <v>0.95</v>
      </c>
    </row>
    <row r="10" spans="1:23" s="52" customFormat="1" ht="24.75" customHeight="1" x14ac:dyDescent="0.25">
      <c r="A10" s="91">
        <v>6</v>
      </c>
      <c r="B10" s="95" t="s">
        <v>35</v>
      </c>
      <c r="C10" s="95" t="s">
        <v>234</v>
      </c>
      <c r="D10" s="74">
        <f t="shared" si="0"/>
        <v>4</v>
      </c>
      <c r="E10" s="91">
        <v>162.69999999999999</v>
      </c>
      <c r="F10" s="91">
        <v>6</v>
      </c>
      <c r="G10" s="92">
        <v>0</v>
      </c>
      <c r="H10" s="92">
        <v>0</v>
      </c>
      <c r="I10" s="92">
        <v>0</v>
      </c>
      <c r="J10" s="92">
        <v>72</v>
      </c>
      <c r="K10" s="85">
        <f t="shared" si="1"/>
        <v>3.687768899815612</v>
      </c>
      <c r="L10" s="79">
        <v>1</v>
      </c>
      <c r="M10" s="86">
        <f t="shared" si="2"/>
        <v>0</v>
      </c>
      <c r="N10" s="80">
        <v>0</v>
      </c>
      <c r="O10" s="85">
        <f t="shared" si="3"/>
        <v>0</v>
      </c>
      <c r="P10" s="79">
        <v>0</v>
      </c>
      <c r="Q10" s="79">
        <v>1</v>
      </c>
      <c r="R10" s="79">
        <v>3</v>
      </c>
      <c r="S10" s="79"/>
      <c r="T10" s="79"/>
      <c r="U10" s="79"/>
      <c r="V10" s="79"/>
      <c r="W10" s="79">
        <v>1</v>
      </c>
    </row>
    <row r="11" spans="1:23" s="52" customFormat="1" ht="24" customHeight="1" x14ac:dyDescent="0.25">
      <c r="A11" s="91">
        <v>7</v>
      </c>
      <c r="B11" s="95" t="s">
        <v>65</v>
      </c>
      <c r="C11" s="95" t="s">
        <v>244</v>
      </c>
      <c r="D11" s="74">
        <f t="shared" si="0"/>
        <v>4</v>
      </c>
      <c r="E11" s="91">
        <v>246</v>
      </c>
      <c r="F11" s="91">
        <v>37</v>
      </c>
      <c r="G11" s="92">
        <v>0</v>
      </c>
      <c r="H11" s="92">
        <v>0</v>
      </c>
      <c r="I11" s="92">
        <v>0</v>
      </c>
      <c r="J11" s="92">
        <v>372</v>
      </c>
      <c r="K11" s="85">
        <f t="shared" si="1"/>
        <v>15.040650406504067</v>
      </c>
      <c r="L11" s="79">
        <v>4</v>
      </c>
      <c r="M11" s="86">
        <f t="shared" si="2"/>
        <v>0</v>
      </c>
      <c r="N11" s="80">
        <v>0</v>
      </c>
      <c r="O11" s="85">
        <f t="shared" si="3"/>
        <v>0</v>
      </c>
      <c r="P11" s="79">
        <v>0</v>
      </c>
      <c r="Q11" s="79"/>
      <c r="R11" s="79"/>
      <c r="S11" s="79"/>
      <c r="T11" s="79"/>
      <c r="U11" s="79"/>
      <c r="V11" s="79"/>
      <c r="W11" s="79">
        <v>1</v>
      </c>
    </row>
    <row r="12" spans="1:23" s="52" customFormat="1" ht="29.25" customHeight="1" x14ac:dyDescent="0.25">
      <c r="A12" s="91">
        <v>8</v>
      </c>
      <c r="B12" s="95" t="s">
        <v>45</v>
      </c>
      <c r="C12" s="95" t="s">
        <v>226</v>
      </c>
      <c r="D12" s="74">
        <f t="shared" si="0"/>
        <v>4</v>
      </c>
      <c r="E12" s="91">
        <v>141.19999999999999</v>
      </c>
      <c r="F12" s="91">
        <v>15</v>
      </c>
      <c r="G12" s="92">
        <v>0</v>
      </c>
      <c r="H12" s="92">
        <v>1</v>
      </c>
      <c r="I12" s="92">
        <v>0</v>
      </c>
      <c r="J12" s="92">
        <v>360</v>
      </c>
      <c r="K12" s="85">
        <f t="shared" si="1"/>
        <v>10.623229461756374</v>
      </c>
      <c r="L12" s="79">
        <v>3</v>
      </c>
      <c r="M12" s="86">
        <f t="shared" si="2"/>
        <v>0</v>
      </c>
      <c r="N12" s="80">
        <v>0</v>
      </c>
      <c r="O12" s="85">
        <f t="shared" si="3"/>
        <v>0.708215297450425</v>
      </c>
      <c r="P12" s="79">
        <v>1</v>
      </c>
      <c r="Q12" s="79"/>
      <c r="R12" s="79"/>
      <c r="S12" s="79"/>
      <c r="T12" s="79"/>
      <c r="U12" s="79"/>
      <c r="V12" s="79"/>
      <c r="W12" s="79">
        <v>1</v>
      </c>
    </row>
    <row r="13" spans="1:23" s="52" customFormat="1" ht="25.5" customHeight="1" x14ac:dyDescent="0.25">
      <c r="A13" s="91">
        <v>9</v>
      </c>
      <c r="B13" s="95" t="s">
        <v>58</v>
      </c>
      <c r="C13" s="95" t="s">
        <v>233</v>
      </c>
      <c r="D13" s="74">
        <f t="shared" si="0"/>
        <v>4.5</v>
      </c>
      <c r="E13" s="91">
        <v>246.9</v>
      </c>
      <c r="F13" s="91">
        <v>42</v>
      </c>
      <c r="G13" s="92">
        <v>0</v>
      </c>
      <c r="H13" s="92">
        <v>1</v>
      </c>
      <c r="I13" s="92">
        <v>0</v>
      </c>
      <c r="J13" s="92">
        <v>576</v>
      </c>
      <c r="K13" s="85">
        <f t="shared" si="1"/>
        <v>17.01093560145808</v>
      </c>
      <c r="L13" s="79">
        <v>4</v>
      </c>
      <c r="M13" s="86">
        <f t="shared" si="2"/>
        <v>0</v>
      </c>
      <c r="N13" s="80">
        <v>0</v>
      </c>
      <c r="O13" s="85">
        <f t="shared" si="3"/>
        <v>0.40502227622519238</v>
      </c>
      <c r="P13" s="79">
        <v>1</v>
      </c>
      <c r="Q13" s="79"/>
      <c r="R13" s="79"/>
      <c r="S13" s="79"/>
      <c r="T13" s="79"/>
      <c r="U13" s="79"/>
      <c r="V13" s="79"/>
      <c r="W13" s="79">
        <v>0.9</v>
      </c>
    </row>
    <row r="14" spans="1:23" s="52" customFormat="1" ht="30.75" customHeight="1" x14ac:dyDescent="0.25">
      <c r="A14" s="91">
        <v>10</v>
      </c>
      <c r="B14" s="95" t="s">
        <v>60</v>
      </c>
      <c r="C14" s="95" t="s">
        <v>230</v>
      </c>
      <c r="D14" s="74">
        <f t="shared" si="0"/>
        <v>4.5</v>
      </c>
      <c r="E14" s="91">
        <v>138.30000000000001</v>
      </c>
      <c r="F14" s="91">
        <v>22</v>
      </c>
      <c r="G14" s="92">
        <v>0</v>
      </c>
      <c r="H14" s="92">
        <v>2</v>
      </c>
      <c r="I14" s="92">
        <v>0</v>
      </c>
      <c r="J14" s="92">
        <v>380</v>
      </c>
      <c r="K14" s="85">
        <f t="shared" si="1"/>
        <v>15.907447577729572</v>
      </c>
      <c r="L14" s="79">
        <v>4</v>
      </c>
      <c r="M14" s="86">
        <f t="shared" si="2"/>
        <v>0</v>
      </c>
      <c r="N14" s="80">
        <v>0</v>
      </c>
      <c r="O14" s="85">
        <f t="shared" si="3"/>
        <v>1.4461315979754157</v>
      </c>
      <c r="P14" s="79">
        <v>1</v>
      </c>
      <c r="Q14" s="79"/>
      <c r="R14" s="79"/>
      <c r="S14" s="79"/>
      <c r="T14" s="79"/>
      <c r="U14" s="79"/>
      <c r="V14" s="79"/>
      <c r="W14" s="79">
        <v>0.9</v>
      </c>
    </row>
    <row r="15" spans="1:23" s="52" customFormat="1" ht="31.5" customHeight="1" x14ac:dyDescent="0.25">
      <c r="A15" s="91">
        <v>11</v>
      </c>
      <c r="B15" s="95" t="s">
        <v>55</v>
      </c>
      <c r="C15" s="95" t="s">
        <v>222</v>
      </c>
      <c r="D15" s="74">
        <f t="shared" si="0"/>
        <v>5</v>
      </c>
      <c r="E15" s="91">
        <v>211</v>
      </c>
      <c r="F15" s="91">
        <v>41</v>
      </c>
      <c r="G15" s="92">
        <v>0</v>
      </c>
      <c r="H15" s="92">
        <v>2</v>
      </c>
      <c r="I15" s="92">
        <v>0</v>
      </c>
      <c r="J15" s="92">
        <v>288</v>
      </c>
      <c r="K15" s="85">
        <f t="shared" si="1"/>
        <v>19.431279620853083</v>
      </c>
      <c r="L15" s="79">
        <v>4</v>
      </c>
      <c r="M15" s="86">
        <f t="shared" si="2"/>
        <v>0</v>
      </c>
      <c r="N15" s="80">
        <v>0</v>
      </c>
      <c r="O15" s="85">
        <f t="shared" si="3"/>
        <v>0.94786729857819907</v>
      </c>
      <c r="P15" s="79">
        <v>1</v>
      </c>
      <c r="Q15" s="79"/>
      <c r="R15" s="79"/>
      <c r="S15" s="79"/>
      <c r="T15" s="79"/>
      <c r="U15" s="79"/>
      <c r="V15" s="79"/>
      <c r="W15" s="79">
        <v>1</v>
      </c>
    </row>
    <row r="16" spans="1:23" s="52" customFormat="1" ht="27" customHeight="1" x14ac:dyDescent="0.25">
      <c r="A16" s="91">
        <v>12</v>
      </c>
      <c r="B16" s="95" t="s">
        <v>51</v>
      </c>
      <c r="C16" s="95" t="s">
        <v>195</v>
      </c>
      <c r="D16" s="74">
        <f t="shared" si="0"/>
        <v>5.6999999999999993</v>
      </c>
      <c r="E16" s="91">
        <v>121.4</v>
      </c>
      <c r="F16" s="91">
        <v>5</v>
      </c>
      <c r="G16" s="92">
        <v>1</v>
      </c>
      <c r="H16" s="92">
        <v>0</v>
      </c>
      <c r="I16" s="92">
        <v>0</v>
      </c>
      <c r="J16" s="92">
        <v>125</v>
      </c>
      <c r="K16" s="85">
        <f t="shared" si="1"/>
        <v>4.1186161449752881</v>
      </c>
      <c r="L16" s="79">
        <v>1</v>
      </c>
      <c r="M16" s="86">
        <f t="shared" si="2"/>
        <v>20</v>
      </c>
      <c r="N16" s="80">
        <v>4</v>
      </c>
      <c r="O16" s="85">
        <f t="shared" si="3"/>
        <v>0.82372322899505768</v>
      </c>
      <c r="P16" s="79">
        <v>1</v>
      </c>
      <c r="Q16" s="79"/>
      <c r="R16" s="79"/>
      <c r="S16" s="79"/>
      <c r="T16" s="79"/>
      <c r="U16" s="79"/>
      <c r="V16" s="79"/>
      <c r="W16" s="79">
        <v>0.95</v>
      </c>
    </row>
    <row r="17" spans="1:29" s="52" customFormat="1" ht="28.5" customHeight="1" x14ac:dyDescent="0.25">
      <c r="A17" s="91">
        <v>13</v>
      </c>
      <c r="B17" s="95" t="s">
        <v>74</v>
      </c>
      <c r="C17" s="95" t="s">
        <v>220</v>
      </c>
      <c r="D17" s="74">
        <f t="shared" si="0"/>
        <v>8.5499999999999989</v>
      </c>
      <c r="E17" s="91">
        <v>131</v>
      </c>
      <c r="F17" s="91">
        <v>39</v>
      </c>
      <c r="G17" s="92">
        <v>2</v>
      </c>
      <c r="H17" s="92">
        <v>2</v>
      </c>
      <c r="I17" s="92">
        <v>1</v>
      </c>
      <c r="J17" s="92">
        <v>369</v>
      </c>
      <c r="K17" s="85">
        <f t="shared" si="1"/>
        <v>29.770992366412212</v>
      </c>
      <c r="L17" s="79">
        <v>6</v>
      </c>
      <c r="M17" s="86">
        <f t="shared" si="2"/>
        <v>5.1282051282051277</v>
      </c>
      <c r="N17" s="80">
        <v>2</v>
      </c>
      <c r="O17" s="85">
        <f t="shared" si="3"/>
        <v>3.8167938931297711</v>
      </c>
      <c r="P17" s="79">
        <v>1</v>
      </c>
      <c r="Q17" s="79"/>
      <c r="R17" s="79"/>
      <c r="S17" s="79"/>
      <c r="T17" s="79"/>
      <c r="U17" s="79"/>
      <c r="V17" s="79"/>
      <c r="W17" s="79">
        <v>0.95</v>
      </c>
    </row>
    <row r="18" spans="1:29" s="52" customFormat="1" ht="25.5" customHeight="1" x14ac:dyDescent="0.25">
      <c r="A18" s="91">
        <v>14</v>
      </c>
      <c r="B18" s="95" t="s">
        <v>67</v>
      </c>
      <c r="C18" s="95" t="s">
        <v>219</v>
      </c>
      <c r="D18" s="74">
        <f t="shared" si="0"/>
        <v>9</v>
      </c>
      <c r="E18" s="91">
        <v>145.80000000000001</v>
      </c>
      <c r="F18" s="91">
        <v>13</v>
      </c>
      <c r="G18" s="91">
        <v>4</v>
      </c>
      <c r="H18" s="91">
        <v>1</v>
      </c>
      <c r="I18" s="91">
        <v>0</v>
      </c>
      <c r="J18" s="91">
        <v>287</v>
      </c>
      <c r="K18" s="85">
        <f t="shared" si="1"/>
        <v>8.9163237311385455</v>
      </c>
      <c r="L18" s="79">
        <v>2</v>
      </c>
      <c r="M18" s="86">
        <f t="shared" si="2"/>
        <v>30.76923076923077</v>
      </c>
      <c r="N18" s="80">
        <v>7</v>
      </c>
      <c r="O18" s="85">
        <f t="shared" si="3"/>
        <v>3.4293552812071324</v>
      </c>
      <c r="P18" s="79">
        <v>1</v>
      </c>
      <c r="Q18" s="79"/>
      <c r="R18" s="79"/>
      <c r="S18" s="79"/>
      <c r="T18" s="79"/>
      <c r="U18" s="79"/>
      <c r="V18" s="79"/>
      <c r="W18" s="79">
        <v>0.9</v>
      </c>
    </row>
    <row r="19" spans="1:29" s="52" customFormat="1" ht="24" customHeight="1" x14ac:dyDescent="0.25">
      <c r="A19" s="91">
        <v>15</v>
      </c>
      <c r="B19" s="95" t="s">
        <v>52</v>
      </c>
      <c r="C19" s="95" t="s">
        <v>246</v>
      </c>
      <c r="D19" s="74">
        <f t="shared" si="0"/>
        <v>11</v>
      </c>
      <c r="E19" s="91">
        <v>156.19999999999999</v>
      </c>
      <c r="F19" s="91">
        <v>24</v>
      </c>
      <c r="G19" s="91">
        <v>4</v>
      </c>
      <c r="H19" s="91">
        <v>0</v>
      </c>
      <c r="I19" s="91">
        <v>3</v>
      </c>
      <c r="J19" s="91">
        <v>181</v>
      </c>
      <c r="K19" s="85">
        <f t="shared" si="1"/>
        <v>15.364916773367479</v>
      </c>
      <c r="L19" s="79">
        <v>4</v>
      </c>
      <c r="M19" s="86">
        <f t="shared" si="2"/>
        <v>16.666666666666664</v>
      </c>
      <c r="N19" s="80">
        <v>4</v>
      </c>
      <c r="O19" s="85">
        <f t="shared" si="3"/>
        <v>4.4814340588988477</v>
      </c>
      <c r="P19" s="79">
        <v>1</v>
      </c>
      <c r="Q19" s="79"/>
      <c r="R19" s="79"/>
      <c r="S19" s="79">
        <v>2</v>
      </c>
      <c r="T19" s="79">
        <v>2</v>
      </c>
      <c r="U19" s="79"/>
      <c r="V19" s="79"/>
      <c r="W19" s="79">
        <v>1</v>
      </c>
    </row>
    <row r="20" spans="1:29" s="52" customFormat="1" ht="38.25" customHeight="1" x14ac:dyDescent="0.25">
      <c r="A20" s="91">
        <v>16</v>
      </c>
      <c r="B20" s="96" t="s">
        <v>76</v>
      </c>
      <c r="C20" s="96" t="s">
        <v>218</v>
      </c>
      <c r="D20" s="74">
        <f t="shared" si="0"/>
        <v>13</v>
      </c>
      <c r="E20" s="91">
        <v>160.6</v>
      </c>
      <c r="F20" s="91">
        <v>51</v>
      </c>
      <c r="G20" s="91">
        <v>8</v>
      </c>
      <c r="H20" s="91">
        <v>7</v>
      </c>
      <c r="I20" s="91">
        <v>1</v>
      </c>
      <c r="J20" s="91">
        <v>550</v>
      </c>
      <c r="K20" s="85">
        <f t="shared" si="1"/>
        <v>31.755915317559154</v>
      </c>
      <c r="L20" s="79">
        <v>7</v>
      </c>
      <c r="M20" s="86">
        <f t="shared" si="2"/>
        <v>15.686274509803921</v>
      </c>
      <c r="N20" s="80">
        <v>4</v>
      </c>
      <c r="O20" s="85">
        <f t="shared" si="3"/>
        <v>9.9626400996264017</v>
      </c>
      <c r="P20" s="79">
        <v>2</v>
      </c>
      <c r="Q20" s="79"/>
      <c r="R20" s="79"/>
      <c r="S20" s="79"/>
      <c r="T20" s="79"/>
      <c r="U20" s="79"/>
      <c r="V20" s="79"/>
      <c r="W20" s="79">
        <v>1</v>
      </c>
      <c r="X20" s="101"/>
      <c r="Y20" s="101"/>
      <c r="Z20" s="101"/>
      <c r="AA20" s="101"/>
      <c r="AB20" s="101"/>
      <c r="AC20" s="101"/>
    </row>
    <row r="21" spans="1:29" s="52" customFormat="1" ht="30.75" customHeight="1" x14ac:dyDescent="0.25">
      <c r="A21" s="91">
        <v>17</v>
      </c>
      <c r="B21" s="95" t="s">
        <v>46</v>
      </c>
      <c r="C21" s="95" t="s">
        <v>242</v>
      </c>
      <c r="D21" s="74">
        <f t="shared" si="0"/>
        <v>15</v>
      </c>
      <c r="E21" s="91">
        <v>106</v>
      </c>
      <c r="F21" s="91">
        <v>3</v>
      </c>
      <c r="G21" s="92">
        <v>2</v>
      </c>
      <c r="H21" s="92">
        <v>0</v>
      </c>
      <c r="I21" s="92">
        <v>0</v>
      </c>
      <c r="J21" s="92">
        <v>49</v>
      </c>
      <c r="K21" s="85">
        <f t="shared" si="1"/>
        <v>2.8301886792452833</v>
      </c>
      <c r="L21" s="98">
        <v>1</v>
      </c>
      <c r="M21" s="86">
        <f t="shared" si="2"/>
        <v>66.666666666666657</v>
      </c>
      <c r="N21" s="100">
        <v>13</v>
      </c>
      <c r="O21" s="85">
        <f t="shared" si="3"/>
        <v>1.8867924528301887</v>
      </c>
      <c r="P21" s="98">
        <v>1</v>
      </c>
      <c r="Q21" s="98"/>
      <c r="R21" s="98"/>
      <c r="S21" s="98"/>
      <c r="T21" s="98"/>
      <c r="U21" s="98"/>
      <c r="V21" s="98"/>
      <c r="W21" s="98">
        <v>1</v>
      </c>
    </row>
    <row r="22" spans="1:29" s="76" customFormat="1" ht="18.75" x14ac:dyDescent="0.25">
      <c r="A22" s="91">
        <v>18</v>
      </c>
      <c r="B22" s="132" t="s">
        <v>49</v>
      </c>
      <c r="C22" s="132" t="s">
        <v>206</v>
      </c>
      <c r="D22" s="74">
        <f t="shared" si="0"/>
        <v>16</v>
      </c>
      <c r="E22" s="77">
        <v>134.69999999999999</v>
      </c>
      <c r="F22" s="77">
        <v>39</v>
      </c>
      <c r="G22" s="77">
        <v>10</v>
      </c>
      <c r="H22" s="77">
        <v>14</v>
      </c>
      <c r="I22" s="77">
        <v>1</v>
      </c>
      <c r="J22" s="77">
        <v>252</v>
      </c>
      <c r="K22" s="85">
        <f t="shared" si="1"/>
        <v>28.953229398663698</v>
      </c>
      <c r="L22" s="89">
        <v>6</v>
      </c>
      <c r="M22" s="86">
        <f t="shared" si="2"/>
        <v>25.641025641025639</v>
      </c>
      <c r="N22" s="90">
        <v>6</v>
      </c>
      <c r="O22" s="85">
        <f t="shared" si="3"/>
        <v>18.559762435040835</v>
      </c>
      <c r="P22" s="89">
        <v>4</v>
      </c>
      <c r="Q22" s="89"/>
      <c r="R22" s="89"/>
      <c r="S22" s="89"/>
      <c r="T22" s="89"/>
      <c r="U22" s="89"/>
      <c r="V22" s="89"/>
      <c r="W22" s="89">
        <v>1</v>
      </c>
    </row>
    <row r="23" spans="1:29" s="101" customFormat="1" ht="29.25" customHeight="1" x14ac:dyDescent="0.25">
      <c r="A23" s="91">
        <v>19</v>
      </c>
      <c r="B23" s="95" t="s">
        <v>66</v>
      </c>
      <c r="C23" s="95" t="s">
        <v>197</v>
      </c>
      <c r="D23" s="74">
        <f t="shared" si="0"/>
        <v>17</v>
      </c>
      <c r="E23" s="91">
        <v>113.3</v>
      </c>
      <c r="F23" s="91">
        <v>32</v>
      </c>
      <c r="G23" s="91">
        <v>6</v>
      </c>
      <c r="H23" s="91">
        <v>3</v>
      </c>
      <c r="I23" s="91">
        <v>3</v>
      </c>
      <c r="J23" s="91">
        <v>189</v>
      </c>
      <c r="K23" s="85">
        <f t="shared" si="1"/>
        <v>28.243601059135042</v>
      </c>
      <c r="L23" s="98">
        <v>6</v>
      </c>
      <c r="M23" s="86">
        <f t="shared" si="2"/>
        <v>18.75</v>
      </c>
      <c r="N23" s="100">
        <v>4</v>
      </c>
      <c r="O23" s="85">
        <f t="shared" si="3"/>
        <v>10.59135039717564</v>
      </c>
      <c r="P23" s="98">
        <v>3</v>
      </c>
      <c r="Q23" s="98">
        <v>1</v>
      </c>
      <c r="R23" s="98">
        <v>3</v>
      </c>
      <c r="S23" s="98">
        <v>1</v>
      </c>
      <c r="T23" s="98">
        <v>1</v>
      </c>
      <c r="U23" s="98"/>
      <c r="V23" s="98"/>
      <c r="W23" s="98">
        <v>1</v>
      </c>
      <c r="X23" s="52"/>
      <c r="Y23" s="52"/>
      <c r="Z23" s="52"/>
      <c r="AA23" s="52"/>
      <c r="AB23" s="52"/>
      <c r="AC23" s="52"/>
    </row>
    <row r="24" spans="1:29" s="101" customFormat="1" ht="30" customHeight="1" x14ac:dyDescent="0.25">
      <c r="A24" s="91">
        <v>20</v>
      </c>
      <c r="B24" s="96" t="s">
        <v>77</v>
      </c>
      <c r="C24" s="96" t="s">
        <v>225</v>
      </c>
      <c r="D24" s="74">
        <f t="shared" si="0"/>
        <v>30.4</v>
      </c>
      <c r="E24" s="91">
        <v>102.3</v>
      </c>
      <c r="F24" s="91">
        <v>100</v>
      </c>
      <c r="G24" s="91">
        <v>8</v>
      </c>
      <c r="H24" s="91">
        <v>19</v>
      </c>
      <c r="I24" s="91">
        <v>4</v>
      </c>
      <c r="J24" s="91">
        <v>447</v>
      </c>
      <c r="K24" s="85">
        <f t="shared" si="1"/>
        <v>97.75171065493646</v>
      </c>
      <c r="L24" s="79">
        <v>19</v>
      </c>
      <c r="M24" s="86">
        <f t="shared" si="2"/>
        <v>8</v>
      </c>
      <c r="N24" s="80">
        <v>2</v>
      </c>
      <c r="O24" s="85">
        <f t="shared" si="3"/>
        <v>30.303030303030305</v>
      </c>
      <c r="P24" s="79">
        <v>7</v>
      </c>
      <c r="Q24" s="79"/>
      <c r="R24" s="79"/>
      <c r="S24" s="79">
        <v>1</v>
      </c>
      <c r="T24" s="79">
        <v>1</v>
      </c>
      <c r="U24" s="79">
        <v>1</v>
      </c>
      <c r="V24" s="79">
        <v>3</v>
      </c>
      <c r="W24" s="79">
        <v>0.95</v>
      </c>
    </row>
    <row r="25" spans="1:29" x14ac:dyDescent="0.25">
      <c r="B25" s="40"/>
    </row>
  </sheetData>
  <sortState ref="A7:Z37">
    <sortCondition ref="D7:D37"/>
  </sortState>
  <mergeCells count="15">
    <mergeCell ref="Q2:R2"/>
    <mergeCell ref="S2:T2"/>
    <mergeCell ref="U2:V2"/>
    <mergeCell ref="W2:W3"/>
    <mergeCell ref="M2:N2"/>
    <mergeCell ref="O2:P2"/>
    <mergeCell ref="G2:I2"/>
    <mergeCell ref="J2:J3"/>
    <mergeCell ref="K2:L2"/>
    <mergeCell ref="A2:A3"/>
    <mergeCell ref="B2:B3"/>
    <mergeCell ref="D2:D3"/>
    <mergeCell ref="E2:E3"/>
    <mergeCell ref="F2:F3"/>
    <mergeCell ref="C2:C3"/>
  </mergeCells>
  <pageMargins left="0.31496062992125984" right="0" top="0" bottom="0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workbookViewId="0">
      <selection activeCell="B16" sqref="B16"/>
    </sheetView>
  </sheetViews>
  <sheetFormatPr defaultRowHeight="15" x14ac:dyDescent="0.25"/>
  <cols>
    <col min="1" max="1" width="5.42578125" customWidth="1"/>
    <col min="2" max="2" width="37.85546875" customWidth="1"/>
    <col min="3" max="3" width="31.28515625" customWidth="1"/>
    <col min="7" max="7" width="7" customWidth="1"/>
    <col min="8" max="8" width="7.5703125" customWidth="1"/>
    <col min="9" max="9" width="7.42578125" customWidth="1"/>
    <col min="12" max="12" width="6.28515625" customWidth="1"/>
    <col min="14" max="14" width="6" customWidth="1"/>
    <col min="16" max="16" width="6.42578125" customWidth="1"/>
    <col min="17" max="17" width="6.140625" customWidth="1"/>
    <col min="18" max="19" width="5.5703125" customWidth="1"/>
    <col min="20" max="20" width="5.85546875" customWidth="1"/>
    <col min="21" max="21" width="5.42578125" customWidth="1"/>
    <col min="22" max="22" width="5.85546875" customWidth="1"/>
    <col min="23" max="23" width="6.28515625" customWidth="1"/>
    <col min="26" max="27" width="10.140625" bestFit="1" customWidth="1"/>
  </cols>
  <sheetData>
    <row r="1" spans="1:27" ht="18.75" x14ac:dyDescent="0.25">
      <c r="A1" s="20" t="s">
        <v>324</v>
      </c>
      <c r="B1" s="21"/>
      <c r="C1" s="21"/>
      <c r="D1" s="21"/>
      <c r="E1" s="38"/>
      <c r="F1" s="38"/>
      <c r="G1" s="38"/>
      <c r="H1" s="38"/>
      <c r="I1" s="38"/>
      <c r="J1" s="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7" ht="173.25" customHeight="1" x14ac:dyDescent="0.25">
      <c r="A2" s="176" t="s">
        <v>0</v>
      </c>
      <c r="B2" s="176" t="s">
        <v>1</v>
      </c>
      <c r="C2" s="176" t="s">
        <v>194</v>
      </c>
      <c r="D2" s="152" t="s">
        <v>2</v>
      </c>
      <c r="E2" s="164" t="s">
        <v>3</v>
      </c>
      <c r="F2" s="164" t="s">
        <v>325</v>
      </c>
      <c r="G2" s="155" t="s">
        <v>326</v>
      </c>
      <c r="H2" s="173"/>
      <c r="I2" s="156"/>
      <c r="J2" s="164" t="s">
        <v>4</v>
      </c>
      <c r="K2" s="154" t="s">
        <v>5</v>
      </c>
      <c r="L2" s="154"/>
      <c r="M2" s="166" t="s">
        <v>6</v>
      </c>
      <c r="N2" s="167"/>
      <c r="O2" s="154" t="s">
        <v>7</v>
      </c>
      <c r="P2" s="154"/>
      <c r="Q2" s="168" t="s">
        <v>8</v>
      </c>
      <c r="R2" s="169"/>
      <c r="S2" s="155" t="s">
        <v>9</v>
      </c>
      <c r="T2" s="156"/>
      <c r="U2" s="155" t="s">
        <v>10</v>
      </c>
      <c r="V2" s="156"/>
      <c r="W2" s="157" t="s">
        <v>11</v>
      </c>
    </row>
    <row r="3" spans="1:27" ht="153" customHeight="1" x14ac:dyDescent="0.25">
      <c r="A3" s="177"/>
      <c r="B3" s="177"/>
      <c r="C3" s="177"/>
      <c r="D3" s="153"/>
      <c r="E3" s="165"/>
      <c r="F3" s="165"/>
      <c r="G3" s="5" t="s">
        <v>12</v>
      </c>
      <c r="H3" s="5" t="s">
        <v>13</v>
      </c>
      <c r="I3" s="6" t="s">
        <v>14</v>
      </c>
      <c r="J3" s="165"/>
      <c r="K3" s="2" t="s">
        <v>15</v>
      </c>
      <c r="L3" s="3" t="s">
        <v>16</v>
      </c>
      <c r="M3" s="2" t="s">
        <v>15</v>
      </c>
      <c r="N3" s="4" t="s">
        <v>16</v>
      </c>
      <c r="O3" s="2" t="s">
        <v>15</v>
      </c>
      <c r="P3" s="3" t="s">
        <v>16</v>
      </c>
      <c r="Q3" s="2" t="s">
        <v>17</v>
      </c>
      <c r="R3" s="3" t="s">
        <v>16</v>
      </c>
      <c r="S3" s="2" t="s">
        <v>18</v>
      </c>
      <c r="T3" s="3" t="s">
        <v>16</v>
      </c>
      <c r="U3" s="2" t="s">
        <v>19</v>
      </c>
      <c r="V3" s="3" t="s">
        <v>16</v>
      </c>
      <c r="W3" s="158"/>
    </row>
    <row r="4" spans="1:27" ht="15.75" x14ac:dyDescent="0.25">
      <c r="A4" s="22" t="s">
        <v>168</v>
      </c>
      <c r="B4" s="23"/>
      <c r="C4" s="41"/>
      <c r="D4" s="24"/>
      <c r="E4" s="25" t="s">
        <v>21</v>
      </c>
      <c r="F4" s="25" t="s">
        <v>22</v>
      </c>
      <c r="G4" s="26" t="s">
        <v>23</v>
      </c>
      <c r="H4" s="26" t="s">
        <v>24</v>
      </c>
      <c r="I4" s="27" t="s">
        <v>25</v>
      </c>
      <c r="J4" s="28" t="s">
        <v>26</v>
      </c>
      <c r="K4" s="25"/>
      <c r="L4" s="29" t="s">
        <v>27</v>
      </c>
      <c r="M4" s="30"/>
      <c r="N4" s="30" t="s">
        <v>28</v>
      </c>
      <c r="O4" s="29"/>
      <c r="P4" s="29" t="s">
        <v>29</v>
      </c>
      <c r="Q4" s="25"/>
      <c r="R4" s="29" t="s">
        <v>30</v>
      </c>
      <c r="S4" s="25"/>
      <c r="T4" s="29" t="s">
        <v>31</v>
      </c>
      <c r="U4" s="25"/>
      <c r="V4" s="29" t="s">
        <v>32</v>
      </c>
      <c r="W4" s="33"/>
    </row>
    <row r="5" spans="1:27" s="52" customFormat="1" ht="18.75" x14ac:dyDescent="0.25">
      <c r="A5" s="91">
        <v>1</v>
      </c>
      <c r="B5" s="95" t="s">
        <v>62</v>
      </c>
      <c r="C5" s="95" t="s">
        <v>243</v>
      </c>
      <c r="D5" s="94">
        <f>(L5+N5+P5+R5+T5+V5)*W5</f>
        <v>1.8</v>
      </c>
      <c r="E5" s="91">
        <v>291.60000000000002</v>
      </c>
      <c r="F5" s="91">
        <v>7</v>
      </c>
      <c r="G5" s="92">
        <v>0</v>
      </c>
      <c r="H5" s="92">
        <v>0</v>
      </c>
      <c r="I5" s="92">
        <v>1</v>
      </c>
      <c r="J5" s="92">
        <v>172</v>
      </c>
      <c r="K5" s="81">
        <f t="shared" ref="K5:K14" si="0">F5/E5*100</f>
        <v>2.4005486968449929</v>
      </c>
      <c r="L5" s="79">
        <v>1</v>
      </c>
      <c r="M5" s="82">
        <f t="shared" ref="M5:M14" si="1">G5/F5*100</f>
        <v>0</v>
      </c>
      <c r="N5" s="80">
        <v>0</v>
      </c>
      <c r="O5" s="81">
        <f t="shared" ref="O5:O14" si="2">(G5+H5+I5)/E5*100</f>
        <v>0.34293552812071332</v>
      </c>
      <c r="P5" s="79">
        <v>1</v>
      </c>
      <c r="Q5" s="79"/>
      <c r="R5" s="79"/>
      <c r="S5" s="79"/>
      <c r="T5" s="79"/>
      <c r="U5" s="79"/>
      <c r="V5" s="79"/>
      <c r="W5" s="79">
        <v>0.9</v>
      </c>
    </row>
    <row r="6" spans="1:27" s="52" customFormat="1" ht="18.75" customHeight="1" x14ac:dyDescent="0.25">
      <c r="A6" s="91">
        <v>2</v>
      </c>
      <c r="B6" s="95" t="s">
        <v>54</v>
      </c>
      <c r="C6" s="95" t="s">
        <v>203</v>
      </c>
      <c r="D6" s="94">
        <f>(L6+N6+P6+R6+T6+V6)*W6</f>
        <v>3.8</v>
      </c>
      <c r="E6" s="91">
        <v>286.2</v>
      </c>
      <c r="F6" s="91">
        <v>27</v>
      </c>
      <c r="G6" s="92">
        <v>1</v>
      </c>
      <c r="H6" s="92">
        <v>1</v>
      </c>
      <c r="I6" s="92">
        <v>0</v>
      </c>
      <c r="J6" s="92">
        <v>489</v>
      </c>
      <c r="K6" s="81">
        <f t="shared" si="0"/>
        <v>9.433962264150944</v>
      </c>
      <c r="L6" s="79">
        <v>2</v>
      </c>
      <c r="M6" s="82">
        <f t="shared" si="1"/>
        <v>3.7037037037037033</v>
      </c>
      <c r="N6" s="80">
        <v>1</v>
      </c>
      <c r="O6" s="81">
        <f t="shared" si="2"/>
        <v>0.69881201956673655</v>
      </c>
      <c r="P6" s="79">
        <v>1</v>
      </c>
      <c r="Q6" s="79"/>
      <c r="R6" s="79"/>
      <c r="S6" s="79"/>
      <c r="T6" s="79"/>
      <c r="U6" s="79"/>
      <c r="V6" s="79"/>
      <c r="W6" s="79">
        <v>0.95</v>
      </c>
    </row>
    <row r="7" spans="1:27" s="52" customFormat="1" ht="27" customHeight="1" x14ac:dyDescent="0.25">
      <c r="A7" s="91">
        <v>3</v>
      </c>
      <c r="B7" s="95" t="s">
        <v>57</v>
      </c>
      <c r="C7" s="95" t="s">
        <v>227</v>
      </c>
      <c r="D7" s="94">
        <f>(L7+N7+P7+R7+T7+V7)*W7</f>
        <v>4.5</v>
      </c>
      <c r="E7" s="91">
        <v>563.9</v>
      </c>
      <c r="F7" s="91">
        <v>59</v>
      </c>
      <c r="G7" s="92">
        <v>1</v>
      </c>
      <c r="H7" s="92">
        <v>4</v>
      </c>
      <c r="I7" s="92">
        <v>3</v>
      </c>
      <c r="J7" s="92">
        <v>1191</v>
      </c>
      <c r="K7" s="81">
        <f t="shared" si="0"/>
        <v>10.46284802269906</v>
      </c>
      <c r="L7" s="79">
        <v>3</v>
      </c>
      <c r="M7" s="82">
        <f t="shared" si="1"/>
        <v>1.6949152542372881</v>
      </c>
      <c r="N7" s="80">
        <v>1</v>
      </c>
      <c r="O7" s="81">
        <f t="shared" si="2"/>
        <v>1.4186912573151269</v>
      </c>
      <c r="P7" s="79">
        <v>1</v>
      </c>
      <c r="Q7" s="79"/>
      <c r="R7" s="79"/>
      <c r="S7" s="79"/>
      <c r="T7" s="79"/>
      <c r="U7" s="79"/>
      <c r="V7" s="79"/>
      <c r="W7" s="79">
        <v>0.9</v>
      </c>
    </row>
    <row r="8" spans="1:27" s="52" customFormat="1" ht="25.5" customHeight="1" x14ac:dyDescent="0.25">
      <c r="A8" s="91">
        <v>4</v>
      </c>
      <c r="B8" s="95" t="s">
        <v>68</v>
      </c>
      <c r="C8" s="95" t="s">
        <v>229</v>
      </c>
      <c r="D8" s="94">
        <f>(L8+N8+P8+R8+T8+V8)*W8</f>
        <v>4.75</v>
      </c>
      <c r="E8" s="91">
        <v>279.5</v>
      </c>
      <c r="F8" s="91">
        <v>29</v>
      </c>
      <c r="G8" s="92">
        <v>1</v>
      </c>
      <c r="H8" s="92">
        <v>2</v>
      </c>
      <c r="I8" s="92">
        <v>0</v>
      </c>
      <c r="J8" s="92">
        <v>440</v>
      </c>
      <c r="K8" s="81">
        <f t="shared" si="0"/>
        <v>10.375670840787119</v>
      </c>
      <c r="L8" s="79">
        <v>3</v>
      </c>
      <c r="M8" s="82">
        <f t="shared" si="1"/>
        <v>3.4482758620689653</v>
      </c>
      <c r="N8" s="80">
        <v>1</v>
      </c>
      <c r="O8" s="81">
        <f t="shared" si="2"/>
        <v>1.0733452593917709</v>
      </c>
      <c r="P8" s="79">
        <v>1</v>
      </c>
      <c r="Q8" s="79"/>
      <c r="R8" s="79"/>
      <c r="S8" s="79"/>
      <c r="T8" s="79"/>
      <c r="U8" s="79"/>
      <c r="V8" s="79"/>
      <c r="W8" s="79">
        <v>0.95</v>
      </c>
    </row>
    <row r="9" spans="1:27" s="52" customFormat="1" ht="22.5" customHeight="1" x14ac:dyDescent="0.25">
      <c r="A9" s="91">
        <v>5</v>
      </c>
      <c r="B9" s="96" t="s">
        <v>63</v>
      </c>
      <c r="C9" s="96" t="s">
        <v>267</v>
      </c>
      <c r="D9" s="94">
        <f>(L9+N9+P9+R9+T9+V9)*W9</f>
        <v>5.4</v>
      </c>
      <c r="E9" s="91">
        <v>321</v>
      </c>
      <c r="F9" s="48">
        <v>55</v>
      </c>
      <c r="G9" s="47">
        <v>1</v>
      </c>
      <c r="H9" s="47">
        <v>5</v>
      </c>
      <c r="I9" s="47">
        <v>1</v>
      </c>
      <c r="J9" s="47">
        <v>787</v>
      </c>
      <c r="K9" s="81">
        <f t="shared" si="0"/>
        <v>17.133956386292834</v>
      </c>
      <c r="L9" s="51">
        <v>4</v>
      </c>
      <c r="M9" s="82">
        <f t="shared" si="1"/>
        <v>1.8181818181818181</v>
      </c>
      <c r="N9" s="51">
        <v>1</v>
      </c>
      <c r="O9" s="81">
        <f t="shared" si="2"/>
        <v>2.1806853582554515</v>
      </c>
      <c r="P9" s="51">
        <v>1</v>
      </c>
      <c r="Q9" s="48"/>
      <c r="R9" s="48"/>
      <c r="S9" s="48"/>
      <c r="T9" s="48"/>
      <c r="U9" s="48"/>
      <c r="V9" s="48"/>
      <c r="W9" s="51">
        <v>0.9</v>
      </c>
    </row>
    <row r="10" spans="1:27" s="52" customFormat="1" ht="24" customHeight="1" x14ac:dyDescent="0.25">
      <c r="A10" s="91">
        <v>6</v>
      </c>
      <c r="B10" s="95" t="s">
        <v>50</v>
      </c>
      <c r="C10" s="95" t="s">
        <v>217</v>
      </c>
      <c r="D10" s="74">
        <f>(L10+N10+P10+R10+T10+V10)*W10</f>
        <v>5.6999999999999993</v>
      </c>
      <c r="E10" s="91">
        <v>330</v>
      </c>
      <c r="F10" s="91">
        <v>35</v>
      </c>
      <c r="G10" s="92">
        <v>1</v>
      </c>
      <c r="H10" s="92">
        <v>2</v>
      </c>
      <c r="I10" s="92">
        <v>2</v>
      </c>
      <c r="J10" s="92">
        <v>406</v>
      </c>
      <c r="K10" s="85">
        <f t="shared" si="0"/>
        <v>10.606060606060606</v>
      </c>
      <c r="L10" s="79">
        <v>3</v>
      </c>
      <c r="M10" s="86">
        <f t="shared" si="1"/>
        <v>2.8571428571428572</v>
      </c>
      <c r="N10" s="80">
        <v>1</v>
      </c>
      <c r="O10" s="85">
        <f t="shared" si="2"/>
        <v>1.5151515151515151</v>
      </c>
      <c r="P10" s="79">
        <v>1</v>
      </c>
      <c r="Q10" s="79"/>
      <c r="R10" s="79"/>
      <c r="S10" s="79">
        <v>1</v>
      </c>
      <c r="T10" s="79">
        <v>1</v>
      </c>
      <c r="U10" s="79"/>
      <c r="V10" s="79"/>
      <c r="W10" s="79">
        <v>0.95</v>
      </c>
    </row>
    <row r="11" spans="1:27" s="52" customFormat="1" ht="18.75" customHeight="1" x14ac:dyDescent="0.25">
      <c r="A11" s="91">
        <v>7</v>
      </c>
      <c r="B11" s="95" t="s">
        <v>64</v>
      </c>
      <c r="C11" s="95" t="s">
        <v>196</v>
      </c>
      <c r="D11" s="94">
        <f>(L11+N11+P11+R11+T11+V11)*W11</f>
        <v>6</v>
      </c>
      <c r="E11" s="91">
        <v>371.8</v>
      </c>
      <c r="F11" s="91">
        <v>13</v>
      </c>
      <c r="G11" s="91">
        <v>2</v>
      </c>
      <c r="H11" s="91">
        <v>0</v>
      </c>
      <c r="I11" s="91">
        <v>0</v>
      </c>
      <c r="J11" s="91">
        <v>157</v>
      </c>
      <c r="K11" s="81">
        <f t="shared" si="0"/>
        <v>3.4965034965034962</v>
      </c>
      <c r="L11" s="79">
        <v>1</v>
      </c>
      <c r="M11" s="82">
        <f t="shared" si="1"/>
        <v>15.384615384615385</v>
      </c>
      <c r="N11" s="80">
        <v>4</v>
      </c>
      <c r="O11" s="81">
        <f t="shared" si="2"/>
        <v>0.53792361484669171</v>
      </c>
      <c r="P11" s="79">
        <v>1</v>
      </c>
      <c r="Q11" s="79"/>
      <c r="R11" s="79"/>
      <c r="S11" s="79"/>
      <c r="T11" s="79"/>
      <c r="U11" s="79"/>
      <c r="V11" s="79"/>
      <c r="W11" s="79">
        <v>1</v>
      </c>
      <c r="Z11" s="105"/>
      <c r="AA11" s="105"/>
    </row>
    <row r="12" spans="1:27" s="52" customFormat="1" ht="19.5" customHeight="1" x14ac:dyDescent="0.25">
      <c r="A12" s="91">
        <v>8</v>
      </c>
      <c r="B12" s="95" t="s">
        <v>71</v>
      </c>
      <c r="C12" s="95" t="s">
        <v>223</v>
      </c>
      <c r="D12" s="94">
        <f>(L12+N12+P12+R12+T12+V12)*W12</f>
        <v>6.6499999999999995</v>
      </c>
      <c r="E12" s="91">
        <v>532.6</v>
      </c>
      <c r="F12" s="91">
        <v>125</v>
      </c>
      <c r="G12" s="91">
        <v>5</v>
      </c>
      <c r="H12" s="91">
        <v>12</v>
      </c>
      <c r="I12" s="91">
        <v>1</v>
      </c>
      <c r="J12" s="91">
        <v>1544</v>
      </c>
      <c r="K12" s="81">
        <f t="shared" si="0"/>
        <v>23.469770935035672</v>
      </c>
      <c r="L12" s="79">
        <v>5</v>
      </c>
      <c r="M12" s="82">
        <f t="shared" si="1"/>
        <v>4</v>
      </c>
      <c r="N12" s="80">
        <v>1</v>
      </c>
      <c r="O12" s="81">
        <f t="shared" si="2"/>
        <v>3.3796470146451365</v>
      </c>
      <c r="P12" s="79">
        <v>1</v>
      </c>
      <c r="Q12" s="79"/>
      <c r="R12" s="79"/>
      <c r="S12" s="79"/>
      <c r="T12" s="79"/>
      <c r="U12" s="79"/>
      <c r="V12" s="79"/>
      <c r="W12" s="79">
        <v>0.95</v>
      </c>
    </row>
    <row r="13" spans="1:27" s="52" customFormat="1" ht="18.75" x14ac:dyDescent="0.25">
      <c r="A13" s="91">
        <v>9</v>
      </c>
      <c r="B13" s="96" t="s">
        <v>268</v>
      </c>
      <c r="C13" s="96" t="s">
        <v>287</v>
      </c>
      <c r="D13" s="94">
        <f>(L13+N13+P13+R13+T13+V13)*W13</f>
        <v>11.700000000000001</v>
      </c>
      <c r="E13" s="87">
        <v>430.3</v>
      </c>
      <c r="F13" s="87">
        <v>127</v>
      </c>
      <c r="G13" s="78">
        <v>29</v>
      </c>
      <c r="H13" s="78">
        <v>5</v>
      </c>
      <c r="I13" s="78">
        <v>0</v>
      </c>
      <c r="J13" s="78">
        <v>2150</v>
      </c>
      <c r="K13" s="81">
        <f t="shared" si="0"/>
        <v>29.514292354171506</v>
      </c>
      <c r="L13" s="84">
        <v>6</v>
      </c>
      <c r="M13" s="82">
        <f t="shared" si="1"/>
        <v>22.834645669291341</v>
      </c>
      <c r="N13" s="88">
        <v>5</v>
      </c>
      <c r="O13" s="81">
        <f t="shared" si="2"/>
        <v>7.9014640948175687</v>
      </c>
      <c r="P13" s="84">
        <v>2</v>
      </c>
      <c r="Q13" s="84"/>
      <c r="R13" s="84"/>
      <c r="S13" s="84"/>
      <c r="T13" s="84"/>
      <c r="U13" s="84"/>
      <c r="V13" s="84"/>
      <c r="W13" s="84">
        <v>0.9</v>
      </c>
    </row>
    <row r="14" spans="1:27" s="52" customFormat="1" ht="24" customHeight="1" x14ac:dyDescent="0.25">
      <c r="A14" s="91">
        <v>10</v>
      </c>
      <c r="B14" s="96" t="s">
        <v>78</v>
      </c>
      <c r="C14" s="96" t="s">
        <v>221</v>
      </c>
      <c r="D14" s="94">
        <f>(L14+N14+P14+R14+T14+V14)*W14</f>
        <v>13.299999999999999</v>
      </c>
      <c r="E14" s="91">
        <v>264.89999999999998</v>
      </c>
      <c r="F14" s="91">
        <v>89</v>
      </c>
      <c r="G14" s="92">
        <v>16</v>
      </c>
      <c r="H14" s="92">
        <v>7</v>
      </c>
      <c r="I14" s="92">
        <v>4</v>
      </c>
      <c r="J14" s="92">
        <v>905</v>
      </c>
      <c r="K14" s="81">
        <f t="shared" si="0"/>
        <v>33.597583993959987</v>
      </c>
      <c r="L14" s="79">
        <v>7</v>
      </c>
      <c r="M14" s="82">
        <f t="shared" si="1"/>
        <v>17.977528089887642</v>
      </c>
      <c r="N14" s="80">
        <v>4</v>
      </c>
      <c r="O14" s="81">
        <f t="shared" si="2"/>
        <v>10.192525481313703</v>
      </c>
      <c r="P14" s="79">
        <v>3</v>
      </c>
      <c r="Q14" s="79"/>
      <c r="R14" s="79"/>
      <c r="S14" s="79"/>
      <c r="T14" s="79"/>
      <c r="U14" s="79"/>
      <c r="V14" s="79"/>
      <c r="W14" s="79">
        <v>0.95</v>
      </c>
    </row>
  </sheetData>
  <sortState ref="A1:Z13">
    <sortCondition ref="D9:D15"/>
  </sortState>
  <mergeCells count="15">
    <mergeCell ref="S2:T2"/>
    <mergeCell ref="U2:V2"/>
    <mergeCell ref="W2:W3"/>
    <mergeCell ref="C2:C3"/>
    <mergeCell ref="G2:I2"/>
    <mergeCell ref="J2:J3"/>
    <mergeCell ref="K2:L2"/>
    <mergeCell ref="M2:N2"/>
    <mergeCell ref="O2:P2"/>
    <mergeCell ref="Q2:R2"/>
    <mergeCell ref="A2:A3"/>
    <mergeCell ref="B2:B3"/>
    <mergeCell ref="D2:D3"/>
    <mergeCell ref="E2:E3"/>
    <mergeCell ref="F2:F3"/>
  </mergeCells>
  <pageMargins left="0.31496062992125984" right="0" top="0.74803149606299213" bottom="0.74803149606299213" header="0.31496062992125984" footer="0.31496062992125984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2"/>
  <sheetViews>
    <sheetView workbookViewId="0">
      <selection sqref="A1:XFD1048576"/>
    </sheetView>
  </sheetViews>
  <sheetFormatPr defaultRowHeight="15" x14ac:dyDescent="0.25"/>
  <cols>
    <col min="1" max="16384" width="9.140625" style="36"/>
  </cols>
  <sheetData>
    <row r="1" spans="1:25" ht="18.75" x14ac:dyDescent="0.25">
      <c r="A1" s="178"/>
      <c r="B1" s="179"/>
      <c r="C1" s="180"/>
      <c r="D1" s="181"/>
      <c r="E1" s="178"/>
      <c r="F1" s="178"/>
      <c r="G1" s="178"/>
      <c r="H1" s="178"/>
      <c r="I1" s="178"/>
      <c r="J1" s="178"/>
      <c r="K1" s="182"/>
      <c r="L1" s="183"/>
      <c r="M1" s="184"/>
      <c r="N1" s="185"/>
      <c r="O1" s="184"/>
      <c r="P1" s="183"/>
      <c r="Q1" s="183"/>
      <c r="R1" s="183"/>
      <c r="S1" s="183"/>
      <c r="T1" s="183"/>
      <c r="U1" s="183"/>
      <c r="V1" s="183"/>
      <c r="W1" s="183"/>
      <c r="X1" s="183"/>
      <c r="Y1" s="183"/>
    </row>
    <row r="2" spans="1:25" ht="18.75" x14ac:dyDescent="0.25">
      <c r="A2" s="178"/>
      <c r="B2" s="145"/>
      <c r="C2" s="186"/>
      <c r="D2" s="181"/>
      <c r="E2" s="178"/>
      <c r="F2" s="178"/>
      <c r="G2" s="178"/>
      <c r="H2" s="178"/>
      <c r="I2" s="178"/>
      <c r="J2" s="178"/>
      <c r="K2" s="182"/>
      <c r="L2" s="183"/>
      <c r="M2" s="184"/>
      <c r="N2" s="185"/>
      <c r="O2" s="184"/>
      <c r="P2" s="183"/>
      <c r="Q2" s="183"/>
      <c r="R2" s="183"/>
      <c r="S2" s="183"/>
      <c r="T2" s="183"/>
      <c r="U2" s="183"/>
      <c r="V2" s="183"/>
      <c r="W2" s="183"/>
      <c r="X2" s="183"/>
      <c r="Y2" s="183"/>
    </row>
    <row r="3" spans="1:25" ht="18.75" x14ac:dyDescent="0.25">
      <c r="A3" s="178"/>
      <c r="B3" s="145"/>
      <c r="C3" s="186"/>
      <c r="D3" s="181"/>
      <c r="E3" s="178"/>
      <c r="F3" s="178"/>
      <c r="G3" s="178"/>
      <c r="H3" s="178"/>
      <c r="I3" s="178"/>
      <c r="J3" s="178"/>
      <c r="K3" s="182"/>
      <c r="L3" s="183"/>
      <c r="M3" s="184"/>
      <c r="N3" s="185"/>
      <c r="O3" s="184"/>
      <c r="P3" s="183"/>
      <c r="Q3" s="183"/>
      <c r="R3" s="183"/>
      <c r="S3" s="183"/>
      <c r="T3" s="183"/>
      <c r="U3" s="183"/>
      <c r="V3" s="183"/>
      <c r="W3" s="183"/>
      <c r="X3" s="183"/>
      <c r="Y3" s="183"/>
    </row>
    <row r="4" spans="1:25" ht="18.75" x14ac:dyDescent="0.25">
      <c r="A4" s="178"/>
      <c r="B4" s="145"/>
      <c r="C4" s="186"/>
      <c r="D4" s="181"/>
      <c r="E4" s="178"/>
      <c r="F4" s="178"/>
      <c r="G4" s="178"/>
      <c r="H4" s="178"/>
      <c r="I4" s="178"/>
      <c r="J4" s="178"/>
      <c r="K4" s="182"/>
      <c r="L4" s="183"/>
      <c r="M4" s="184"/>
      <c r="N4" s="185"/>
      <c r="O4" s="184"/>
      <c r="P4" s="183"/>
      <c r="Q4" s="183"/>
      <c r="R4" s="183"/>
      <c r="S4" s="183"/>
      <c r="T4" s="183"/>
      <c r="U4" s="183"/>
      <c r="V4" s="183"/>
      <c r="W4" s="183"/>
      <c r="X4" s="183"/>
      <c r="Y4" s="183"/>
    </row>
    <row r="5" spans="1:25" ht="18.75" x14ac:dyDescent="0.25">
      <c r="A5" s="178"/>
      <c r="B5" s="145"/>
      <c r="C5" s="186"/>
      <c r="D5" s="181"/>
      <c r="E5" s="178"/>
      <c r="F5" s="178"/>
      <c r="G5" s="178"/>
      <c r="H5" s="178"/>
      <c r="I5" s="178"/>
      <c r="J5" s="178"/>
      <c r="K5" s="182"/>
      <c r="L5" s="183"/>
      <c r="M5" s="184"/>
      <c r="N5" s="185"/>
      <c r="O5" s="184"/>
      <c r="P5" s="183"/>
      <c r="Q5" s="183"/>
      <c r="R5" s="183"/>
      <c r="S5" s="183"/>
      <c r="T5" s="183"/>
      <c r="U5" s="183"/>
      <c r="V5" s="183"/>
      <c r="W5" s="183"/>
      <c r="X5" s="183"/>
      <c r="Y5" s="183"/>
    </row>
    <row r="6" spans="1:25" ht="18.75" x14ac:dyDescent="0.25">
      <c r="A6" s="178"/>
      <c r="B6" s="145"/>
      <c r="C6" s="186"/>
      <c r="D6" s="181"/>
      <c r="E6" s="187"/>
      <c r="F6" s="187"/>
      <c r="G6" s="178"/>
      <c r="H6" s="178"/>
      <c r="I6" s="178"/>
      <c r="J6" s="188"/>
      <c r="K6" s="182"/>
      <c r="L6" s="189"/>
      <c r="M6" s="184"/>
      <c r="N6" s="189"/>
      <c r="O6" s="184"/>
      <c r="P6" s="189"/>
      <c r="Q6" s="189"/>
      <c r="R6" s="189"/>
      <c r="S6" s="189"/>
      <c r="T6" s="189"/>
      <c r="U6" s="189"/>
      <c r="V6" s="189"/>
      <c r="W6" s="183"/>
      <c r="X6" s="189"/>
      <c r="Y6" s="189"/>
    </row>
    <row r="7" spans="1:25" ht="18.75" x14ac:dyDescent="0.25">
      <c r="A7" s="178"/>
      <c r="B7" s="145"/>
      <c r="C7" s="186"/>
      <c r="D7" s="181"/>
      <c r="E7" s="187"/>
      <c r="F7" s="187"/>
      <c r="G7" s="178"/>
      <c r="H7" s="178"/>
      <c r="I7" s="178"/>
      <c r="J7" s="188"/>
      <c r="K7" s="182"/>
      <c r="L7" s="189"/>
      <c r="M7" s="184"/>
      <c r="N7" s="189"/>
      <c r="O7" s="184"/>
      <c r="P7" s="189"/>
      <c r="Q7" s="189"/>
      <c r="R7" s="189"/>
      <c r="S7" s="189"/>
      <c r="T7" s="189"/>
      <c r="U7" s="189"/>
      <c r="V7" s="189"/>
      <c r="W7" s="183"/>
      <c r="X7" s="189"/>
      <c r="Y7" s="189"/>
    </row>
    <row r="8" spans="1:25" ht="18.75" x14ac:dyDescent="0.25">
      <c r="A8" s="178"/>
      <c r="B8" s="145"/>
      <c r="C8" s="186"/>
      <c r="D8" s="181"/>
      <c r="E8" s="187"/>
      <c r="F8" s="187"/>
      <c r="G8" s="178"/>
      <c r="H8" s="178"/>
      <c r="I8" s="178"/>
      <c r="J8" s="188"/>
      <c r="K8" s="182"/>
      <c r="L8" s="189"/>
      <c r="M8" s="184"/>
      <c r="N8" s="189"/>
      <c r="O8" s="184"/>
      <c r="P8" s="189"/>
      <c r="Q8" s="189"/>
      <c r="R8" s="189"/>
      <c r="S8" s="189"/>
      <c r="T8" s="189"/>
      <c r="U8" s="189"/>
      <c r="V8" s="189"/>
      <c r="W8" s="183"/>
      <c r="X8" s="189"/>
      <c r="Y8" s="189"/>
    </row>
    <row r="9" spans="1:25" ht="18.75" x14ac:dyDescent="0.25">
      <c r="A9" s="178"/>
      <c r="B9" s="190"/>
      <c r="D9" s="181"/>
      <c r="E9" s="187"/>
      <c r="F9" s="187"/>
      <c r="G9" s="187"/>
      <c r="H9" s="187"/>
      <c r="I9" s="187"/>
      <c r="J9" s="188"/>
      <c r="K9" s="182"/>
      <c r="M9" s="184"/>
      <c r="O9" s="184"/>
      <c r="W9" s="183"/>
      <c r="Y9" s="189"/>
    </row>
    <row r="10" spans="1:25" ht="18.75" x14ac:dyDescent="0.25">
      <c r="A10" s="178"/>
      <c r="B10" s="190"/>
      <c r="D10" s="181"/>
      <c r="E10" s="187"/>
      <c r="F10" s="187"/>
      <c r="G10" s="187"/>
      <c r="H10" s="187"/>
      <c r="I10" s="187"/>
      <c r="J10" s="188"/>
      <c r="K10" s="182"/>
      <c r="M10" s="184"/>
      <c r="O10" s="184"/>
      <c r="W10" s="183"/>
      <c r="Y10" s="189"/>
    </row>
    <row r="11" spans="1:25" ht="18.75" x14ac:dyDescent="0.25">
      <c r="A11" s="178"/>
      <c r="B11" s="145"/>
      <c r="C11" s="145"/>
      <c r="D11" s="181"/>
      <c r="E11" s="178"/>
      <c r="F11" s="178"/>
      <c r="G11" s="178"/>
      <c r="H11" s="178"/>
      <c r="I11" s="178"/>
      <c r="J11" s="178"/>
      <c r="K11" s="182"/>
      <c r="L11" s="183"/>
      <c r="M11" s="184"/>
      <c r="N11" s="185"/>
      <c r="O11" s="184"/>
      <c r="P11" s="183"/>
      <c r="Q11" s="183"/>
      <c r="R11" s="183"/>
      <c r="S11" s="183"/>
      <c r="T11" s="183"/>
      <c r="U11" s="183"/>
      <c r="V11" s="183"/>
      <c r="W11" s="183"/>
      <c r="X11" s="183"/>
      <c r="Y11" s="183"/>
    </row>
    <row r="12" spans="1:25" ht="18.75" x14ac:dyDescent="0.25">
      <c r="A12" s="178"/>
      <c r="B12" s="145"/>
      <c r="C12" s="186"/>
      <c r="D12" s="181"/>
      <c r="E12" s="178"/>
      <c r="F12" s="178"/>
      <c r="G12" s="178"/>
      <c r="H12" s="178"/>
      <c r="I12" s="178"/>
      <c r="J12" s="178"/>
      <c r="K12" s="182"/>
      <c r="L12" s="183"/>
      <c r="M12" s="184"/>
      <c r="N12" s="185"/>
      <c r="O12" s="184"/>
      <c r="P12" s="183"/>
      <c r="Q12" s="183"/>
      <c r="R12" s="183"/>
      <c r="S12" s="183"/>
      <c r="T12" s="183"/>
      <c r="U12" s="183"/>
      <c r="V12" s="183"/>
      <c r="W12" s="183"/>
      <c r="X12" s="183"/>
      <c r="Y12" s="183"/>
    </row>
    <row r="13" spans="1:25" ht="18.75" x14ac:dyDescent="0.25">
      <c r="A13" s="178"/>
      <c r="B13" s="145"/>
      <c r="C13" s="186"/>
      <c r="D13" s="181"/>
      <c r="E13" s="187"/>
      <c r="F13" s="187"/>
      <c r="G13" s="187"/>
      <c r="H13" s="187"/>
      <c r="I13" s="187"/>
      <c r="J13" s="188"/>
      <c r="K13" s="182"/>
      <c r="L13" s="189"/>
      <c r="M13" s="184"/>
      <c r="N13" s="189"/>
      <c r="O13" s="184"/>
      <c r="P13" s="189"/>
      <c r="Q13" s="189"/>
      <c r="R13" s="189"/>
      <c r="S13" s="189"/>
      <c r="T13" s="189"/>
      <c r="U13" s="189"/>
      <c r="V13" s="189"/>
      <c r="W13" s="183"/>
      <c r="X13" s="189"/>
      <c r="Y13" s="189"/>
    </row>
    <row r="14" spans="1:25" ht="18.75" x14ac:dyDescent="0.25">
      <c r="A14" s="178"/>
      <c r="B14" s="145"/>
      <c r="C14" s="186"/>
      <c r="D14" s="181"/>
      <c r="E14" s="178"/>
      <c r="F14" s="178"/>
      <c r="G14" s="178"/>
      <c r="H14" s="178"/>
      <c r="I14" s="178"/>
      <c r="J14" s="178"/>
      <c r="K14" s="182"/>
      <c r="L14" s="183"/>
      <c r="M14" s="184"/>
      <c r="N14" s="185"/>
      <c r="O14" s="184"/>
      <c r="P14" s="183"/>
      <c r="Q14" s="183"/>
      <c r="R14" s="183"/>
      <c r="S14" s="183"/>
      <c r="T14" s="183"/>
      <c r="U14" s="183"/>
      <c r="V14" s="183"/>
      <c r="W14" s="183"/>
      <c r="X14" s="183"/>
      <c r="Y14" s="183"/>
    </row>
    <row r="15" spans="1:25" ht="18.75" x14ac:dyDescent="0.25">
      <c r="A15" s="178"/>
      <c r="B15" s="190"/>
      <c r="C15" s="130"/>
      <c r="D15" s="181"/>
      <c r="E15" s="188"/>
      <c r="F15" s="187"/>
      <c r="G15" s="187"/>
      <c r="H15" s="187"/>
      <c r="I15" s="187"/>
      <c r="J15" s="188"/>
      <c r="K15" s="182"/>
      <c r="M15" s="184"/>
      <c r="O15" s="184"/>
      <c r="W15" s="183"/>
      <c r="Y15" s="189"/>
    </row>
    <row r="16" spans="1:25" ht="18.75" x14ac:dyDescent="0.25">
      <c r="A16" s="178"/>
      <c r="B16" s="179"/>
      <c r="C16" s="180"/>
      <c r="D16" s="181"/>
      <c r="E16" s="178"/>
      <c r="F16" s="178"/>
      <c r="G16" s="178"/>
      <c r="H16" s="178"/>
      <c r="I16" s="178"/>
      <c r="J16" s="178"/>
      <c r="K16" s="182"/>
      <c r="L16" s="183"/>
      <c r="M16" s="184"/>
      <c r="N16" s="185"/>
      <c r="O16" s="184"/>
      <c r="P16" s="183"/>
      <c r="Q16" s="183"/>
      <c r="R16" s="183"/>
      <c r="S16" s="183"/>
      <c r="T16" s="183"/>
      <c r="U16" s="183"/>
      <c r="V16" s="183"/>
      <c r="W16" s="183"/>
      <c r="X16" s="183"/>
      <c r="Y16" s="183"/>
    </row>
    <row r="17" spans="1:29" ht="18.75" x14ac:dyDescent="0.25">
      <c r="A17" s="178"/>
      <c r="B17" s="145"/>
      <c r="C17" s="186"/>
      <c r="D17" s="181"/>
      <c r="E17" s="178"/>
      <c r="F17" s="178"/>
      <c r="G17" s="178"/>
      <c r="H17" s="178"/>
      <c r="I17" s="178"/>
      <c r="J17" s="178"/>
      <c r="K17" s="182"/>
      <c r="L17" s="183"/>
      <c r="M17" s="184"/>
      <c r="N17" s="185"/>
      <c r="O17" s="184"/>
      <c r="P17" s="183"/>
      <c r="Q17" s="183"/>
      <c r="R17" s="183"/>
      <c r="S17" s="183"/>
      <c r="T17" s="183"/>
      <c r="U17" s="183"/>
      <c r="V17" s="183"/>
      <c r="W17" s="183"/>
      <c r="X17" s="183"/>
      <c r="Y17" s="183"/>
    </row>
    <row r="18" spans="1:29" ht="18.75" x14ac:dyDescent="0.25">
      <c r="A18" s="178"/>
      <c r="B18" s="145"/>
      <c r="C18" s="186"/>
      <c r="D18" s="181"/>
      <c r="E18" s="178"/>
      <c r="F18" s="178"/>
      <c r="G18" s="178"/>
      <c r="H18" s="178"/>
      <c r="I18" s="178"/>
      <c r="J18" s="178"/>
      <c r="K18" s="182"/>
      <c r="L18" s="183"/>
      <c r="M18" s="184"/>
      <c r="N18" s="185"/>
      <c r="O18" s="184"/>
      <c r="P18" s="183"/>
      <c r="Q18" s="183"/>
      <c r="R18" s="183"/>
      <c r="S18" s="183"/>
      <c r="T18" s="183"/>
      <c r="U18" s="183"/>
      <c r="V18" s="183"/>
      <c r="W18" s="183"/>
      <c r="X18" s="183"/>
      <c r="Y18" s="183"/>
    </row>
    <row r="19" spans="1:29" ht="18.75" x14ac:dyDescent="0.25">
      <c r="A19" s="178"/>
      <c r="B19" s="179"/>
      <c r="C19" s="180"/>
      <c r="D19" s="181"/>
      <c r="E19" s="178"/>
      <c r="F19" s="178"/>
      <c r="G19" s="178"/>
      <c r="H19" s="178"/>
      <c r="I19" s="178"/>
      <c r="J19" s="178"/>
      <c r="K19" s="182"/>
      <c r="L19" s="183"/>
      <c r="M19" s="184"/>
      <c r="N19" s="185"/>
      <c r="O19" s="184"/>
      <c r="P19" s="183"/>
      <c r="Q19" s="183"/>
      <c r="R19" s="183"/>
      <c r="S19" s="183"/>
      <c r="T19" s="183"/>
      <c r="U19" s="183"/>
      <c r="V19" s="183"/>
      <c r="W19" s="183"/>
      <c r="X19" s="183"/>
      <c r="Y19" s="183"/>
    </row>
    <row r="20" spans="1:29" ht="18.75" x14ac:dyDescent="0.25">
      <c r="A20" s="178"/>
      <c r="B20" s="145"/>
      <c r="C20" s="186"/>
      <c r="D20" s="181"/>
      <c r="E20" s="187"/>
      <c r="F20" s="187"/>
      <c r="G20" s="187"/>
      <c r="H20" s="187"/>
      <c r="I20" s="187"/>
      <c r="J20" s="188"/>
      <c r="K20" s="182"/>
      <c r="L20" s="189"/>
      <c r="M20" s="184"/>
      <c r="N20" s="189"/>
      <c r="O20" s="184"/>
      <c r="P20" s="189"/>
      <c r="Q20" s="189"/>
      <c r="R20" s="189"/>
      <c r="S20" s="189"/>
      <c r="T20" s="189"/>
      <c r="U20" s="189"/>
      <c r="V20" s="189"/>
      <c r="W20" s="183"/>
      <c r="X20" s="189"/>
      <c r="Y20" s="189"/>
    </row>
    <row r="21" spans="1:29" ht="18.75" x14ac:dyDescent="0.25">
      <c r="A21" s="178"/>
      <c r="B21" s="145"/>
      <c r="C21" s="186"/>
      <c r="D21" s="181"/>
      <c r="E21" s="187"/>
      <c r="F21" s="187"/>
      <c r="G21" s="178"/>
      <c r="H21" s="178"/>
      <c r="I21" s="178"/>
      <c r="J21" s="188"/>
      <c r="K21" s="182"/>
      <c r="L21" s="189"/>
      <c r="M21" s="184"/>
      <c r="N21" s="189"/>
      <c r="O21" s="184"/>
      <c r="P21" s="189"/>
      <c r="Q21" s="189"/>
      <c r="R21" s="189"/>
      <c r="S21" s="189"/>
      <c r="T21" s="189"/>
      <c r="U21" s="189"/>
      <c r="V21" s="189"/>
      <c r="W21" s="183"/>
      <c r="X21" s="189"/>
      <c r="Y21" s="189"/>
    </row>
    <row r="22" spans="1:29" ht="18.75" x14ac:dyDescent="0.25">
      <c r="A22" s="178"/>
      <c r="B22" s="145"/>
      <c r="C22" s="186"/>
      <c r="D22" s="181"/>
      <c r="E22" s="178"/>
      <c r="F22" s="178"/>
      <c r="G22" s="178"/>
      <c r="H22" s="178"/>
      <c r="I22" s="178"/>
      <c r="J22" s="178"/>
      <c r="K22" s="182"/>
      <c r="L22" s="183"/>
      <c r="M22" s="184"/>
      <c r="N22" s="185"/>
      <c r="O22" s="184"/>
      <c r="P22" s="183"/>
      <c r="Q22" s="183"/>
      <c r="R22" s="183"/>
      <c r="S22" s="183"/>
      <c r="T22" s="183"/>
      <c r="U22" s="183"/>
      <c r="V22" s="183"/>
      <c r="W22" s="183"/>
      <c r="X22" s="183"/>
      <c r="Y22" s="183"/>
    </row>
    <row r="23" spans="1:29" ht="18.75" x14ac:dyDescent="0.25">
      <c r="A23" s="178"/>
      <c r="B23" s="179"/>
      <c r="C23" s="180"/>
      <c r="D23" s="181"/>
      <c r="E23" s="178"/>
      <c r="F23" s="178"/>
      <c r="G23" s="178"/>
      <c r="H23" s="178"/>
      <c r="I23" s="178"/>
      <c r="J23" s="178"/>
      <c r="K23" s="182"/>
      <c r="L23" s="183"/>
      <c r="M23" s="184"/>
      <c r="N23" s="185"/>
      <c r="O23" s="184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30"/>
      <c r="AA23" s="130"/>
      <c r="AB23" s="130"/>
      <c r="AC23" s="130"/>
    </row>
    <row r="24" spans="1:29" ht="18.75" x14ac:dyDescent="0.25">
      <c r="A24" s="178"/>
      <c r="B24" s="145"/>
      <c r="C24" s="186"/>
      <c r="D24" s="181"/>
      <c r="E24" s="178"/>
      <c r="F24" s="178"/>
      <c r="G24" s="178"/>
      <c r="H24" s="178"/>
      <c r="I24" s="178"/>
      <c r="J24" s="178"/>
      <c r="K24" s="182"/>
      <c r="L24" s="183"/>
      <c r="M24" s="184"/>
      <c r="N24" s="185"/>
      <c r="O24" s="184"/>
      <c r="P24" s="183"/>
      <c r="Q24" s="183"/>
      <c r="R24" s="183"/>
      <c r="S24" s="183"/>
      <c r="T24" s="183"/>
      <c r="U24" s="183"/>
      <c r="V24" s="183"/>
      <c r="W24" s="183"/>
      <c r="X24" s="183"/>
      <c r="Y24" s="183"/>
    </row>
    <row r="25" spans="1:29" ht="18.75" x14ac:dyDescent="0.25">
      <c r="A25" s="178"/>
      <c r="B25" s="191"/>
      <c r="C25" s="130"/>
      <c r="D25" s="181"/>
      <c r="E25" s="178"/>
      <c r="F25" s="178"/>
      <c r="G25" s="178"/>
      <c r="H25" s="178"/>
      <c r="I25" s="178"/>
      <c r="J25" s="178"/>
      <c r="K25" s="182"/>
      <c r="L25" s="192"/>
      <c r="M25" s="184"/>
      <c r="N25" s="193"/>
      <c r="O25" s="184"/>
      <c r="P25" s="192"/>
      <c r="Q25" s="192"/>
      <c r="R25" s="192"/>
      <c r="S25" s="192"/>
      <c r="T25" s="192"/>
      <c r="U25" s="192"/>
      <c r="V25" s="192"/>
      <c r="W25" s="183"/>
      <c r="X25" s="192"/>
      <c r="Y25" s="192"/>
    </row>
    <row r="26" spans="1:29" ht="18.75" x14ac:dyDescent="0.25">
      <c r="A26" s="178"/>
      <c r="B26" s="145"/>
      <c r="C26" s="186"/>
      <c r="D26" s="181"/>
      <c r="E26" s="178"/>
      <c r="F26" s="178"/>
      <c r="G26" s="178"/>
      <c r="H26" s="178"/>
      <c r="I26" s="178"/>
      <c r="J26" s="178"/>
      <c r="K26" s="182"/>
      <c r="L26" s="183"/>
      <c r="M26" s="184"/>
      <c r="N26" s="185"/>
      <c r="O26" s="184"/>
      <c r="P26" s="183"/>
      <c r="Q26" s="183"/>
      <c r="R26" s="183"/>
      <c r="S26" s="183"/>
      <c r="T26" s="183"/>
      <c r="U26" s="183"/>
      <c r="V26" s="183"/>
      <c r="W26" s="183"/>
      <c r="X26" s="183"/>
      <c r="Y26" s="183"/>
    </row>
    <row r="27" spans="1:29" ht="18.75" x14ac:dyDescent="0.25">
      <c r="A27" s="178"/>
      <c r="B27" s="145"/>
      <c r="C27" s="186"/>
      <c r="D27" s="181"/>
      <c r="E27" s="187"/>
      <c r="F27" s="187"/>
      <c r="G27" s="187"/>
      <c r="H27" s="187"/>
      <c r="I27" s="187"/>
      <c r="J27" s="188"/>
      <c r="K27" s="182"/>
      <c r="L27" s="189"/>
      <c r="M27" s="184"/>
      <c r="N27" s="189"/>
      <c r="O27" s="184"/>
      <c r="P27" s="189"/>
      <c r="Q27" s="189"/>
      <c r="R27" s="189"/>
      <c r="S27" s="189"/>
      <c r="T27" s="189"/>
      <c r="U27" s="189"/>
      <c r="V27" s="189"/>
      <c r="W27" s="183"/>
      <c r="X27" s="189"/>
      <c r="Y27" s="189"/>
    </row>
    <row r="28" spans="1:29" ht="18.75" x14ac:dyDescent="0.25">
      <c r="A28" s="178"/>
      <c r="B28" s="145"/>
      <c r="C28" s="186"/>
      <c r="D28" s="181"/>
      <c r="E28" s="178"/>
      <c r="F28" s="178"/>
      <c r="G28" s="178"/>
      <c r="H28" s="178"/>
      <c r="I28" s="178"/>
      <c r="J28" s="178"/>
      <c r="K28" s="182"/>
      <c r="L28" s="183"/>
      <c r="M28" s="184"/>
      <c r="N28" s="185"/>
      <c r="O28" s="184"/>
      <c r="P28" s="183"/>
      <c r="Q28" s="183"/>
      <c r="R28" s="183"/>
      <c r="S28" s="183"/>
      <c r="T28" s="183"/>
      <c r="U28" s="183"/>
      <c r="V28" s="183"/>
      <c r="W28" s="183"/>
      <c r="X28" s="183"/>
      <c r="Y28" s="183"/>
    </row>
    <row r="29" spans="1:29" ht="18.75" x14ac:dyDescent="0.25">
      <c r="A29" s="178"/>
      <c r="B29" s="145"/>
      <c r="C29" s="186"/>
      <c r="D29" s="181"/>
      <c r="E29" s="178"/>
      <c r="F29" s="178"/>
      <c r="G29" s="178"/>
      <c r="H29" s="178"/>
      <c r="I29" s="178"/>
      <c r="J29" s="178"/>
      <c r="K29" s="182"/>
      <c r="L29" s="183"/>
      <c r="M29" s="184"/>
      <c r="N29" s="185"/>
      <c r="O29" s="184"/>
      <c r="P29" s="183"/>
      <c r="Q29" s="183"/>
      <c r="R29" s="183"/>
      <c r="S29" s="183"/>
      <c r="T29" s="183"/>
      <c r="U29" s="183"/>
      <c r="V29" s="183"/>
      <c r="W29" s="183"/>
      <c r="X29" s="183"/>
      <c r="Y29" s="183"/>
    </row>
    <row r="30" spans="1:29" ht="18.75" x14ac:dyDescent="0.25">
      <c r="A30" s="178"/>
      <c r="B30" s="145"/>
      <c r="C30" s="186"/>
      <c r="D30" s="181"/>
      <c r="E30" s="187"/>
      <c r="F30" s="187"/>
      <c r="G30" s="187"/>
      <c r="H30" s="187"/>
      <c r="I30" s="187"/>
      <c r="J30" s="188"/>
      <c r="K30" s="182"/>
      <c r="L30" s="189"/>
      <c r="M30" s="184"/>
      <c r="N30" s="189"/>
      <c r="O30" s="184"/>
      <c r="P30" s="189"/>
      <c r="Q30" s="189"/>
      <c r="R30" s="189"/>
      <c r="S30" s="189"/>
      <c r="T30" s="189"/>
      <c r="U30" s="189"/>
      <c r="V30" s="189"/>
      <c r="W30" s="183"/>
      <c r="X30" s="189"/>
      <c r="Y30" s="189"/>
    </row>
    <row r="31" spans="1:29" ht="18.75" x14ac:dyDescent="0.25">
      <c r="A31" s="178"/>
      <c r="B31" s="145"/>
      <c r="C31" s="186"/>
      <c r="D31" s="181"/>
      <c r="E31" s="187"/>
      <c r="F31" s="187"/>
      <c r="G31" s="187"/>
      <c r="H31" s="187"/>
      <c r="I31" s="187"/>
      <c r="J31" s="188"/>
      <c r="K31" s="182"/>
      <c r="L31" s="189"/>
      <c r="M31" s="184"/>
      <c r="N31" s="189"/>
      <c r="O31" s="184"/>
      <c r="P31" s="189"/>
      <c r="Q31" s="189"/>
      <c r="R31" s="189"/>
      <c r="S31" s="189"/>
      <c r="T31" s="189"/>
      <c r="U31" s="189"/>
      <c r="V31" s="189"/>
      <c r="W31" s="183"/>
      <c r="X31" s="189"/>
      <c r="Y31" s="189"/>
    </row>
    <row r="32" spans="1:29" s="130" customFormat="1" ht="18.75" x14ac:dyDescent="0.25">
      <c r="A32" s="178"/>
      <c r="B32" s="145"/>
      <c r="C32" s="186"/>
      <c r="D32" s="181"/>
      <c r="E32" s="187"/>
      <c r="F32" s="187"/>
      <c r="G32" s="178"/>
      <c r="H32" s="178"/>
      <c r="I32" s="178"/>
      <c r="J32" s="188"/>
      <c r="K32" s="182"/>
      <c r="L32" s="189"/>
      <c r="M32" s="184"/>
      <c r="N32" s="189"/>
      <c r="O32" s="184"/>
      <c r="P32" s="189"/>
      <c r="Q32" s="189"/>
      <c r="R32" s="189"/>
      <c r="S32" s="189"/>
      <c r="T32" s="189"/>
      <c r="U32" s="189"/>
      <c r="V32" s="189"/>
      <c r="W32" s="183"/>
      <c r="X32" s="189"/>
      <c r="Y32" s="189"/>
      <c r="Z32" s="36"/>
      <c r="AA32" s="36"/>
      <c r="AB32" s="36"/>
      <c r="AC32" s="36"/>
    </row>
    <row r="33" spans="1:25" ht="18.75" x14ac:dyDescent="0.25">
      <c r="A33" s="178"/>
      <c r="B33" s="145"/>
      <c r="C33" s="186"/>
      <c r="D33" s="181"/>
      <c r="E33" s="178"/>
      <c r="F33" s="178"/>
      <c r="G33" s="178"/>
      <c r="H33" s="178"/>
      <c r="I33" s="178"/>
      <c r="J33" s="178"/>
      <c r="K33" s="182"/>
      <c r="L33" s="183"/>
      <c r="M33" s="184"/>
      <c r="N33" s="185"/>
      <c r="O33" s="184"/>
      <c r="P33" s="183"/>
      <c r="Q33" s="183"/>
      <c r="R33" s="183"/>
      <c r="S33" s="183"/>
      <c r="T33" s="183"/>
      <c r="U33" s="183"/>
      <c r="V33" s="183"/>
      <c r="W33" s="183"/>
      <c r="X33" s="183"/>
      <c r="Y33" s="183"/>
    </row>
    <row r="34" spans="1:25" ht="18.75" x14ac:dyDescent="0.25">
      <c r="A34" s="178"/>
      <c r="B34" s="145"/>
      <c r="C34" s="186"/>
      <c r="D34" s="181"/>
      <c r="E34" s="178"/>
      <c r="F34" s="178"/>
      <c r="G34" s="178"/>
      <c r="H34" s="178"/>
      <c r="I34" s="178"/>
      <c r="J34" s="178"/>
      <c r="K34" s="182"/>
      <c r="L34" s="183"/>
      <c r="M34" s="184"/>
      <c r="N34" s="185"/>
      <c r="O34" s="184"/>
      <c r="P34" s="183"/>
      <c r="Q34" s="183"/>
      <c r="R34" s="183"/>
      <c r="S34" s="183"/>
      <c r="T34" s="183"/>
      <c r="U34" s="183"/>
      <c r="V34" s="183"/>
      <c r="W34" s="183"/>
      <c r="X34" s="183"/>
      <c r="Y34" s="183"/>
    </row>
    <row r="35" spans="1:25" ht="18.75" x14ac:dyDescent="0.25">
      <c r="A35" s="178"/>
      <c r="B35" s="145"/>
      <c r="C35" s="186"/>
      <c r="D35" s="181"/>
      <c r="E35" s="178"/>
      <c r="F35" s="178"/>
      <c r="G35" s="178"/>
      <c r="H35" s="178"/>
      <c r="I35" s="178"/>
      <c r="J35" s="178"/>
      <c r="K35" s="182"/>
      <c r="L35" s="183"/>
      <c r="M35" s="184"/>
      <c r="N35" s="185"/>
      <c r="O35" s="184"/>
      <c r="P35" s="183"/>
      <c r="Q35" s="183"/>
      <c r="R35" s="183"/>
      <c r="S35" s="183"/>
      <c r="T35" s="183"/>
      <c r="U35" s="183"/>
      <c r="V35" s="183"/>
      <c r="W35" s="183"/>
      <c r="X35" s="183"/>
      <c r="Y35" s="183"/>
    </row>
    <row r="36" spans="1:25" ht="18.75" x14ac:dyDescent="0.25">
      <c r="A36" s="178"/>
      <c r="B36" s="145"/>
      <c r="C36" s="186"/>
      <c r="D36" s="181"/>
      <c r="E36" s="178"/>
      <c r="F36" s="178"/>
      <c r="G36" s="178"/>
      <c r="H36" s="178"/>
      <c r="I36" s="178"/>
      <c r="J36" s="178"/>
      <c r="K36" s="182"/>
      <c r="L36" s="183"/>
      <c r="M36" s="184"/>
      <c r="N36" s="185"/>
      <c r="O36" s="184"/>
      <c r="P36" s="183"/>
      <c r="Q36" s="183"/>
      <c r="R36" s="183"/>
      <c r="S36" s="183"/>
      <c r="T36" s="183"/>
      <c r="U36" s="183"/>
      <c r="V36" s="183"/>
      <c r="W36" s="183"/>
      <c r="X36" s="183"/>
      <c r="Y36" s="183"/>
    </row>
    <row r="37" spans="1:25" ht="18.75" x14ac:dyDescent="0.25">
      <c r="A37" s="178"/>
      <c r="B37" s="145"/>
      <c r="C37" s="186"/>
      <c r="D37" s="181"/>
      <c r="E37" s="187"/>
      <c r="F37" s="187"/>
      <c r="G37" s="187"/>
      <c r="H37" s="187"/>
      <c r="I37" s="187"/>
      <c r="J37" s="188"/>
      <c r="K37" s="182"/>
      <c r="L37" s="189"/>
      <c r="M37" s="184"/>
      <c r="N37" s="189"/>
      <c r="O37" s="184"/>
      <c r="P37" s="189"/>
      <c r="Q37" s="189"/>
      <c r="R37" s="189"/>
      <c r="S37" s="189"/>
      <c r="T37" s="189"/>
      <c r="U37" s="189"/>
      <c r="V37" s="189"/>
      <c r="W37" s="183"/>
      <c r="X37" s="189"/>
      <c r="Y37" s="189"/>
    </row>
    <row r="38" spans="1:25" ht="18.75" x14ac:dyDescent="0.25">
      <c r="A38" s="178"/>
      <c r="B38" s="145"/>
      <c r="C38" s="186"/>
      <c r="D38" s="181"/>
      <c r="E38" s="194"/>
      <c r="F38" s="194"/>
      <c r="G38" s="178"/>
      <c r="H38" s="178"/>
      <c r="I38" s="178"/>
      <c r="J38" s="195"/>
      <c r="K38" s="182"/>
      <c r="L38" s="196"/>
      <c r="M38" s="184"/>
      <c r="N38" s="196"/>
      <c r="O38" s="184"/>
      <c r="P38" s="196"/>
      <c r="Q38" s="196"/>
      <c r="R38" s="196"/>
      <c r="S38" s="196"/>
      <c r="T38" s="196"/>
      <c r="U38" s="196"/>
      <c r="V38" s="196"/>
      <c r="W38" s="183"/>
      <c r="X38" s="196"/>
      <c r="Y38" s="196"/>
    </row>
    <row r="39" spans="1:25" ht="18.75" x14ac:dyDescent="0.25">
      <c r="A39" s="178"/>
      <c r="B39" s="145"/>
      <c r="C39" s="186"/>
      <c r="D39" s="181"/>
      <c r="E39" s="194"/>
      <c r="F39" s="194"/>
      <c r="G39" s="194"/>
      <c r="H39" s="194"/>
      <c r="I39" s="194"/>
      <c r="J39" s="195"/>
      <c r="K39" s="182"/>
      <c r="L39" s="196"/>
      <c r="M39" s="184"/>
      <c r="N39" s="196"/>
      <c r="O39" s="184"/>
      <c r="P39" s="196"/>
      <c r="Q39" s="196"/>
      <c r="R39" s="196"/>
      <c r="S39" s="196"/>
      <c r="T39" s="196"/>
      <c r="U39" s="196"/>
      <c r="V39" s="196"/>
      <c r="W39" s="183"/>
      <c r="X39" s="196"/>
      <c r="Y39" s="196"/>
    </row>
    <row r="40" spans="1:25" ht="18.75" x14ac:dyDescent="0.25">
      <c r="A40" s="178"/>
      <c r="B40" s="191"/>
      <c r="C40" s="130"/>
      <c r="D40" s="181"/>
      <c r="E40" s="188"/>
      <c r="F40" s="188"/>
      <c r="G40" s="188"/>
      <c r="H40" s="188"/>
      <c r="I40" s="188"/>
      <c r="J40" s="188"/>
      <c r="K40" s="182"/>
      <c r="L40" s="130"/>
      <c r="M40" s="184"/>
      <c r="N40" s="130"/>
      <c r="O40" s="184"/>
      <c r="P40" s="130"/>
      <c r="Q40" s="130"/>
      <c r="R40" s="130"/>
      <c r="S40" s="130"/>
      <c r="T40" s="130"/>
      <c r="U40" s="130"/>
      <c r="V40" s="130"/>
      <c r="W40" s="183"/>
      <c r="X40" s="130"/>
      <c r="Y40" s="197"/>
    </row>
    <row r="41" spans="1:25" ht="18.75" x14ac:dyDescent="0.25">
      <c r="A41" s="178"/>
      <c r="B41" s="179"/>
      <c r="C41" s="180"/>
      <c r="D41" s="181"/>
      <c r="E41" s="178"/>
      <c r="F41" s="178"/>
      <c r="G41" s="178"/>
      <c r="H41" s="178"/>
      <c r="I41" s="178"/>
      <c r="J41" s="178"/>
      <c r="K41" s="182"/>
      <c r="L41" s="183"/>
      <c r="M41" s="184"/>
      <c r="N41" s="185"/>
      <c r="O41" s="184"/>
      <c r="P41" s="183"/>
      <c r="Q41" s="183"/>
      <c r="R41" s="183"/>
      <c r="S41" s="183"/>
      <c r="T41" s="183"/>
      <c r="U41" s="183"/>
      <c r="V41" s="183"/>
      <c r="W41" s="183"/>
      <c r="X41" s="183"/>
      <c r="Y41" s="183"/>
    </row>
    <row r="42" spans="1:25" ht="18.75" x14ac:dyDescent="0.25">
      <c r="A42" s="178"/>
      <c r="B42" s="145"/>
      <c r="C42" s="186"/>
      <c r="D42" s="181"/>
      <c r="E42" s="178"/>
      <c r="F42" s="178"/>
      <c r="G42" s="178"/>
      <c r="H42" s="178"/>
      <c r="I42" s="178"/>
      <c r="J42" s="178"/>
      <c r="K42" s="182"/>
      <c r="L42" s="183"/>
      <c r="M42" s="184"/>
      <c r="N42" s="185"/>
      <c r="O42" s="184"/>
      <c r="P42" s="183"/>
      <c r="Q42" s="183"/>
      <c r="R42" s="183"/>
      <c r="S42" s="183"/>
      <c r="T42" s="183"/>
      <c r="U42" s="183"/>
      <c r="V42" s="183"/>
      <c r="W42" s="183"/>
      <c r="X42" s="183"/>
      <c r="Y42" s="183"/>
    </row>
    <row r="43" spans="1:25" ht="18.75" x14ac:dyDescent="0.25">
      <c r="A43" s="178"/>
      <c r="B43" s="145"/>
      <c r="C43" s="186"/>
      <c r="D43" s="181"/>
      <c r="E43" s="178"/>
      <c r="F43" s="178"/>
      <c r="G43" s="178"/>
      <c r="H43" s="178"/>
      <c r="I43" s="178"/>
      <c r="J43" s="178"/>
      <c r="K43" s="182"/>
      <c r="L43" s="183"/>
      <c r="M43" s="184"/>
      <c r="N43" s="185"/>
      <c r="O43" s="184"/>
      <c r="P43" s="183"/>
      <c r="Q43" s="183"/>
      <c r="R43" s="183"/>
      <c r="S43" s="183"/>
      <c r="T43" s="183"/>
      <c r="U43" s="183"/>
      <c r="V43" s="183"/>
      <c r="W43" s="183"/>
      <c r="X43" s="183"/>
      <c r="Y43" s="183"/>
    </row>
    <row r="44" spans="1:25" ht="18.75" x14ac:dyDescent="0.25">
      <c r="A44" s="178"/>
      <c r="B44" s="198"/>
      <c r="C44" s="197"/>
      <c r="D44" s="181"/>
      <c r="E44" s="178"/>
      <c r="F44" s="178"/>
      <c r="G44" s="178"/>
      <c r="H44" s="178"/>
      <c r="I44" s="178"/>
      <c r="J44" s="178"/>
      <c r="K44" s="182"/>
      <c r="L44" s="192"/>
      <c r="M44" s="184"/>
      <c r="N44" s="193"/>
      <c r="O44" s="184"/>
      <c r="P44" s="192"/>
      <c r="Q44" s="192"/>
      <c r="R44" s="192"/>
      <c r="S44" s="192"/>
      <c r="T44" s="192"/>
      <c r="U44" s="192"/>
      <c r="V44" s="192"/>
      <c r="W44" s="183"/>
      <c r="X44" s="192"/>
      <c r="Y44" s="192"/>
    </row>
    <row r="45" spans="1:25" ht="18.75" x14ac:dyDescent="0.25">
      <c r="A45" s="178"/>
      <c r="B45" s="179"/>
      <c r="C45" s="180"/>
      <c r="D45" s="181"/>
      <c r="E45" s="178"/>
      <c r="F45" s="178"/>
      <c r="G45" s="178"/>
      <c r="H45" s="178"/>
      <c r="I45" s="178"/>
      <c r="J45" s="178"/>
      <c r="K45" s="182"/>
      <c r="L45" s="183"/>
      <c r="M45" s="184"/>
      <c r="N45" s="185"/>
      <c r="O45" s="184"/>
      <c r="P45" s="183"/>
      <c r="Q45" s="183"/>
      <c r="R45" s="183"/>
      <c r="S45" s="183"/>
      <c r="T45" s="183"/>
      <c r="U45" s="183"/>
      <c r="V45" s="183"/>
      <c r="W45" s="183"/>
      <c r="X45" s="183"/>
      <c r="Y45" s="183"/>
    </row>
    <row r="46" spans="1:25" ht="18.75" x14ac:dyDescent="0.25">
      <c r="A46" s="178"/>
      <c r="B46" s="145"/>
      <c r="C46" s="186"/>
      <c r="D46" s="181"/>
      <c r="E46" s="187"/>
      <c r="F46" s="187"/>
      <c r="G46" s="187"/>
      <c r="H46" s="187"/>
      <c r="I46" s="187"/>
      <c r="J46" s="188"/>
      <c r="K46" s="182"/>
      <c r="L46" s="189"/>
      <c r="M46" s="184"/>
      <c r="N46" s="189"/>
      <c r="O46" s="184"/>
      <c r="P46" s="189"/>
      <c r="Q46" s="189"/>
      <c r="R46" s="189"/>
      <c r="S46" s="189"/>
      <c r="T46" s="189"/>
      <c r="U46" s="189"/>
      <c r="V46" s="189"/>
      <c r="W46" s="183"/>
      <c r="X46" s="189"/>
      <c r="Y46" s="189"/>
    </row>
    <row r="47" spans="1:25" ht="18.75" x14ac:dyDescent="0.25">
      <c r="A47" s="178"/>
      <c r="B47" s="145"/>
      <c r="C47" s="186"/>
      <c r="D47" s="181"/>
      <c r="E47" s="178"/>
      <c r="F47" s="178"/>
      <c r="G47" s="178"/>
      <c r="H47" s="178"/>
      <c r="I47" s="178"/>
      <c r="J47" s="178"/>
      <c r="K47" s="182"/>
      <c r="L47" s="183"/>
      <c r="M47" s="184"/>
      <c r="N47" s="185"/>
      <c r="O47" s="184"/>
      <c r="P47" s="183"/>
      <c r="Q47" s="183"/>
      <c r="R47" s="183"/>
      <c r="S47" s="183"/>
      <c r="T47" s="183"/>
      <c r="U47" s="183"/>
      <c r="V47" s="183"/>
      <c r="W47" s="183"/>
      <c r="X47" s="183"/>
      <c r="Y47" s="183"/>
    </row>
    <row r="48" spans="1:25" ht="18.75" x14ac:dyDescent="0.25">
      <c r="A48" s="178"/>
      <c r="B48" s="145"/>
      <c r="C48" s="186"/>
      <c r="D48" s="181"/>
      <c r="E48" s="187"/>
      <c r="F48" s="187"/>
      <c r="G48" s="178"/>
      <c r="H48" s="178"/>
      <c r="I48" s="178"/>
      <c r="J48" s="188"/>
      <c r="K48" s="182"/>
      <c r="L48" s="189"/>
      <c r="M48" s="184"/>
      <c r="N48" s="189"/>
      <c r="O48" s="184"/>
      <c r="P48" s="189"/>
      <c r="Q48" s="189"/>
      <c r="R48" s="189"/>
      <c r="S48" s="189"/>
      <c r="T48" s="189"/>
      <c r="U48" s="189"/>
      <c r="V48" s="189"/>
      <c r="W48" s="183"/>
      <c r="X48" s="189"/>
      <c r="Y48" s="189"/>
    </row>
    <row r="49" spans="1:29" ht="18.75" x14ac:dyDescent="0.25">
      <c r="A49" s="178"/>
      <c r="B49" s="199"/>
      <c r="C49" s="199"/>
      <c r="D49" s="181"/>
      <c r="E49" s="178"/>
      <c r="F49" s="178"/>
      <c r="G49" s="178"/>
      <c r="H49" s="178"/>
      <c r="I49" s="178"/>
      <c r="J49" s="178"/>
      <c r="K49" s="182"/>
      <c r="L49" s="183"/>
      <c r="M49" s="184"/>
      <c r="N49" s="185"/>
      <c r="O49" s="184"/>
      <c r="P49" s="183"/>
      <c r="Q49" s="183"/>
      <c r="R49" s="183"/>
      <c r="S49" s="183"/>
      <c r="T49" s="183"/>
      <c r="U49" s="183"/>
      <c r="V49" s="183"/>
      <c r="W49" s="183"/>
      <c r="X49" s="183"/>
      <c r="Y49" s="183"/>
    </row>
    <row r="50" spans="1:29" ht="18.75" x14ac:dyDescent="0.25">
      <c r="A50" s="178"/>
      <c r="B50" s="145"/>
      <c r="C50" s="186"/>
      <c r="D50" s="181"/>
      <c r="E50" s="178"/>
      <c r="F50" s="178"/>
      <c r="G50" s="178"/>
      <c r="H50" s="178"/>
      <c r="I50" s="178"/>
      <c r="J50" s="178"/>
      <c r="K50" s="182"/>
      <c r="L50" s="183"/>
      <c r="M50" s="184"/>
      <c r="N50" s="185"/>
      <c r="O50" s="184"/>
      <c r="P50" s="183"/>
      <c r="Q50" s="183"/>
      <c r="R50" s="183"/>
      <c r="S50" s="183"/>
      <c r="T50" s="183"/>
      <c r="U50" s="183"/>
      <c r="V50" s="183"/>
      <c r="W50" s="183"/>
      <c r="X50" s="183"/>
      <c r="Y50" s="183"/>
    </row>
    <row r="51" spans="1:29" ht="18.75" x14ac:dyDescent="0.25">
      <c r="A51" s="178"/>
      <c r="B51" s="145"/>
      <c r="C51" s="186"/>
      <c r="D51" s="181"/>
      <c r="E51" s="178"/>
      <c r="F51" s="178"/>
      <c r="G51" s="178"/>
      <c r="H51" s="178"/>
      <c r="I51" s="178"/>
      <c r="J51" s="178"/>
      <c r="K51" s="182"/>
      <c r="L51" s="183"/>
      <c r="M51" s="184"/>
      <c r="N51" s="185"/>
      <c r="O51" s="184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200"/>
      <c r="AA51" s="200"/>
      <c r="AB51" s="200"/>
      <c r="AC51" s="200"/>
    </row>
    <row r="52" spans="1:29" ht="18.75" x14ac:dyDescent="0.25">
      <c r="A52" s="178"/>
      <c r="B52" s="145"/>
      <c r="C52" s="186"/>
      <c r="D52" s="181"/>
      <c r="E52" s="178"/>
      <c r="F52" s="178"/>
      <c r="G52" s="178"/>
      <c r="H52" s="178"/>
      <c r="I52" s="178"/>
      <c r="J52" s="178"/>
      <c r="K52" s="182"/>
      <c r="L52" s="183"/>
      <c r="M52" s="184"/>
      <c r="N52" s="185"/>
      <c r="O52" s="184"/>
      <c r="P52" s="183"/>
      <c r="Q52" s="183"/>
      <c r="R52" s="183"/>
      <c r="S52" s="183"/>
      <c r="T52" s="183"/>
      <c r="U52" s="183"/>
      <c r="V52" s="183"/>
      <c r="W52" s="183"/>
      <c r="X52" s="183"/>
      <c r="Y52" s="183"/>
    </row>
    <row r="53" spans="1:29" ht="18.75" x14ac:dyDescent="0.25">
      <c r="A53" s="178"/>
      <c r="B53" s="145"/>
      <c r="C53" s="186"/>
      <c r="D53" s="181"/>
      <c r="E53" s="194"/>
      <c r="F53" s="194"/>
      <c r="G53" s="194"/>
      <c r="H53" s="194"/>
      <c r="I53" s="194"/>
      <c r="J53" s="195"/>
      <c r="K53" s="182"/>
      <c r="L53" s="196"/>
      <c r="M53" s="184"/>
      <c r="N53" s="196"/>
      <c r="O53" s="184"/>
      <c r="P53" s="196"/>
      <c r="Q53" s="196"/>
      <c r="R53" s="196"/>
      <c r="S53" s="196"/>
      <c r="T53" s="196"/>
      <c r="U53" s="196"/>
      <c r="V53" s="196"/>
      <c r="W53" s="183"/>
      <c r="X53" s="196"/>
      <c r="Y53" s="196"/>
    </row>
    <row r="54" spans="1:29" ht="18.75" x14ac:dyDescent="0.25">
      <c r="A54" s="178"/>
      <c r="B54" s="145"/>
      <c r="C54" s="186"/>
      <c r="D54" s="181"/>
      <c r="E54" s="178"/>
      <c r="F54" s="178"/>
      <c r="G54" s="178"/>
      <c r="H54" s="178"/>
      <c r="I54" s="178"/>
      <c r="J54" s="178"/>
      <c r="K54" s="182"/>
      <c r="L54" s="183"/>
      <c r="M54" s="184"/>
      <c r="N54" s="185"/>
      <c r="O54" s="184"/>
      <c r="P54" s="183"/>
      <c r="Q54" s="183"/>
      <c r="R54" s="183"/>
      <c r="S54" s="183"/>
      <c r="T54" s="183"/>
      <c r="U54" s="183"/>
      <c r="V54" s="183"/>
      <c r="W54" s="183"/>
      <c r="X54" s="183"/>
      <c r="Y54" s="183"/>
    </row>
    <row r="55" spans="1:29" ht="18.75" x14ac:dyDescent="0.25">
      <c r="A55" s="178"/>
      <c r="B55" s="145"/>
      <c r="C55" s="186"/>
      <c r="D55" s="181"/>
      <c r="E55" s="178"/>
      <c r="F55" s="178"/>
      <c r="G55" s="178"/>
      <c r="H55" s="178"/>
      <c r="I55" s="178"/>
      <c r="J55" s="178"/>
      <c r="K55" s="182"/>
      <c r="L55" s="183"/>
      <c r="M55" s="184"/>
      <c r="N55" s="185"/>
      <c r="O55" s="184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30"/>
      <c r="AA55" s="130"/>
      <c r="AB55" s="130"/>
      <c r="AC55" s="130"/>
    </row>
    <row r="56" spans="1:29" ht="18.75" x14ac:dyDescent="0.25">
      <c r="A56" s="178"/>
      <c r="B56" s="145"/>
      <c r="C56" s="186"/>
      <c r="D56" s="181"/>
      <c r="E56" s="178"/>
      <c r="F56" s="178"/>
      <c r="G56" s="178"/>
      <c r="H56" s="178"/>
      <c r="I56" s="178"/>
      <c r="J56" s="178"/>
      <c r="K56" s="182"/>
      <c r="L56" s="183"/>
      <c r="M56" s="184"/>
      <c r="N56" s="185"/>
      <c r="O56" s="184"/>
      <c r="P56" s="183"/>
      <c r="Q56" s="183"/>
      <c r="R56" s="183"/>
      <c r="S56" s="183"/>
      <c r="T56" s="183"/>
      <c r="U56" s="183"/>
      <c r="V56" s="183"/>
      <c r="W56" s="183"/>
      <c r="X56" s="183"/>
      <c r="Y56" s="183"/>
    </row>
    <row r="57" spans="1:29" ht="18.75" x14ac:dyDescent="0.25">
      <c r="A57" s="178"/>
      <c r="B57" s="145"/>
      <c r="C57" s="186"/>
      <c r="D57" s="181"/>
      <c r="E57" s="187"/>
      <c r="F57" s="187"/>
      <c r="G57" s="178"/>
      <c r="H57" s="178"/>
      <c r="I57" s="178"/>
      <c r="J57" s="188"/>
      <c r="K57" s="182"/>
      <c r="L57" s="189"/>
      <c r="M57" s="184"/>
      <c r="N57" s="189"/>
      <c r="O57" s="184"/>
      <c r="P57" s="189"/>
      <c r="Q57" s="189"/>
      <c r="R57" s="189"/>
      <c r="S57" s="189"/>
      <c r="T57" s="189"/>
      <c r="U57" s="189"/>
      <c r="V57" s="189"/>
      <c r="W57" s="183"/>
      <c r="X57" s="189"/>
      <c r="Y57" s="189"/>
    </row>
    <row r="58" spans="1:29" ht="18.75" x14ac:dyDescent="0.25">
      <c r="A58" s="178"/>
      <c r="B58" s="145"/>
      <c r="C58" s="186"/>
      <c r="D58" s="181"/>
      <c r="E58" s="178"/>
      <c r="F58" s="178"/>
      <c r="G58" s="178"/>
      <c r="H58" s="178"/>
      <c r="I58" s="178"/>
      <c r="J58" s="178"/>
      <c r="K58" s="182"/>
      <c r="L58" s="183"/>
      <c r="M58" s="184"/>
      <c r="N58" s="185"/>
      <c r="O58" s="184"/>
      <c r="P58" s="183"/>
      <c r="Q58" s="183"/>
      <c r="R58" s="183"/>
      <c r="S58" s="183"/>
      <c r="T58" s="183"/>
      <c r="U58" s="183"/>
      <c r="V58" s="183"/>
      <c r="W58" s="183"/>
      <c r="X58" s="183"/>
      <c r="Y58" s="183"/>
    </row>
    <row r="59" spans="1:29" ht="18.75" x14ac:dyDescent="0.25">
      <c r="A59" s="178"/>
      <c r="B59" s="145"/>
      <c r="C59" s="186"/>
      <c r="D59" s="181"/>
      <c r="E59" s="187"/>
      <c r="F59" s="187"/>
      <c r="G59" s="187"/>
      <c r="H59" s="187"/>
      <c r="I59" s="187"/>
      <c r="J59" s="188"/>
      <c r="K59" s="182"/>
      <c r="L59" s="189"/>
      <c r="M59" s="184"/>
      <c r="N59" s="189"/>
      <c r="O59" s="184"/>
      <c r="P59" s="189"/>
      <c r="Q59" s="189"/>
      <c r="R59" s="189"/>
      <c r="S59" s="189"/>
      <c r="T59" s="189"/>
      <c r="U59" s="189"/>
      <c r="V59" s="189"/>
      <c r="W59" s="183"/>
      <c r="X59" s="189"/>
      <c r="Y59" s="189"/>
    </row>
    <row r="60" spans="1:29" ht="18.75" x14ac:dyDescent="0.25">
      <c r="A60" s="178"/>
      <c r="B60" s="179"/>
      <c r="C60" s="180"/>
      <c r="D60" s="181"/>
      <c r="E60" s="178"/>
      <c r="F60" s="178"/>
      <c r="G60" s="178"/>
      <c r="H60" s="178"/>
      <c r="I60" s="178"/>
      <c r="J60" s="178"/>
      <c r="K60" s="182"/>
      <c r="L60" s="183"/>
      <c r="M60" s="184"/>
      <c r="N60" s="185"/>
      <c r="O60" s="184"/>
      <c r="P60" s="183"/>
      <c r="Q60" s="183"/>
      <c r="R60" s="183"/>
      <c r="S60" s="183"/>
      <c r="T60" s="183"/>
      <c r="U60" s="183"/>
      <c r="V60" s="183"/>
      <c r="W60" s="183"/>
      <c r="X60" s="183"/>
      <c r="Y60" s="183"/>
    </row>
    <row r="61" spans="1:29" ht="18.75" x14ac:dyDescent="0.25">
      <c r="A61" s="178"/>
      <c r="B61" s="145"/>
      <c r="C61" s="186"/>
      <c r="D61" s="181"/>
      <c r="E61" s="178"/>
      <c r="F61" s="178"/>
      <c r="G61" s="178"/>
      <c r="H61" s="178"/>
      <c r="I61" s="178"/>
      <c r="J61" s="178"/>
      <c r="K61" s="182"/>
      <c r="L61" s="183"/>
      <c r="M61" s="184"/>
      <c r="N61" s="185"/>
      <c r="O61" s="184"/>
      <c r="P61" s="183"/>
      <c r="Q61" s="183"/>
      <c r="R61" s="183"/>
      <c r="S61" s="183"/>
      <c r="T61" s="183"/>
      <c r="U61" s="183"/>
      <c r="V61" s="183"/>
      <c r="W61" s="183"/>
      <c r="X61" s="183"/>
      <c r="Y61" s="183"/>
    </row>
    <row r="62" spans="1:29" ht="18.75" x14ac:dyDescent="0.25">
      <c r="A62" s="178"/>
      <c r="B62" s="145"/>
      <c r="C62" s="186"/>
      <c r="D62" s="181"/>
      <c r="E62" s="178"/>
      <c r="F62" s="178"/>
      <c r="G62" s="178"/>
      <c r="H62" s="178"/>
      <c r="I62" s="178"/>
      <c r="J62" s="178"/>
      <c r="K62" s="182"/>
      <c r="L62" s="183"/>
      <c r="M62" s="184"/>
      <c r="N62" s="185"/>
      <c r="O62" s="184"/>
      <c r="P62" s="183"/>
      <c r="Q62" s="183"/>
      <c r="R62" s="183"/>
      <c r="S62" s="183"/>
      <c r="T62" s="183"/>
      <c r="U62" s="183"/>
      <c r="V62" s="183"/>
      <c r="W62" s="183"/>
      <c r="X62" s="183"/>
      <c r="Y62" s="183"/>
    </row>
    <row r="63" spans="1:29" ht="18.75" x14ac:dyDescent="0.25">
      <c r="A63" s="178"/>
      <c r="B63" s="145"/>
      <c r="C63" s="186"/>
      <c r="D63" s="181"/>
      <c r="E63" s="178"/>
      <c r="F63" s="178"/>
      <c r="G63" s="178"/>
      <c r="H63" s="178"/>
      <c r="I63" s="178"/>
      <c r="J63" s="178"/>
      <c r="K63" s="182"/>
      <c r="L63" s="183"/>
      <c r="M63" s="184"/>
      <c r="N63" s="185"/>
      <c r="O63" s="184"/>
      <c r="P63" s="183"/>
      <c r="Q63" s="183"/>
      <c r="R63" s="183"/>
      <c r="S63" s="183"/>
      <c r="T63" s="183"/>
      <c r="U63" s="183"/>
      <c r="V63" s="183"/>
      <c r="W63" s="183"/>
      <c r="X63" s="183"/>
      <c r="Y63" s="183"/>
    </row>
    <row r="64" spans="1:29" ht="18.75" x14ac:dyDescent="0.25">
      <c r="A64" s="178"/>
      <c r="B64" s="145"/>
      <c r="C64" s="201"/>
      <c r="D64" s="181"/>
      <c r="E64" s="187"/>
      <c r="F64" s="187"/>
      <c r="G64" s="187"/>
      <c r="H64" s="187"/>
      <c r="I64" s="187"/>
      <c r="J64" s="188"/>
      <c r="K64" s="182"/>
      <c r="L64" s="189"/>
      <c r="M64" s="184"/>
      <c r="N64" s="189"/>
      <c r="O64" s="184"/>
      <c r="P64" s="189"/>
      <c r="Q64" s="189"/>
      <c r="R64" s="189"/>
      <c r="S64" s="189"/>
      <c r="T64" s="189"/>
      <c r="U64" s="189"/>
      <c r="V64" s="189"/>
      <c r="W64" s="183"/>
      <c r="X64" s="189"/>
      <c r="Y64" s="189"/>
    </row>
    <row r="65" spans="1:29" ht="18.75" x14ac:dyDescent="0.25">
      <c r="A65" s="178"/>
      <c r="B65" s="145"/>
      <c r="C65" s="186"/>
      <c r="D65" s="181"/>
      <c r="E65" s="187"/>
      <c r="F65" s="187"/>
      <c r="G65" s="187"/>
      <c r="H65" s="187"/>
      <c r="I65" s="187"/>
      <c r="J65" s="188"/>
      <c r="K65" s="182"/>
      <c r="L65" s="189"/>
      <c r="M65" s="184"/>
      <c r="N65" s="189"/>
      <c r="O65" s="184"/>
      <c r="P65" s="189"/>
      <c r="Q65" s="189"/>
      <c r="R65" s="189"/>
      <c r="S65" s="189"/>
      <c r="T65" s="189"/>
      <c r="U65" s="189"/>
      <c r="V65" s="189"/>
      <c r="W65" s="183"/>
      <c r="X65" s="189"/>
      <c r="Y65" s="189"/>
    </row>
    <row r="66" spans="1:29" ht="18.75" x14ac:dyDescent="0.25">
      <c r="A66" s="178"/>
      <c r="B66" s="145"/>
      <c r="C66" s="186"/>
      <c r="D66" s="181"/>
      <c r="E66" s="194"/>
      <c r="F66" s="194"/>
      <c r="G66" s="194"/>
      <c r="H66" s="194"/>
      <c r="I66" s="194"/>
      <c r="J66" s="195"/>
      <c r="K66" s="182"/>
      <c r="L66" s="196"/>
      <c r="M66" s="184"/>
      <c r="N66" s="196"/>
      <c r="O66" s="184"/>
      <c r="P66" s="196"/>
      <c r="Q66" s="196"/>
      <c r="R66" s="196"/>
      <c r="S66" s="196"/>
      <c r="T66" s="196"/>
      <c r="U66" s="196"/>
      <c r="V66" s="196"/>
      <c r="W66" s="183"/>
      <c r="X66" s="196"/>
      <c r="Y66" s="196"/>
    </row>
    <row r="67" spans="1:29" ht="18.75" x14ac:dyDescent="0.25">
      <c r="A67" s="178"/>
      <c r="B67" s="179"/>
      <c r="C67" s="180"/>
      <c r="D67" s="181"/>
      <c r="E67" s="178"/>
      <c r="F67" s="178"/>
      <c r="G67" s="178"/>
      <c r="H67" s="178"/>
      <c r="I67" s="178"/>
      <c r="J67" s="178"/>
      <c r="K67" s="182"/>
      <c r="L67" s="183"/>
      <c r="M67" s="184"/>
      <c r="N67" s="185"/>
      <c r="O67" s="184"/>
      <c r="P67" s="183"/>
      <c r="Q67" s="183"/>
      <c r="R67" s="183"/>
      <c r="S67" s="183"/>
      <c r="T67" s="183"/>
      <c r="U67" s="183"/>
      <c r="V67" s="183"/>
      <c r="W67" s="183"/>
      <c r="X67" s="183"/>
      <c r="Y67" s="183"/>
    </row>
    <row r="68" spans="1:29" ht="18.75" x14ac:dyDescent="0.25">
      <c r="A68" s="178"/>
      <c r="B68" s="145"/>
      <c r="C68" s="186"/>
      <c r="D68" s="181"/>
      <c r="E68" s="194"/>
      <c r="F68" s="194"/>
      <c r="G68" s="194"/>
      <c r="H68" s="194"/>
      <c r="I68" s="194"/>
      <c r="J68" s="195"/>
      <c r="K68" s="182"/>
      <c r="L68" s="196"/>
      <c r="M68" s="184"/>
      <c r="N68" s="196"/>
      <c r="O68" s="184"/>
      <c r="P68" s="196"/>
      <c r="Q68" s="196"/>
      <c r="R68" s="196"/>
      <c r="S68" s="196"/>
      <c r="T68" s="196"/>
      <c r="U68" s="196"/>
      <c r="V68" s="196"/>
      <c r="W68" s="183"/>
      <c r="X68" s="196"/>
      <c r="Y68" s="196"/>
    </row>
    <row r="69" spans="1:29" ht="18.75" x14ac:dyDescent="0.25">
      <c r="A69" s="178"/>
      <c r="B69" s="145"/>
      <c r="C69" s="186"/>
      <c r="D69" s="181"/>
      <c r="E69" s="194"/>
      <c r="F69" s="194"/>
      <c r="G69" s="194"/>
      <c r="H69" s="194"/>
      <c r="I69" s="194"/>
      <c r="J69" s="195"/>
      <c r="K69" s="182"/>
      <c r="L69" s="196"/>
      <c r="M69" s="184"/>
      <c r="N69" s="196"/>
      <c r="O69" s="184"/>
      <c r="P69" s="196"/>
      <c r="Q69" s="196"/>
      <c r="R69" s="196"/>
      <c r="S69" s="196"/>
      <c r="T69" s="196"/>
      <c r="U69" s="196"/>
      <c r="V69" s="196"/>
      <c r="W69" s="183"/>
      <c r="X69" s="196"/>
      <c r="Y69" s="196"/>
    </row>
    <row r="70" spans="1:29" ht="18.75" x14ac:dyDescent="0.25">
      <c r="A70" s="178"/>
      <c r="B70" s="190"/>
      <c r="D70" s="181"/>
      <c r="E70" s="187"/>
      <c r="F70" s="187"/>
      <c r="G70" s="187"/>
      <c r="H70" s="187"/>
      <c r="I70" s="187"/>
      <c r="J70" s="188"/>
      <c r="K70" s="182"/>
      <c r="M70" s="184"/>
      <c r="O70" s="184"/>
      <c r="W70" s="183"/>
      <c r="Y70" s="189"/>
    </row>
    <row r="71" spans="1:29" s="130" customFormat="1" ht="18.75" x14ac:dyDescent="0.25">
      <c r="A71" s="178"/>
      <c r="B71" s="179"/>
      <c r="C71" s="180"/>
      <c r="D71" s="181"/>
      <c r="E71" s="178"/>
      <c r="F71" s="178"/>
      <c r="G71" s="178"/>
      <c r="H71" s="178"/>
      <c r="I71" s="178"/>
      <c r="J71" s="178"/>
      <c r="K71" s="182"/>
      <c r="L71" s="183"/>
      <c r="M71" s="184"/>
      <c r="N71" s="185"/>
      <c r="O71" s="184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36"/>
      <c r="AA71" s="36"/>
      <c r="AB71" s="36"/>
      <c r="AC71" s="36"/>
    </row>
    <row r="72" spans="1:29" s="200" customFormat="1" ht="18.75" x14ac:dyDescent="0.25">
      <c r="A72" s="178"/>
      <c r="B72" s="145"/>
      <c r="C72" s="186"/>
      <c r="D72" s="181"/>
      <c r="E72" s="187"/>
      <c r="F72" s="187"/>
      <c r="G72" s="187"/>
      <c r="H72" s="187"/>
      <c r="I72" s="187"/>
      <c r="J72" s="188"/>
      <c r="K72" s="182"/>
      <c r="L72" s="189"/>
      <c r="M72" s="184"/>
      <c r="N72" s="189"/>
      <c r="O72" s="184"/>
      <c r="P72" s="189"/>
      <c r="Q72" s="189"/>
      <c r="R72" s="189"/>
      <c r="S72" s="189"/>
      <c r="T72" s="189"/>
      <c r="U72" s="189"/>
      <c r="V72" s="189"/>
      <c r="W72" s="183"/>
      <c r="X72" s="189"/>
      <c r="Y72" s="189"/>
      <c r="Z72" s="36"/>
      <c r="AA72" s="36"/>
      <c r="AB72" s="36"/>
      <c r="AC72" s="36"/>
    </row>
    <row r="73" spans="1:29" ht="18.75" x14ac:dyDescent="0.25">
      <c r="A73" s="178"/>
      <c r="B73" s="145"/>
      <c r="C73" s="186"/>
      <c r="D73" s="181"/>
      <c r="E73" s="178"/>
      <c r="F73" s="178"/>
      <c r="G73" s="178"/>
      <c r="H73" s="178"/>
      <c r="I73" s="178"/>
      <c r="J73" s="178"/>
      <c r="K73" s="182"/>
      <c r="L73" s="183"/>
      <c r="M73" s="184"/>
      <c r="N73" s="185"/>
      <c r="O73" s="184"/>
      <c r="P73" s="183"/>
      <c r="Q73" s="183"/>
      <c r="R73" s="183"/>
      <c r="S73" s="183"/>
      <c r="T73" s="183"/>
      <c r="U73" s="183"/>
      <c r="V73" s="183"/>
      <c r="W73" s="183"/>
      <c r="X73" s="183"/>
      <c r="Y73" s="183"/>
    </row>
    <row r="74" spans="1:29" ht="18.75" x14ac:dyDescent="0.25">
      <c r="A74" s="178"/>
      <c r="B74" s="145"/>
      <c r="C74" s="199"/>
      <c r="D74" s="181"/>
      <c r="E74" s="178"/>
      <c r="F74" s="178"/>
      <c r="G74" s="178"/>
      <c r="H74" s="178"/>
      <c r="I74" s="178"/>
      <c r="J74" s="178"/>
      <c r="K74" s="182"/>
      <c r="L74" s="183"/>
      <c r="M74" s="184"/>
      <c r="N74" s="185"/>
      <c r="O74" s="184"/>
      <c r="P74" s="183"/>
      <c r="Q74" s="183"/>
      <c r="R74" s="183"/>
      <c r="S74" s="183"/>
      <c r="T74" s="183"/>
      <c r="U74" s="183"/>
      <c r="V74" s="183"/>
      <c r="W74" s="183"/>
      <c r="X74" s="183"/>
      <c r="Y74" s="183"/>
    </row>
    <row r="75" spans="1:29" ht="18.75" x14ac:dyDescent="0.25">
      <c r="A75" s="178"/>
      <c r="B75" s="179"/>
      <c r="C75" s="180"/>
      <c r="D75" s="181"/>
      <c r="E75" s="178"/>
      <c r="F75" s="178"/>
      <c r="G75" s="178"/>
      <c r="H75" s="178"/>
      <c r="I75" s="178"/>
      <c r="J75" s="178"/>
      <c r="K75" s="182"/>
      <c r="L75" s="183"/>
      <c r="M75" s="184"/>
      <c r="N75" s="185"/>
      <c r="O75" s="184"/>
      <c r="P75" s="183"/>
      <c r="Q75" s="183"/>
      <c r="R75" s="183"/>
      <c r="S75" s="183"/>
      <c r="T75" s="183"/>
      <c r="U75" s="183"/>
      <c r="V75" s="183"/>
      <c r="W75" s="183"/>
      <c r="X75" s="183"/>
      <c r="Y75" s="183"/>
    </row>
    <row r="76" spans="1:29" ht="18.75" x14ac:dyDescent="0.25">
      <c r="A76" s="178"/>
      <c r="B76" s="179"/>
      <c r="C76" s="180"/>
      <c r="D76" s="181"/>
      <c r="E76" s="178"/>
      <c r="F76" s="178"/>
      <c r="G76" s="178"/>
      <c r="H76" s="178"/>
      <c r="I76" s="178"/>
      <c r="J76" s="178"/>
      <c r="K76" s="182"/>
      <c r="L76" s="183"/>
      <c r="M76" s="184"/>
      <c r="N76" s="185"/>
      <c r="O76" s="184"/>
      <c r="P76" s="183"/>
      <c r="Q76" s="183"/>
      <c r="R76" s="183"/>
      <c r="S76" s="183"/>
      <c r="T76" s="183"/>
      <c r="U76" s="183"/>
      <c r="V76" s="183"/>
      <c r="W76" s="183"/>
      <c r="X76" s="183"/>
      <c r="Y76" s="183"/>
    </row>
    <row r="77" spans="1:29" s="130" customFormat="1" ht="18.75" x14ac:dyDescent="0.25">
      <c r="A77" s="178"/>
      <c r="B77" s="179"/>
      <c r="C77" s="180"/>
      <c r="D77" s="181"/>
      <c r="E77" s="178"/>
      <c r="F77" s="178"/>
      <c r="G77" s="178"/>
      <c r="H77" s="178"/>
      <c r="I77" s="178"/>
      <c r="J77" s="178"/>
      <c r="K77" s="182"/>
      <c r="L77" s="183"/>
      <c r="M77" s="184"/>
      <c r="N77" s="185"/>
      <c r="O77" s="184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36"/>
      <c r="AA77" s="36"/>
      <c r="AB77" s="36"/>
      <c r="AC77" s="36"/>
    </row>
    <row r="78" spans="1:29" ht="18.75" x14ac:dyDescent="0.25">
      <c r="A78" s="178"/>
      <c r="B78" s="145"/>
      <c r="C78" s="186"/>
      <c r="D78" s="181"/>
      <c r="E78" s="187"/>
      <c r="F78" s="187"/>
      <c r="G78" s="187"/>
      <c r="H78" s="187"/>
      <c r="I78" s="187"/>
      <c r="J78" s="188"/>
      <c r="K78" s="182"/>
      <c r="L78" s="189"/>
      <c r="M78" s="184"/>
      <c r="N78" s="189"/>
      <c r="O78" s="184"/>
      <c r="P78" s="189"/>
      <c r="Q78" s="189"/>
      <c r="R78" s="189"/>
      <c r="S78" s="189"/>
      <c r="T78" s="189"/>
      <c r="U78" s="189"/>
      <c r="V78" s="189"/>
      <c r="W78" s="183"/>
      <c r="X78" s="189"/>
      <c r="Y78" s="189"/>
    </row>
    <row r="79" spans="1:29" ht="18.75" x14ac:dyDescent="0.25">
      <c r="A79" s="178"/>
      <c r="B79" s="145"/>
      <c r="C79" s="186"/>
      <c r="D79" s="181"/>
      <c r="E79" s="178"/>
      <c r="F79" s="178"/>
      <c r="G79" s="178"/>
      <c r="H79" s="178"/>
      <c r="I79" s="178"/>
      <c r="J79" s="178"/>
      <c r="K79" s="182"/>
      <c r="L79" s="183"/>
      <c r="M79" s="184"/>
      <c r="N79" s="185"/>
      <c r="O79" s="184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30"/>
      <c r="AA79" s="130"/>
      <c r="AB79" s="130"/>
      <c r="AC79" s="130"/>
    </row>
    <row r="80" spans="1:29" ht="18.75" x14ac:dyDescent="0.25">
      <c r="A80" s="178"/>
      <c r="B80" s="179"/>
      <c r="C80" s="180"/>
      <c r="D80" s="181"/>
      <c r="E80" s="178"/>
      <c r="F80" s="178"/>
      <c r="G80" s="178"/>
      <c r="H80" s="178"/>
      <c r="I80" s="178"/>
      <c r="J80" s="178"/>
      <c r="K80" s="182"/>
      <c r="L80" s="183"/>
      <c r="M80" s="184"/>
      <c r="N80" s="185"/>
      <c r="O80" s="184"/>
      <c r="P80" s="183"/>
      <c r="Q80" s="183"/>
      <c r="R80" s="183"/>
      <c r="S80" s="183"/>
      <c r="T80" s="183"/>
      <c r="U80" s="183"/>
      <c r="V80" s="183"/>
      <c r="W80" s="183"/>
      <c r="X80" s="183"/>
      <c r="Y80" s="183"/>
    </row>
    <row r="81" spans="1:25" ht="18.75" x14ac:dyDescent="0.25">
      <c r="A81" s="178"/>
      <c r="B81" s="145"/>
      <c r="C81" s="186"/>
      <c r="D81" s="181"/>
      <c r="E81" s="178"/>
      <c r="F81" s="178"/>
      <c r="G81" s="178"/>
      <c r="H81" s="178"/>
      <c r="I81" s="178"/>
      <c r="J81" s="178"/>
      <c r="K81" s="182"/>
      <c r="L81" s="183"/>
      <c r="M81" s="184"/>
      <c r="N81" s="185"/>
      <c r="O81" s="184"/>
      <c r="P81" s="183"/>
      <c r="Q81" s="183"/>
      <c r="R81" s="183"/>
      <c r="S81" s="183"/>
      <c r="T81" s="183"/>
      <c r="U81" s="183"/>
      <c r="V81" s="183"/>
      <c r="W81" s="183"/>
      <c r="X81" s="183"/>
      <c r="Y81" s="183"/>
    </row>
    <row r="82" spans="1:25" ht="18.75" x14ac:dyDescent="0.25">
      <c r="A82" s="178"/>
      <c r="B82" s="190"/>
      <c r="D82" s="181"/>
      <c r="E82" s="187"/>
      <c r="F82" s="187"/>
      <c r="G82" s="187"/>
      <c r="H82" s="187"/>
      <c r="I82" s="187"/>
      <c r="J82" s="188"/>
      <c r="K82" s="182"/>
      <c r="M82" s="184"/>
      <c r="O82" s="184"/>
      <c r="W82" s="183"/>
      <c r="Y82" s="189"/>
    </row>
  </sheetData>
  <sortState ref="A1:AC82">
    <sortCondition ref="D1:D8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область c кол-центра</vt:lpstr>
      <vt:lpstr>обнинск c колл-центра</vt:lpstr>
      <vt:lpstr>калуга до 100 c колл-центра</vt:lpstr>
      <vt:lpstr>калуга от 100 до 250 c колл-ц</vt:lpstr>
      <vt:lpstr>калуга свыше 250 c колл-центр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Акимова Лариса Валериевна</dc:creator>
  <cp:lastModifiedBy>Акимова Лариса Валериевна</cp:lastModifiedBy>
  <cp:lastPrinted>2020-02-25T07:30:12Z</cp:lastPrinted>
  <dcterms:created xsi:type="dcterms:W3CDTF">2019-01-26T10:52:21Z</dcterms:created>
  <dcterms:modified xsi:type="dcterms:W3CDTF">2020-03-02T10:33:27Z</dcterms:modified>
</cp:coreProperties>
</file>