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27795" windowHeight="12405" tabRatio="859" activeTab="4"/>
  </bookViews>
  <sheets>
    <sheet name="область без кол-центра" sheetId="7" r:id="rId1"/>
    <sheet name="обнинск без колл-центра" sheetId="8" r:id="rId2"/>
    <sheet name="калуга до 100 без колл-центра" sheetId="9" r:id="rId3"/>
    <sheet name="калуга от 100 до 250 без колл-ц" sheetId="10" r:id="rId4"/>
    <sheet name="калуга свыше 250 без колл-центр" sheetId="11" r:id="rId5"/>
  </sheets>
  <calcPr calcId="145621"/>
</workbook>
</file>

<file path=xl/calcChain.xml><?xml version="1.0" encoding="utf-8"?>
<calcChain xmlns="http://schemas.openxmlformats.org/spreadsheetml/2006/main">
  <c r="X7" i="11" l="1"/>
  <c r="P7" i="11"/>
  <c r="N7" i="11"/>
  <c r="L7" i="11"/>
  <c r="D7" i="11"/>
  <c r="X27" i="10" l="1"/>
  <c r="P27" i="10"/>
  <c r="N27" i="10"/>
  <c r="L27" i="10"/>
  <c r="D27" i="10"/>
  <c r="X82" i="7" l="1"/>
  <c r="P82" i="7"/>
  <c r="L82" i="7"/>
  <c r="D82" i="7"/>
  <c r="D8" i="10" l="1"/>
  <c r="P8" i="10"/>
  <c r="N8" i="10"/>
  <c r="L8" i="10"/>
  <c r="D12" i="11" l="1"/>
  <c r="D11" i="11"/>
  <c r="D10" i="11"/>
  <c r="D9" i="11"/>
  <c r="D8" i="11"/>
  <c r="D6" i="11"/>
  <c r="D5" i="11"/>
  <c r="X12" i="11"/>
  <c r="P12" i="11"/>
  <c r="N12" i="11"/>
  <c r="L12" i="11"/>
  <c r="X11" i="11"/>
  <c r="P11" i="11"/>
  <c r="N11" i="11"/>
  <c r="L11" i="11"/>
  <c r="X10" i="11"/>
  <c r="P10" i="11"/>
  <c r="N10" i="11"/>
  <c r="L10" i="11"/>
  <c r="X9" i="11"/>
  <c r="P9" i="11"/>
  <c r="N9" i="11"/>
  <c r="L9" i="11"/>
  <c r="X8" i="11"/>
  <c r="P8" i="11"/>
  <c r="N8" i="11"/>
  <c r="L8" i="11"/>
  <c r="X6" i="11"/>
  <c r="P6" i="11"/>
  <c r="N6" i="11"/>
  <c r="L6" i="11"/>
  <c r="X5" i="11"/>
  <c r="P5" i="11"/>
  <c r="N5" i="11"/>
  <c r="L5" i="11"/>
  <c r="D26" i="10"/>
  <c r="D28" i="10"/>
  <c r="D29" i="10"/>
  <c r="D25" i="10"/>
  <c r="D24" i="10"/>
  <c r="D22" i="10"/>
  <c r="D21" i="10"/>
  <c r="D19" i="10"/>
  <c r="D16" i="10"/>
  <c r="D15" i="10"/>
  <c r="D11" i="10"/>
  <c r="D14" i="10"/>
  <c r="D23" i="10"/>
  <c r="D17" i="10"/>
  <c r="D13" i="10"/>
  <c r="D20" i="10"/>
  <c r="D12" i="10"/>
  <c r="D10" i="10"/>
  <c r="D7" i="10"/>
  <c r="D18" i="10"/>
  <c r="D6" i="10"/>
  <c r="D9" i="10"/>
  <c r="D5" i="10"/>
  <c r="X26" i="10"/>
  <c r="P26" i="10"/>
  <c r="N26" i="10"/>
  <c r="L26" i="10"/>
  <c r="X28" i="10"/>
  <c r="P28" i="10"/>
  <c r="N28" i="10"/>
  <c r="L28" i="10"/>
  <c r="X29" i="10"/>
  <c r="P29" i="10"/>
  <c r="N29" i="10"/>
  <c r="L29" i="10"/>
  <c r="X25" i="10"/>
  <c r="P25" i="10"/>
  <c r="N25" i="10"/>
  <c r="L25" i="10"/>
  <c r="X24" i="10"/>
  <c r="P24" i="10"/>
  <c r="N24" i="10"/>
  <c r="L24" i="10"/>
  <c r="X22" i="10"/>
  <c r="P22" i="10"/>
  <c r="N22" i="10"/>
  <c r="L22" i="10"/>
  <c r="X21" i="10"/>
  <c r="P21" i="10"/>
  <c r="N21" i="10"/>
  <c r="L21" i="10"/>
  <c r="X19" i="10"/>
  <c r="P19" i="10"/>
  <c r="N19" i="10"/>
  <c r="L19" i="10"/>
  <c r="X16" i="10"/>
  <c r="P16" i="10"/>
  <c r="N16" i="10"/>
  <c r="L16" i="10"/>
  <c r="X15" i="10"/>
  <c r="P15" i="10"/>
  <c r="N15" i="10"/>
  <c r="L15" i="10"/>
  <c r="X11" i="10"/>
  <c r="P11" i="10"/>
  <c r="N11" i="10"/>
  <c r="L11" i="10"/>
  <c r="X14" i="10"/>
  <c r="P14" i="10"/>
  <c r="N14" i="10"/>
  <c r="L14" i="10"/>
  <c r="X23" i="10"/>
  <c r="P23" i="10"/>
  <c r="N23" i="10"/>
  <c r="L23" i="10"/>
  <c r="X17" i="10"/>
  <c r="P17" i="10"/>
  <c r="N17" i="10"/>
  <c r="L17" i="10"/>
  <c r="X13" i="10"/>
  <c r="P13" i="10"/>
  <c r="N13" i="10"/>
  <c r="L13" i="10"/>
  <c r="X20" i="10"/>
  <c r="P20" i="10"/>
  <c r="N20" i="10"/>
  <c r="L20" i="10"/>
  <c r="X12" i="10"/>
  <c r="P12" i="10"/>
  <c r="N12" i="10"/>
  <c r="L12" i="10"/>
  <c r="X10" i="10"/>
  <c r="P10" i="10"/>
  <c r="N10" i="10"/>
  <c r="L10" i="10"/>
  <c r="X7" i="10"/>
  <c r="P7" i="10"/>
  <c r="N7" i="10"/>
  <c r="L7" i="10"/>
  <c r="X18" i="10"/>
  <c r="P18" i="10"/>
  <c r="N18" i="10"/>
  <c r="L18" i="10"/>
  <c r="X6" i="10"/>
  <c r="P6" i="10"/>
  <c r="N6" i="10"/>
  <c r="L6" i="10"/>
  <c r="X9" i="10"/>
  <c r="P9" i="10"/>
  <c r="N9" i="10"/>
  <c r="L9" i="10"/>
  <c r="X5" i="10"/>
  <c r="P5" i="10"/>
  <c r="L5" i="10"/>
  <c r="D35" i="9"/>
  <c r="D36" i="9"/>
  <c r="D34" i="9"/>
  <c r="D32" i="9"/>
  <c r="D30" i="9"/>
  <c r="D33" i="9"/>
  <c r="D26" i="9"/>
  <c r="D31" i="9"/>
  <c r="D29" i="9"/>
  <c r="D25" i="9"/>
  <c r="D20" i="9"/>
  <c r="D28" i="9"/>
  <c r="D27" i="9"/>
  <c r="D24" i="9"/>
  <c r="D23" i="9"/>
  <c r="D19" i="9"/>
  <c r="D22" i="9"/>
  <c r="D18" i="9"/>
  <c r="D21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X35" i="9"/>
  <c r="P35" i="9"/>
  <c r="N35" i="9"/>
  <c r="L35" i="9"/>
  <c r="X36" i="9"/>
  <c r="P36" i="9"/>
  <c r="N36" i="9"/>
  <c r="L36" i="9"/>
  <c r="X34" i="9"/>
  <c r="P34" i="9"/>
  <c r="N34" i="9"/>
  <c r="L34" i="9"/>
  <c r="X32" i="9"/>
  <c r="P32" i="9"/>
  <c r="N32" i="9"/>
  <c r="L32" i="9"/>
  <c r="X30" i="9"/>
  <c r="P30" i="9"/>
  <c r="N30" i="9"/>
  <c r="L30" i="9"/>
  <c r="X33" i="9"/>
  <c r="P33" i="9"/>
  <c r="L33" i="9"/>
  <c r="X26" i="9"/>
  <c r="P26" i="9"/>
  <c r="N26" i="9"/>
  <c r="L26" i="9"/>
  <c r="X31" i="9"/>
  <c r="P31" i="9"/>
  <c r="N31" i="9"/>
  <c r="L31" i="9"/>
  <c r="X29" i="9"/>
  <c r="P29" i="9"/>
  <c r="N29" i="9"/>
  <c r="L29" i="9"/>
  <c r="X25" i="9"/>
  <c r="P25" i="9"/>
  <c r="N25" i="9"/>
  <c r="L25" i="9"/>
  <c r="X20" i="9"/>
  <c r="P20" i="9"/>
  <c r="L20" i="9"/>
  <c r="X28" i="9"/>
  <c r="P28" i="9"/>
  <c r="N28" i="9"/>
  <c r="L28" i="9"/>
  <c r="X27" i="9"/>
  <c r="P27" i="9"/>
  <c r="N27" i="9"/>
  <c r="L27" i="9"/>
  <c r="X24" i="9"/>
  <c r="P24" i="9"/>
  <c r="N24" i="9"/>
  <c r="L24" i="9"/>
  <c r="X23" i="9"/>
  <c r="P23" i="9"/>
  <c r="L23" i="9"/>
  <c r="X19" i="9"/>
  <c r="P19" i="9"/>
  <c r="L19" i="9"/>
  <c r="X22" i="9"/>
  <c r="P22" i="9"/>
  <c r="N22" i="9"/>
  <c r="L22" i="9"/>
  <c r="X18" i="9"/>
  <c r="P18" i="9"/>
  <c r="L18" i="9"/>
  <c r="X21" i="9"/>
  <c r="P21" i="9"/>
  <c r="N21" i="9"/>
  <c r="L21" i="9"/>
  <c r="X17" i="9"/>
  <c r="P17" i="9"/>
  <c r="L17" i="9"/>
  <c r="X16" i="9"/>
  <c r="P16" i="9"/>
  <c r="L16" i="9"/>
  <c r="X15" i="9"/>
  <c r="P15" i="9"/>
  <c r="L15" i="9"/>
  <c r="X14" i="9"/>
  <c r="P14" i="9"/>
  <c r="L14" i="9"/>
  <c r="X13" i="9"/>
  <c r="P13" i="9"/>
  <c r="L13" i="9"/>
  <c r="X12" i="9"/>
  <c r="P12" i="9"/>
  <c r="L12" i="9"/>
  <c r="X11" i="9"/>
  <c r="P11" i="9"/>
  <c r="L11" i="9"/>
  <c r="X10" i="9"/>
  <c r="P10" i="9"/>
  <c r="L10" i="9"/>
  <c r="X9" i="9"/>
  <c r="P9" i="9"/>
  <c r="L9" i="9"/>
  <c r="X8" i="9"/>
  <c r="P8" i="9"/>
  <c r="L8" i="9"/>
  <c r="X7" i="9"/>
  <c r="P7" i="9"/>
  <c r="L7" i="9"/>
  <c r="X6" i="9"/>
  <c r="P6" i="9"/>
  <c r="L6" i="9"/>
  <c r="X5" i="9"/>
  <c r="P5" i="9"/>
  <c r="L5" i="9"/>
  <c r="D23" i="8"/>
  <c r="D16" i="8"/>
  <c r="D22" i="8"/>
  <c r="D18" i="8"/>
  <c r="D19" i="8"/>
  <c r="D20" i="8"/>
  <c r="D14" i="8"/>
  <c r="D17" i="8"/>
  <c r="D21" i="8"/>
  <c r="D15" i="8"/>
  <c r="D12" i="8"/>
  <c r="D13" i="8"/>
  <c r="D9" i="8"/>
  <c r="D11" i="8"/>
  <c r="D7" i="8"/>
  <c r="D10" i="8"/>
  <c r="D8" i="8"/>
  <c r="D6" i="8"/>
  <c r="D5" i="8"/>
  <c r="X23" i="8"/>
  <c r="P23" i="8"/>
  <c r="N23" i="8"/>
  <c r="L23" i="8"/>
  <c r="X16" i="8"/>
  <c r="P16" i="8"/>
  <c r="L16" i="8"/>
  <c r="X22" i="8"/>
  <c r="P22" i="8"/>
  <c r="N22" i="8"/>
  <c r="L22" i="8"/>
  <c r="X18" i="8"/>
  <c r="P18" i="8"/>
  <c r="N18" i="8"/>
  <c r="L18" i="8"/>
  <c r="X19" i="8"/>
  <c r="P19" i="8"/>
  <c r="N19" i="8"/>
  <c r="L19" i="8"/>
  <c r="X20" i="8"/>
  <c r="P20" i="8"/>
  <c r="N20" i="8"/>
  <c r="L20" i="8"/>
  <c r="X14" i="8"/>
  <c r="P14" i="8"/>
  <c r="N14" i="8"/>
  <c r="L14" i="8"/>
  <c r="X17" i="8"/>
  <c r="P17" i="8"/>
  <c r="N17" i="8"/>
  <c r="L17" i="8"/>
  <c r="X21" i="8"/>
  <c r="P21" i="8"/>
  <c r="N21" i="8"/>
  <c r="L21" i="8"/>
  <c r="X15" i="8"/>
  <c r="P15" i="8"/>
  <c r="N15" i="8"/>
  <c r="L15" i="8"/>
  <c r="X12" i="8"/>
  <c r="P12" i="8"/>
  <c r="N12" i="8"/>
  <c r="L12" i="8"/>
  <c r="X13" i="8"/>
  <c r="P13" i="8"/>
  <c r="N13" i="8"/>
  <c r="L13" i="8"/>
  <c r="X9" i="8"/>
  <c r="P9" i="8"/>
  <c r="N9" i="8"/>
  <c r="L9" i="8"/>
  <c r="X11" i="8"/>
  <c r="P11" i="8"/>
  <c r="N11" i="8"/>
  <c r="L11" i="8"/>
  <c r="X7" i="8"/>
  <c r="P7" i="8"/>
  <c r="L7" i="8"/>
  <c r="X10" i="8"/>
  <c r="P10" i="8"/>
  <c r="N10" i="8"/>
  <c r="L10" i="8"/>
  <c r="X8" i="8"/>
  <c r="P8" i="8"/>
  <c r="N8" i="8"/>
  <c r="L8" i="8"/>
  <c r="X6" i="8"/>
  <c r="P6" i="8"/>
  <c r="L6" i="8"/>
  <c r="X5" i="8"/>
  <c r="P5" i="8"/>
  <c r="L5" i="8"/>
  <c r="X91" i="7"/>
  <c r="P91" i="7"/>
  <c r="N91" i="7"/>
  <c r="L91" i="7"/>
  <c r="D91" i="7"/>
  <c r="X90" i="7"/>
  <c r="P90" i="7"/>
  <c r="N90" i="7"/>
  <c r="L90" i="7"/>
  <c r="D90" i="7"/>
  <c r="X89" i="7"/>
  <c r="P89" i="7"/>
  <c r="N89" i="7"/>
  <c r="L89" i="7"/>
  <c r="D89" i="7"/>
  <c r="X84" i="7"/>
  <c r="P84" i="7"/>
  <c r="N84" i="7"/>
  <c r="L84" i="7"/>
  <c r="D84" i="7"/>
  <c r="X58" i="7"/>
  <c r="P58" i="7"/>
  <c r="L58" i="7"/>
  <c r="D58" i="7"/>
  <c r="X77" i="7"/>
  <c r="P77" i="7"/>
  <c r="N77" i="7"/>
  <c r="L77" i="7"/>
  <c r="D77" i="7"/>
  <c r="X87" i="7"/>
  <c r="P87" i="7"/>
  <c r="N87" i="7"/>
  <c r="L87" i="7"/>
  <c r="D87" i="7"/>
  <c r="X79" i="7"/>
  <c r="P79" i="7"/>
  <c r="N79" i="7"/>
  <c r="L79" i="7"/>
  <c r="D79" i="7"/>
  <c r="X71" i="7"/>
  <c r="P71" i="7"/>
  <c r="N71" i="7"/>
  <c r="L71" i="7"/>
  <c r="D71" i="7"/>
  <c r="X78" i="7"/>
  <c r="P78" i="7"/>
  <c r="N78" i="7"/>
  <c r="L78" i="7"/>
  <c r="D78" i="7"/>
  <c r="X63" i="7"/>
  <c r="P63" i="7"/>
  <c r="N63" i="7"/>
  <c r="L63" i="7"/>
  <c r="D63" i="7"/>
  <c r="X75" i="7"/>
  <c r="P75" i="7"/>
  <c r="N75" i="7"/>
  <c r="L75" i="7"/>
  <c r="D75" i="7"/>
  <c r="X74" i="7"/>
  <c r="P74" i="7"/>
  <c r="N74" i="7"/>
  <c r="L74" i="7"/>
  <c r="D74" i="7"/>
  <c r="X73" i="7"/>
  <c r="P73" i="7"/>
  <c r="N73" i="7"/>
  <c r="L73" i="7"/>
  <c r="D73" i="7"/>
  <c r="X68" i="7"/>
  <c r="P68" i="7"/>
  <c r="N68" i="7"/>
  <c r="L68" i="7"/>
  <c r="D68" i="7"/>
  <c r="X76" i="7"/>
  <c r="P76" i="7"/>
  <c r="N76" i="7"/>
  <c r="L76" i="7"/>
  <c r="D76" i="7"/>
  <c r="X70" i="7"/>
  <c r="P70" i="7"/>
  <c r="N70" i="7"/>
  <c r="L70" i="7"/>
  <c r="D70" i="7"/>
  <c r="X57" i="7"/>
  <c r="P57" i="7"/>
  <c r="N57" i="7"/>
  <c r="L57" i="7"/>
  <c r="D57" i="7"/>
  <c r="X44" i="7"/>
  <c r="P44" i="7"/>
  <c r="N44" i="7"/>
  <c r="L44" i="7"/>
  <c r="D44" i="7"/>
  <c r="X80" i="7"/>
  <c r="P80" i="7"/>
  <c r="N80" i="7"/>
  <c r="L80" i="7"/>
  <c r="D80" i="7"/>
  <c r="X83" i="7"/>
  <c r="P83" i="7"/>
  <c r="N83" i="7"/>
  <c r="L83" i="7"/>
  <c r="D83" i="7"/>
  <c r="X55" i="7"/>
  <c r="P55" i="7"/>
  <c r="N55" i="7"/>
  <c r="L55" i="7"/>
  <c r="D55" i="7"/>
  <c r="X81" i="7"/>
  <c r="P81" i="7"/>
  <c r="N81" i="7"/>
  <c r="L81" i="7"/>
  <c r="D81" i="7"/>
  <c r="X86" i="7"/>
  <c r="P86" i="7"/>
  <c r="N86" i="7"/>
  <c r="L86" i="7"/>
  <c r="D86" i="7"/>
  <c r="X85" i="7"/>
  <c r="P85" i="7"/>
  <c r="N85" i="7"/>
  <c r="L85" i="7"/>
  <c r="D85" i="7"/>
  <c r="X49" i="7"/>
  <c r="P49" i="7"/>
  <c r="N49" i="7"/>
  <c r="L49" i="7"/>
  <c r="D49" i="7"/>
  <c r="X65" i="7"/>
  <c r="P65" i="7"/>
  <c r="N65" i="7"/>
  <c r="L65" i="7"/>
  <c r="D65" i="7"/>
  <c r="X61" i="7"/>
  <c r="P61" i="7"/>
  <c r="N61" i="7"/>
  <c r="L61" i="7"/>
  <c r="D61" i="7"/>
  <c r="X54" i="7"/>
  <c r="P54" i="7"/>
  <c r="N54" i="7"/>
  <c r="L54" i="7"/>
  <c r="D54" i="7"/>
  <c r="X72" i="7"/>
  <c r="P72" i="7"/>
  <c r="N72" i="7"/>
  <c r="L72" i="7"/>
  <c r="D72" i="7"/>
  <c r="X60" i="7"/>
  <c r="P60" i="7"/>
  <c r="N60" i="7"/>
  <c r="L60" i="7"/>
  <c r="D60" i="7"/>
  <c r="X53" i="7"/>
  <c r="P53" i="7"/>
  <c r="N53" i="7"/>
  <c r="L53" i="7"/>
  <c r="D53" i="7"/>
  <c r="X67" i="7"/>
  <c r="P67" i="7"/>
  <c r="N67" i="7"/>
  <c r="L67" i="7"/>
  <c r="D67" i="7"/>
  <c r="X52" i="7"/>
  <c r="P52" i="7"/>
  <c r="N52" i="7"/>
  <c r="L52" i="7"/>
  <c r="D52" i="7"/>
  <c r="X69" i="7"/>
  <c r="P69" i="7"/>
  <c r="N69" i="7"/>
  <c r="L69" i="7"/>
  <c r="D69" i="7"/>
  <c r="X88" i="7"/>
  <c r="P88" i="7"/>
  <c r="N88" i="7"/>
  <c r="L88" i="7"/>
  <c r="D88" i="7"/>
  <c r="X25" i="7"/>
  <c r="P25" i="7"/>
  <c r="L25" i="7"/>
  <c r="D25" i="7"/>
  <c r="P64" i="7"/>
  <c r="N64" i="7"/>
  <c r="L64" i="7"/>
  <c r="D64" i="7"/>
  <c r="X66" i="7"/>
  <c r="P66" i="7"/>
  <c r="N66" i="7"/>
  <c r="L66" i="7"/>
  <c r="D66" i="7"/>
  <c r="X51" i="7"/>
  <c r="P51" i="7"/>
  <c r="N51" i="7"/>
  <c r="L51" i="7"/>
  <c r="D51" i="7"/>
  <c r="X46" i="7"/>
  <c r="P46" i="7"/>
  <c r="N46" i="7"/>
  <c r="L46" i="7"/>
  <c r="D46" i="7"/>
  <c r="X43" i="7"/>
  <c r="P43" i="7"/>
  <c r="N43" i="7"/>
  <c r="L43" i="7"/>
  <c r="D43" i="7"/>
  <c r="X31" i="7"/>
  <c r="P31" i="7"/>
  <c r="N31" i="7"/>
  <c r="L31" i="7"/>
  <c r="D31" i="7"/>
  <c r="X42" i="7"/>
  <c r="P42" i="7"/>
  <c r="N42" i="7"/>
  <c r="L42" i="7"/>
  <c r="D42" i="7"/>
  <c r="X59" i="7"/>
  <c r="P59" i="7"/>
  <c r="N59" i="7"/>
  <c r="L59" i="7"/>
  <c r="D59" i="7"/>
  <c r="X56" i="7"/>
  <c r="P56" i="7"/>
  <c r="N56" i="7"/>
  <c r="L56" i="7"/>
  <c r="D56" i="7"/>
  <c r="X48" i="7"/>
  <c r="P48" i="7"/>
  <c r="N48" i="7"/>
  <c r="L48" i="7"/>
  <c r="D48" i="7"/>
  <c r="X41" i="7"/>
  <c r="P41" i="7"/>
  <c r="N41" i="7"/>
  <c r="L41" i="7"/>
  <c r="D41" i="7"/>
  <c r="X40" i="7"/>
  <c r="P40" i="7"/>
  <c r="N40" i="7"/>
  <c r="L40" i="7"/>
  <c r="D40" i="7"/>
  <c r="X47" i="7"/>
  <c r="P47" i="7"/>
  <c r="N47" i="7"/>
  <c r="L47" i="7"/>
  <c r="D47" i="7"/>
  <c r="X45" i="7"/>
  <c r="P45" i="7"/>
  <c r="N45" i="7"/>
  <c r="L45" i="7"/>
  <c r="D45" i="7"/>
  <c r="X37" i="7"/>
  <c r="P37" i="7"/>
  <c r="N37" i="7"/>
  <c r="L37" i="7"/>
  <c r="D37" i="7"/>
  <c r="X39" i="7"/>
  <c r="P39" i="7"/>
  <c r="N39" i="7"/>
  <c r="L39" i="7"/>
  <c r="D39" i="7"/>
  <c r="X30" i="7"/>
  <c r="P30" i="7"/>
  <c r="L30" i="7"/>
  <c r="D30" i="7"/>
  <c r="X29" i="7"/>
  <c r="P29" i="7"/>
  <c r="N29" i="7"/>
  <c r="L29" i="7"/>
  <c r="D29" i="7"/>
  <c r="X24" i="7"/>
  <c r="P24" i="7"/>
  <c r="L24" i="7"/>
  <c r="D24" i="7"/>
  <c r="X28" i="7"/>
  <c r="P28" i="7"/>
  <c r="N28" i="7"/>
  <c r="L28" i="7"/>
  <c r="D28" i="7"/>
  <c r="X50" i="7"/>
  <c r="P50" i="7"/>
  <c r="L50" i="7"/>
  <c r="D50" i="7"/>
  <c r="X36" i="7"/>
  <c r="P36" i="7"/>
  <c r="N36" i="7"/>
  <c r="L36" i="7"/>
  <c r="D36" i="7"/>
  <c r="X35" i="7"/>
  <c r="P35" i="7"/>
  <c r="N35" i="7"/>
  <c r="L35" i="7"/>
  <c r="D35" i="7"/>
  <c r="X34" i="7"/>
  <c r="P34" i="7"/>
  <c r="N34" i="7"/>
  <c r="L34" i="7"/>
  <c r="D34" i="7"/>
  <c r="X38" i="7"/>
  <c r="P38" i="7"/>
  <c r="N38" i="7"/>
  <c r="L38" i="7"/>
  <c r="D38" i="7"/>
  <c r="X27" i="7"/>
  <c r="P27" i="7"/>
  <c r="N27" i="7"/>
  <c r="L27" i="7"/>
  <c r="D27" i="7"/>
  <c r="X23" i="7"/>
  <c r="P23" i="7"/>
  <c r="L23" i="7"/>
  <c r="D23" i="7"/>
  <c r="X33" i="7"/>
  <c r="P33" i="7"/>
  <c r="N33" i="7"/>
  <c r="L33" i="7"/>
  <c r="D33" i="7"/>
  <c r="P32" i="7"/>
  <c r="N32" i="7"/>
  <c r="L32" i="7"/>
  <c r="D32" i="7"/>
  <c r="X62" i="7"/>
  <c r="P62" i="7"/>
  <c r="N62" i="7"/>
  <c r="L62" i="7"/>
  <c r="D62" i="7"/>
  <c r="X26" i="7"/>
  <c r="P26" i="7"/>
  <c r="N26" i="7"/>
  <c r="L26" i="7"/>
  <c r="D26" i="7"/>
  <c r="X22" i="7"/>
  <c r="P22" i="7"/>
  <c r="L22" i="7"/>
  <c r="D22" i="7"/>
  <c r="X21" i="7"/>
  <c r="P21" i="7"/>
  <c r="L21" i="7"/>
  <c r="D21" i="7"/>
  <c r="X20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</calcChain>
</file>

<file path=xl/sharedStrings.xml><?xml version="1.0" encoding="utf-8"?>
<sst xmlns="http://schemas.openxmlformats.org/spreadsheetml/2006/main" count="600" uniqueCount="322">
  <si>
    <t>№ п/п</t>
  </si>
  <si>
    <t>Наименование организации</t>
  </si>
  <si>
    <t>Общий балл                   ( где "0" УО добросовестно исполняющая свои договорные обязательства)</t>
  </si>
  <si>
    <t>Площадь многоквартирных домов, находящихся в управлении             (тыс. кв. м.)</t>
  </si>
  <si>
    <t>Количество неисполненных предписаний</t>
  </si>
  <si>
    <t>количество обращений КОЛЛ-ЦЕНТР</t>
  </si>
  <si>
    <t>Доля выданных предписаний по отношению к общей площади МКД находящихся в управлении</t>
  </si>
  <si>
    <t>Доля  составленных протоколов по ст. 19.5 КоАП к количеству выданных  предписаний</t>
  </si>
  <si>
    <t>Доля составленных протоколов по отношению к общей площади МКД находящихся в управлении</t>
  </si>
  <si>
    <t>Кол-во жалоб от РСО по задолженности УО за потреблённые коммунальные ресурсы</t>
  </si>
  <si>
    <t>Грубые нарушения лицензионных требований согласно Постановлению №1090 вступившему в силу с 26.09.2018г.</t>
  </si>
  <si>
    <t>Кол-во исковых  заявлений в суд о понуждении к исполнению законно выданного предписания</t>
  </si>
  <si>
    <t>Поправочный коэффициент</t>
  </si>
  <si>
    <t>ст. 19.5 КоАП (невыполнение в установленный срок законного предписания)</t>
  </si>
  <si>
    <t>ст. 14.1.3 ч.2 (Нарушение лицензионных требований)</t>
  </si>
  <si>
    <t>Иные протоколы</t>
  </si>
  <si>
    <t>%</t>
  </si>
  <si>
    <t>балл</t>
  </si>
  <si>
    <t xml:space="preserve">кол-во жалоб  </t>
  </si>
  <si>
    <t>кол-во нарушений</t>
  </si>
  <si>
    <t>кол-во исковых заявлений</t>
  </si>
  <si>
    <t>Показатели оценки</t>
  </si>
  <si>
    <t>S</t>
  </si>
  <si>
    <t>A</t>
  </si>
  <si>
    <t>B</t>
  </si>
  <si>
    <t>C</t>
  </si>
  <si>
    <t>D</t>
  </si>
  <si>
    <t>E</t>
  </si>
  <si>
    <t>F</t>
  </si>
  <si>
    <t>X</t>
  </si>
  <si>
    <t>Y</t>
  </si>
  <si>
    <t>Z</t>
  </si>
  <si>
    <t>W</t>
  </si>
  <si>
    <t>K</t>
  </si>
  <si>
    <t>M</t>
  </si>
  <si>
    <t>V</t>
  </si>
  <si>
    <t>ООО УК "Новый город"</t>
  </si>
  <si>
    <t>ООО "Мой Дом"</t>
  </si>
  <si>
    <t>ООО УК "Дом плюс"</t>
  </si>
  <si>
    <t>ООО "Регион Уют"</t>
  </si>
  <si>
    <t>ООО "РОСЬ"</t>
  </si>
  <si>
    <t>ИП "Ан А.В."</t>
  </si>
  <si>
    <t>ООО УК "Центр плюс"</t>
  </si>
  <si>
    <t>ООО «УК «Наше Турынино»</t>
  </si>
  <si>
    <t>ООО "УК "Силикатный"</t>
  </si>
  <si>
    <t>ООО "ЖРЭУ №8"</t>
  </si>
  <si>
    <t>ООО "УК-Монолит"</t>
  </si>
  <si>
    <t>ООО "УК "Ваш Уют"</t>
  </si>
  <si>
    <t>ООО "Развитие Региона"</t>
  </si>
  <si>
    <t>ООО "Управление и эксплуатация"</t>
  </si>
  <si>
    <t>ООО "Лагуна"</t>
  </si>
  <si>
    <t>ООО "ПИК-Комфорт"</t>
  </si>
  <si>
    <t>ООО "УК "Наш Тайфун"</t>
  </si>
  <si>
    <t>ООО "ЖРЭУ №19"</t>
  </si>
  <si>
    <t>ООО "УК "Правград"</t>
  </si>
  <si>
    <t>ООО УК "Магистраль"</t>
  </si>
  <si>
    <t>ООО "ЖРЭУ"</t>
  </si>
  <si>
    <t>ООО "ЖРЭУ №21"</t>
  </si>
  <si>
    <t>ООО "УК "Заводская"</t>
  </si>
  <si>
    <t>ООО "УК МЖД Московского округа г. Калуги"</t>
  </si>
  <si>
    <t>ООО "ЖРЭУ №14"</t>
  </si>
  <si>
    <t>ООО УК "ЖРСУ"</t>
  </si>
  <si>
    <t>ООО "УО "ЧЕРЕМУШКИ"</t>
  </si>
  <si>
    <t>ООО "Домоуправление-Монолит"</t>
  </si>
  <si>
    <t>ООО "ЖРЭУ №16"</t>
  </si>
  <si>
    <t>ООО "Техно-Р"</t>
  </si>
  <si>
    <t>ООО УК "СТАНДАРТ"</t>
  </si>
  <si>
    <t>ООО "ЖРЭУ №11"</t>
  </si>
  <si>
    <t>ООО НПП "Союз"</t>
  </si>
  <si>
    <t>ООО "ЖРЭУ №17"</t>
  </si>
  <si>
    <t>ООО "ЖРЭУ №6"</t>
  </si>
  <si>
    <t>ООО УК "Партнер"</t>
  </si>
  <si>
    <t>ООО "СпецРемСтрой"</t>
  </si>
  <si>
    <t>ООО "УК ГУП Калуги"</t>
  </si>
  <si>
    <t>ООО "ЖилСерви"</t>
  </si>
  <si>
    <t>ООО "Сервискапстрой"</t>
  </si>
  <si>
    <t>ООО "УК "Забота плюс"</t>
  </si>
  <si>
    <t>ООО "Калужский дом"</t>
  </si>
  <si>
    <t>ООО "УК МЖД "Калугатеплосеть" г. Калуги"</t>
  </si>
  <si>
    <t>ООО "ЖРЭУ №4"</t>
  </si>
  <si>
    <t>ООО "УК МЖД г. Калуги"</t>
  </si>
  <si>
    <t>ООО "УК жилищным фондом"</t>
  </si>
  <si>
    <t>МУП "УК МЖД Московского округа" г. Калуги</t>
  </si>
  <si>
    <t>ООО "Жилсервис плюс"</t>
  </si>
  <si>
    <t>ООО "ГУК" Калуги</t>
  </si>
  <si>
    <t>ООО УК "Развитие"</t>
  </si>
  <si>
    <t>ООО «Управляющая компания»</t>
  </si>
  <si>
    <t xml:space="preserve">ООО «УК Обнинск» </t>
  </si>
  <si>
    <t>МП «УЖКХ»</t>
  </si>
  <si>
    <t>ООО «Звездный»</t>
  </si>
  <si>
    <t>ООО «Жилищно-коммунальное управление»</t>
  </si>
  <si>
    <t>ЗАО «БЫТ-СЕРВИС»</t>
  </si>
  <si>
    <t>ООО "УК УЖКХ"</t>
  </si>
  <si>
    <t>ООО УК «МКД»</t>
  </si>
  <si>
    <t>ООО "Региональная УК"</t>
  </si>
  <si>
    <t>ООО "УК "Солнечная долина"</t>
  </si>
  <si>
    <t>ООО «Зеленый остров»</t>
  </si>
  <si>
    <t>ООО "УК "УЮТ"</t>
  </si>
  <si>
    <t>ООО УК «Чип»</t>
  </si>
  <si>
    <t>ООО УК "Качество жизни"</t>
  </si>
  <si>
    <t>ООО "Управдом"</t>
  </si>
  <si>
    <t>ООО «ЭкоСервис МКД»</t>
  </si>
  <si>
    <t>ООО  «Инфрастуктура»</t>
  </si>
  <si>
    <t>Количество предписаний       за 2018 год</t>
  </si>
  <si>
    <r>
      <t xml:space="preserve">Колличество протоколов за 2018 год               </t>
    </r>
    <r>
      <rPr>
        <b/>
        <sz val="10"/>
        <color rgb="FFFF0000"/>
        <rFont val="Calibri"/>
        <family val="2"/>
        <charset val="204"/>
        <scheme val="minor"/>
      </rPr>
      <t xml:space="preserve"> </t>
    </r>
  </si>
  <si>
    <t>ООО "ЖЭУ"</t>
  </si>
  <si>
    <t>ООО "УК п.Бабынино"</t>
  </si>
  <si>
    <t>ИП Ан А.В.</t>
  </si>
  <si>
    <t>ООО "УНИВЕРСАЛ"</t>
  </si>
  <si>
    <t>ООО «УК РЭУ»</t>
  </si>
  <si>
    <t>ООО УК «Строй-Белан»</t>
  </si>
  <si>
    <t>ООО «УК СЕЗ»</t>
  </si>
  <si>
    <t>ООО «УК РЭУ-1»</t>
  </si>
  <si>
    <t>ООО "УО "КАБИЦИНО"</t>
  </si>
  <si>
    <t>ООО «Наш Дом»</t>
  </si>
  <si>
    <t>ООО  «УК «Микрорайон Гагарин»</t>
  </si>
  <si>
    <t>ООО «УК Ермак»</t>
  </si>
  <si>
    <t>ООО «УК Русиново»</t>
  </si>
  <si>
    <t>МУП «МХАЦ «Ворсино»</t>
  </si>
  <si>
    <t>ООО УК «Качество Жизни»</t>
  </si>
  <si>
    <t xml:space="preserve">ООО «ЖИЛСТРОЙСЕРВИС» </t>
  </si>
  <si>
    <t>ООО «Управлящая компания Новый Дом»</t>
  </si>
  <si>
    <t>ЗАО "СНОБ"</t>
  </si>
  <si>
    <t>ООО "Восток"</t>
  </si>
  <si>
    <t>ООО «УК РЭУ Кривское»</t>
  </si>
  <si>
    <t>ООО «МПКХ п. Товарково»</t>
  </si>
  <si>
    <t>ООО «УК ЖИЛИЩЕ»</t>
  </si>
  <si>
    <t>ООО «Домоуправление п.Пятовский»</t>
  </si>
  <si>
    <t>ООО "Новый Дом- Жилетово"</t>
  </si>
  <si>
    <t>ООО "Льва-Толстовское"</t>
  </si>
  <si>
    <t>МУП «Недетовское ЖКХ»</t>
  </si>
  <si>
    <t>ООО «Домовой»</t>
  </si>
  <si>
    <t>ООО "Комфорт"</t>
  </si>
  <si>
    <t>ООО "Жилищник"</t>
  </si>
  <si>
    <t>"МУП МУК"</t>
  </si>
  <si>
    <t>МУП "ЖилСервис"</t>
  </si>
  <si>
    <t>ООО УК "Возрождение"</t>
  </si>
  <si>
    <t>ООО УК "ЖЭК 12/1"</t>
  </si>
  <si>
    <t>УМП "Общий Дом" ГП "Город Кременки"</t>
  </si>
  <si>
    <t>ООО «Вертикаль-Сервис»</t>
  </si>
  <si>
    <t>ООО "Спектр"</t>
  </si>
  <si>
    <t>ООО "Коммунальный сервис"</t>
  </si>
  <si>
    <t>ООО "САНТЕХНИКА И РЕМОНТ"</t>
  </si>
  <si>
    <t>ООО «Кировэнергосервис»</t>
  </si>
  <si>
    <t>ООО УК «Город Сосенский»</t>
  </si>
  <si>
    <t>ООО "УК Козельского района"</t>
  </si>
  <si>
    <t>ООО «МПКХ»</t>
  </si>
  <si>
    <t>ООО УК «Комфорт»</t>
  </si>
  <si>
    <t>ООО "Жильё"</t>
  </si>
  <si>
    <t>РЕГИОН-Л</t>
  </si>
  <si>
    <t>ООО "Свободный Фарватер"</t>
  </si>
  <si>
    <t>ООО УК "СОЮЗ"</t>
  </si>
  <si>
    <t>МУП "УЭиЖКХ"</t>
  </si>
  <si>
    <t>ООО "Малоярославецстройзаказчик"</t>
  </si>
  <si>
    <t>ООО УК "Центр"</t>
  </si>
  <si>
    <t>ООО "УЮТ"</t>
  </si>
  <si>
    <t>ООО ОК "АПФ"</t>
  </si>
  <si>
    <t>ООО УК "Гарант"</t>
  </si>
  <si>
    <t>ООО УК "ЛЕСНАЯ ДЕРЕВНЯ"</t>
  </si>
  <si>
    <t>ООО УК "Маклино-Т"</t>
  </si>
  <si>
    <t>ООО "УЮТСЕРВИС"</t>
  </si>
  <si>
    <t>МУП ЖКХ МР "Мосальский район"</t>
  </si>
  <si>
    <t>ООО "УК С. Перемышль"</t>
  </si>
  <si>
    <t>МУП Благоустройство</t>
  </si>
  <si>
    <t>ООО "СЖКХ"</t>
  </si>
  <si>
    <t>МУП "ТКП"</t>
  </si>
  <si>
    <t>МУП "Тарусажилдорстрой-Заказчик"</t>
  </si>
  <si>
    <t>ООО "ОКА-сервис"</t>
  </si>
  <si>
    <t>МУП "Ульяновский рынок"</t>
  </si>
  <si>
    <t>МП "СЕЗ" МР "Ферзиковский район"</t>
  </si>
  <si>
    <t>МУП "УО" СП "Поселок Ферзиково"</t>
  </si>
  <si>
    <t>МУП "Хвастовичское КХ"</t>
  </si>
  <si>
    <t>ООО "УК ДОМ"</t>
  </si>
  <si>
    <t>кол-во обращений %</t>
  </si>
  <si>
    <t xml:space="preserve">кол-во нарушений </t>
  </si>
  <si>
    <t>ООО "УК Сервис 24"</t>
  </si>
  <si>
    <t>ООО "Инфраструктура"</t>
  </si>
  <si>
    <t>ЗАО "Быт-Сервис"</t>
  </si>
  <si>
    <t>ООО "Лада"</t>
  </si>
  <si>
    <t>ООО УК "Владимир Стойчев"</t>
  </si>
  <si>
    <t>УМКБП МО "Поселок Мятлево"</t>
  </si>
  <si>
    <t>ООО "ГУЖФ"</t>
  </si>
  <si>
    <t xml:space="preserve"> ООО Жилищник + ( с декабря 2018г. ООО Управляющая компания городского округа Кременки")</t>
  </si>
  <si>
    <t>ФГБУ "ЦЖКУ" Министерства обороны РФ</t>
  </si>
  <si>
    <t>ООО УК "Рождествено"</t>
  </si>
  <si>
    <t>ООО "Прома Плюс" (бывший Партнер)</t>
  </si>
  <si>
    <t xml:space="preserve">ООО «Управляющая компания -Думиничи» </t>
  </si>
  <si>
    <t xml:space="preserve">ООО «УК ГОРОД КОНДРОВО» </t>
  </si>
  <si>
    <t xml:space="preserve">УК Жуков ( бывшая ООО КОМФОРТ) включены дома с 08.2018г. </t>
  </si>
  <si>
    <t>ООО "Молодежный" лицензия от 04.05.2018г.</t>
  </si>
  <si>
    <t xml:space="preserve">ООО "Комфорт сервис" </t>
  </si>
  <si>
    <t>ООО УК МЖД Маяк" лицензия от 25.08.2018г.</t>
  </si>
  <si>
    <t>ООО "Успех" лицензия от 19.04.2018г.</t>
  </si>
  <si>
    <t>ООО УК Жилсервис лицензия от 19.10.2017г.</t>
  </si>
  <si>
    <t>ООО УК "Синергия" лицензия от 06.09.2018г.</t>
  </si>
  <si>
    <t>ООО УК Стимул (бывший ООО Наш Дом" )</t>
  </si>
  <si>
    <t>ООО УК "Гермес" управляет с декабря 2018г.</t>
  </si>
  <si>
    <t xml:space="preserve">ООО  "Строй-Белан" </t>
  </si>
  <si>
    <t>ООО"43" с июня 2018г. ( ООО Управление и эксплуатация-3")</t>
  </si>
  <si>
    <t>ООО "Жилсервис" ( ООО Апрель с июля 2018г.)</t>
  </si>
  <si>
    <t>ООО "Наш Квартал" ( ООО Новая компания с июня 2018г. )</t>
  </si>
  <si>
    <t>ООО "Уютный дом" лицензия с 09.2018г.</t>
  </si>
  <si>
    <t>ООО "Содружество" лицензия с 07.2018г.</t>
  </si>
  <si>
    <t>ООО "Новые Черемушки"  ( вкл.дома с 01.2018г)</t>
  </si>
  <si>
    <t xml:space="preserve">ООО "ТД "Асса-Калуга"  ( вкл.дома с 02.2018г) </t>
  </si>
  <si>
    <t>ООО УК "Радужная"  ( вкл.дома с 01.2018г)</t>
  </si>
  <si>
    <t>ООО "Наш район"  ( вкл.дома с 04.2018г)</t>
  </si>
  <si>
    <t>ООО "УК "Добротный дом"  ( вкл.дома с 02.2018г)</t>
  </si>
  <si>
    <t>ООО "УК Домстрой"  ( вкл.дома с 02.2018г)</t>
  </si>
  <si>
    <t xml:space="preserve">                             Показатели оценки</t>
  </si>
  <si>
    <t>* дома Министерства обороны</t>
  </si>
  <si>
    <t>№п/п</t>
  </si>
  <si>
    <t>наименование организации</t>
  </si>
  <si>
    <t>район</t>
  </si>
  <si>
    <t>количество протоколов за 2018 год</t>
  </si>
  <si>
    <t>Бабынинский</t>
  </si>
  <si>
    <t>Боровский</t>
  </si>
  <si>
    <t>Дзержинский</t>
  </si>
  <si>
    <t>Думиничский</t>
  </si>
  <si>
    <t>Жуковский</t>
  </si>
  <si>
    <t>Износковский</t>
  </si>
  <si>
    <t>Кировский</t>
  </si>
  <si>
    <t>Козельский</t>
  </si>
  <si>
    <t>Людиновский</t>
  </si>
  <si>
    <t>Малоярославецкий</t>
  </si>
  <si>
    <t>Медынский</t>
  </si>
  <si>
    <t>Мосальский</t>
  </si>
  <si>
    <t>Перемышльский</t>
  </si>
  <si>
    <t>Спас-Деменский</t>
  </si>
  <si>
    <t>Сухиничский</t>
  </si>
  <si>
    <t>Таруский</t>
  </si>
  <si>
    <t>Ульяноский</t>
  </si>
  <si>
    <t>Ферзиковский</t>
  </si>
  <si>
    <t>Хвастовичский</t>
  </si>
  <si>
    <t>Юхновский</t>
  </si>
  <si>
    <t>РЕЙТИНГ УПРАВЛЯЮЩИХ ОРГАНИЗАЦИЙ ПО ОБЛАСТИ за 2018год</t>
  </si>
  <si>
    <t>Рейтинг управляющих организаций по г.Обнинск за 2018 год.</t>
  </si>
  <si>
    <t>Доля обращений в КОЛЛ-ЦЕНТР по отношению к  общей площади МКД находящихся в управлении: данный балл не учитывался в рейтинге, приведен в таблице как статистический показатель.</t>
  </si>
  <si>
    <t>*Доля обращений в КОЛЛ-ЦЕНТР по отношению к  общей площади МКД находящихся в управлении</t>
  </si>
  <si>
    <t>адрес УО</t>
  </si>
  <si>
    <t>*Доля обращений в КОЛЛ-ЦЕНТР по отношению к  общей площади МКД находящихся в управлении: данный балл не учитывался в рейтинге, приведен в таблице как статистический показатель.</t>
  </si>
  <si>
    <t>29*</t>
  </si>
  <si>
    <t xml:space="preserve">       Рейтинг управляющих организаций по г.Калуга за 2018год. ( площадь обслуживания до 100,00тыс.кв.м.)</t>
  </si>
  <si>
    <t xml:space="preserve">       Рейтинг управляющих организаций по г.Калуга за 2018год. ( площадь обслуживания от 100 до 250 тыс.кв.м.)</t>
  </si>
  <si>
    <t>Адрес УО</t>
  </si>
  <si>
    <t xml:space="preserve">       Рейтинг управляющих организаций по г.Калуга за 2018год. ( площадь обслуживания свыше 250,00тыс.кв.м.)</t>
  </si>
  <si>
    <t>г. Калуга, ул. Поселковая, д.9</t>
  </si>
  <si>
    <t>г. Калуга, ул. Тарасова, д.43</t>
  </si>
  <si>
    <t>г. Калуга, пер. Старичков, д.12</t>
  </si>
  <si>
    <t>г. Калуга, ул. Шахтерская, д.13а</t>
  </si>
  <si>
    <t>г. Калуга, ул. Никитина, д.41</t>
  </si>
  <si>
    <t>г. Калуга, ул. 65 лет Победы, д.41</t>
  </si>
  <si>
    <t>г. Калуга, ул. Маяковского, д.45а</t>
  </si>
  <si>
    <t>г. Калуга, ул. Энгельса, д.145</t>
  </si>
  <si>
    <t>г. Калуга, пер. Воскресенский, д.29</t>
  </si>
  <si>
    <t>г. Калуга, ул. Хрустальная, д.1Б</t>
  </si>
  <si>
    <t>г. Калуга, ул. Кибальчича, д.30</t>
  </si>
  <si>
    <t>г. Москва</t>
  </si>
  <si>
    <t>г. Калуга, ул. Амелина, д.27</t>
  </si>
  <si>
    <t>г. Калуга, ул. Тульская, д.21а</t>
  </si>
  <si>
    <t>г. Калуга, ул. Хрустальная, д.33</t>
  </si>
  <si>
    <t>г. Калуга, ул. Попова, д.2</t>
  </si>
  <si>
    <t>г. Калуга, ул. Спартака, д.3</t>
  </si>
  <si>
    <t>г. Калуга, ул. Суворова, д.124</t>
  </si>
  <si>
    <t>г. Калуга, ул. Набережная, д.25</t>
  </si>
  <si>
    <t>г. Калуга, ул. Петра Семенова, д.6</t>
  </si>
  <si>
    <t>г. Калуга, ул. Фомушина, д.31</t>
  </si>
  <si>
    <t>г. Калуга, ул. Беляева, д.33</t>
  </si>
  <si>
    <t>г. Калуга, ул. Спартака, д.11</t>
  </si>
  <si>
    <t>г. Калуга, ул. Дзержинского, д.81</t>
  </si>
  <si>
    <t>г. Калуга, ул. Грабцевское шоссе, д.150</t>
  </si>
  <si>
    <t>г. Калуга, ул. Фомушина, д.8</t>
  </si>
  <si>
    <t>г. Калуга, ул. Ленина, д.35</t>
  </si>
  <si>
    <t>г. Калуга, ул. Вишневского, д.23а</t>
  </si>
  <si>
    <t>г. Калуга, ул. Либкнехта, д.18</t>
  </si>
  <si>
    <t>г. Калуга, ул.Плеханова, д.48/8</t>
  </si>
  <si>
    <t>г. Калуга, ул. Бутома, д.11а</t>
  </si>
  <si>
    <t>г. Калуга, ул. Никитина, д.13</t>
  </si>
  <si>
    <t>г. Калуга, ул. Молодежная, д.6</t>
  </si>
  <si>
    <t>г. Калуга, ул. Пушкина, д.10/75</t>
  </si>
  <si>
    <t>г. Калуга, ул. Дзержинского, д.81а</t>
  </si>
  <si>
    <t>г. Калуга, ул. Либкнехта, д.14</t>
  </si>
  <si>
    <t>г. Калуга, ул. Постовалова, д.7</t>
  </si>
  <si>
    <t>г. Калуга, ул. Воронина, д.34</t>
  </si>
  <si>
    <t>г. Калуга, ул. Болотникова, д.13</t>
  </si>
  <si>
    <t>г. Калуга, ул. Калинина, д.23</t>
  </si>
  <si>
    <t>г. Калуга, ул. Хрустальная, д.44, кор.5</t>
  </si>
  <si>
    <t>г. Калуга, ул. Кирова, д.23</t>
  </si>
  <si>
    <t>г. Калуга, ул. Энгельса, д.21</t>
  </si>
  <si>
    <t>г. Калуга, ул. Тарутинская, д.231</t>
  </si>
  <si>
    <t>г. Калуга, ул.Жукова, д.13</t>
  </si>
  <si>
    <t>г. Калуга, ул. Ольговская, д.17</t>
  </si>
  <si>
    <t>г. Калуга, ул. Белокирпичная, д.20</t>
  </si>
  <si>
    <t>г. Калуга, ул. Московская, д.298</t>
  </si>
  <si>
    <t>г. Калуга, ул. Кибальчича, д.8</t>
  </si>
  <si>
    <t>г. Калуга, ул. Полесская, 37</t>
  </si>
  <si>
    <t>г. Калуга, ул. Турынинская, 8</t>
  </si>
  <si>
    <t>г. Калуга, ул. Тульская, д.20</t>
  </si>
  <si>
    <t>г. Калуга, ул. Кубяка, д.16</t>
  </si>
  <si>
    <t>г. Калуга, ул. Карачевская, д.5</t>
  </si>
  <si>
    <t>г. Калуга, ул. Ленина, д.53</t>
  </si>
  <si>
    <t>г. Калуга, ул. Попова, д.10, кор.2</t>
  </si>
  <si>
    <t>Министерство обороны</t>
  </si>
  <si>
    <t>г. Калуга, пер. Воскресенский, д.28</t>
  </si>
  <si>
    <t>г. Обнинск, ул. Курчатова,д.62</t>
  </si>
  <si>
    <t>г. Обнинск, ул. Победы, д.19</t>
  </si>
  <si>
    <t>г. Обнинск, ул. Белкинская, д.44</t>
  </si>
  <si>
    <t>г. Обнинск, ул. Космонавта Леонова, д.15</t>
  </si>
  <si>
    <t>г. Обнинск, ул. Красных Зорь, д.22</t>
  </si>
  <si>
    <t>г. Обнинск, ул. Любого, д.10</t>
  </si>
  <si>
    <t>г. Обнинск, просп.Ленина, д.103</t>
  </si>
  <si>
    <t>г. Обнинск, Самсоновский проезд, д.10</t>
  </si>
  <si>
    <t>г. Балабаново, ул. 1 мая, д.5</t>
  </si>
  <si>
    <t>г. Обнинск, ул. Гагарина, д.45</t>
  </si>
  <si>
    <t>г. Обнинск, ул. Гагарина, д.12</t>
  </si>
  <si>
    <t>г. Обнинск, ул. Звездная, д.10</t>
  </si>
  <si>
    <t>г. Обнинск, ул. Ленина, д.139</t>
  </si>
  <si>
    <t>г. Обнинск, Киевское шоссе, д.57</t>
  </si>
  <si>
    <t>г. Обнинск, ул. Усачева, д.19</t>
  </si>
  <si>
    <t>Москва</t>
  </si>
  <si>
    <t>ООО "ЭРСУ12"</t>
  </si>
  <si>
    <t>г.Калуга, ул.Тепличная,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</si>
</sst>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6" fillId="0" borderId="1" xfId="1" applyFont="1" applyBorder="1" applyAlignment="1">
      <alignment horizontal="center" vertical="center" shrinkToFit="1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11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" fillId="0" borderId="2" xfId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0" applyAlignment="1">
      <alignment horizontal="left"/>
    </xf>
    <xf numFmtId="0" fontId="17" fillId="0" borderId="5" xfId="0" applyFont="1" applyBorder="1" applyAlignment="1"/>
    <xf numFmtId="0" fontId="0" fillId="0" borderId="0" xfId="0" applyBorder="1"/>
    <xf numFmtId="0" fontId="13" fillId="3" borderId="1" xfId="0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8" fillId="0" borderId="0" xfId="0" applyFont="1"/>
    <xf numFmtId="0" fontId="13" fillId="0" borderId="0" xfId="0" applyFont="1"/>
    <xf numFmtId="0" fontId="2" fillId="3" borderId="1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right"/>
    </xf>
    <xf numFmtId="0" fontId="11" fillId="0" borderId="5" xfId="1" applyFont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4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workbookViewId="0">
      <selection activeCell="B95" sqref="B95"/>
    </sheetView>
  </sheetViews>
  <sheetFormatPr defaultRowHeight="15" x14ac:dyDescent="0.25"/>
  <cols>
    <col min="1" max="1" width="5.7109375" style="78" customWidth="1"/>
    <col min="2" max="2" width="37.7109375" style="78" customWidth="1"/>
    <col min="3" max="3" width="20.140625" style="78" customWidth="1"/>
    <col min="4" max="4" width="10.42578125" style="78" customWidth="1"/>
    <col min="5" max="5" width="7.5703125" style="78" customWidth="1"/>
    <col min="6" max="6" width="6.42578125" style="78" customWidth="1"/>
    <col min="7" max="7" width="6.5703125" style="78" customWidth="1"/>
    <col min="8" max="8" width="9" style="78" customWidth="1"/>
    <col min="9" max="9" width="9.140625" style="78"/>
    <col min="10" max="10" width="8.28515625" style="78" customWidth="1"/>
    <col min="11" max="11" width="7.42578125" style="78" customWidth="1"/>
    <col min="12" max="12" width="7.140625" style="78" customWidth="1"/>
    <col min="13" max="13" width="6.5703125" style="78" customWidth="1"/>
    <col min="14" max="14" width="6.42578125" style="78" customWidth="1"/>
    <col min="15" max="15" width="6.5703125" style="78" customWidth="1"/>
    <col min="16" max="16" width="6" style="78" customWidth="1"/>
    <col min="17" max="19" width="6.85546875" style="78" customWidth="1"/>
    <col min="20" max="20" width="7.7109375" style="78" customWidth="1"/>
    <col min="21" max="21" width="8.5703125" style="78" customWidth="1"/>
    <col min="22" max="22" width="7.5703125" style="78" customWidth="1"/>
    <col min="23" max="23" width="6.85546875" style="78" customWidth="1"/>
    <col min="24" max="24" width="7.7109375" style="78" customWidth="1"/>
    <col min="25" max="25" width="6.28515625" style="78" customWidth="1"/>
    <col min="26" max="16384" width="9.140625" style="78"/>
  </cols>
  <sheetData>
    <row r="1" spans="1:26" customFormat="1" ht="21" x14ac:dyDescent="0.35">
      <c r="B1" s="77" t="s">
        <v>235</v>
      </c>
      <c r="C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customFormat="1" ht="100.5" customHeight="1" x14ac:dyDescent="0.25">
      <c r="A2" s="111" t="s">
        <v>211</v>
      </c>
      <c r="B2" s="111" t="s">
        <v>212</v>
      </c>
      <c r="C2" s="112" t="s">
        <v>213</v>
      </c>
      <c r="D2" s="114" t="s">
        <v>2</v>
      </c>
      <c r="E2" s="96" t="s">
        <v>3</v>
      </c>
      <c r="F2" s="96" t="s">
        <v>103</v>
      </c>
      <c r="G2" s="96" t="s">
        <v>4</v>
      </c>
      <c r="H2" s="102" t="s">
        <v>214</v>
      </c>
      <c r="I2" s="103"/>
      <c r="J2" s="104"/>
      <c r="K2" s="105" t="s">
        <v>5</v>
      </c>
      <c r="L2" s="96" t="s">
        <v>6</v>
      </c>
      <c r="M2" s="96"/>
      <c r="N2" s="107" t="s">
        <v>7</v>
      </c>
      <c r="O2" s="108"/>
      <c r="P2" s="96" t="s">
        <v>8</v>
      </c>
      <c r="Q2" s="96"/>
      <c r="R2" s="109" t="s">
        <v>9</v>
      </c>
      <c r="S2" s="110"/>
      <c r="T2" s="94" t="s">
        <v>10</v>
      </c>
      <c r="U2" s="95"/>
      <c r="V2" s="94" t="s">
        <v>11</v>
      </c>
      <c r="W2" s="95"/>
      <c r="X2" s="96" t="s">
        <v>238</v>
      </c>
      <c r="Y2" s="96"/>
      <c r="Z2" s="97" t="s">
        <v>12</v>
      </c>
    </row>
    <row r="3" spans="1:26" customFormat="1" ht="116.25" customHeight="1" x14ac:dyDescent="0.25">
      <c r="A3" s="111"/>
      <c r="B3" s="111"/>
      <c r="C3" s="113"/>
      <c r="D3" s="115"/>
      <c r="E3" s="96"/>
      <c r="F3" s="96"/>
      <c r="G3" s="96"/>
      <c r="H3" s="9" t="s">
        <v>13</v>
      </c>
      <c r="I3" s="9" t="s">
        <v>14</v>
      </c>
      <c r="J3" s="10" t="s">
        <v>15</v>
      </c>
      <c r="K3" s="106"/>
      <c r="L3" s="5" t="s">
        <v>16</v>
      </c>
      <c r="M3" s="6" t="s">
        <v>17</v>
      </c>
      <c r="N3" s="7" t="s">
        <v>16</v>
      </c>
      <c r="O3" s="7" t="s">
        <v>17</v>
      </c>
      <c r="P3" s="6" t="s">
        <v>16</v>
      </c>
      <c r="Q3" s="6" t="s">
        <v>17</v>
      </c>
      <c r="R3" s="5" t="s">
        <v>18</v>
      </c>
      <c r="S3" s="6" t="s">
        <v>17</v>
      </c>
      <c r="T3" s="5" t="s">
        <v>174</v>
      </c>
      <c r="U3" s="6" t="s">
        <v>17</v>
      </c>
      <c r="V3" s="5" t="s">
        <v>20</v>
      </c>
      <c r="W3" s="6" t="s">
        <v>17</v>
      </c>
      <c r="X3" s="12" t="s">
        <v>173</v>
      </c>
      <c r="Y3" s="11" t="s">
        <v>17</v>
      </c>
      <c r="Z3" s="98"/>
    </row>
    <row r="4" spans="1:26" customFormat="1" ht="40.5" customHeight="1" x14ac:dyDescent="0.25">
      <c r="A4" s="79"/>
      <c r="B4" s="99" t="s">
        <v>21</v>
      </c>
      <c r="C4" s="100"/>
      <c r="D4" s="22"/>
      <c r="E4" s="14" t="s">
        <v>22</v>
      </c>
      <c r="F4" s="14" t="s">
        <v>23</v>
      </c>
      <c r="G4" s="14" t="s">
        <v>24</v>
      </c>
      <c r="H4" s="15" t="s">
        <v>25</v>
      </c>
      <c r="I4" s="15" t="s">
        <v>26</v>
      </c>
      <c r="J4" s="16" t="s">
        <v>27</v>
      </c>
      <c r="K4" s="17" t="s">
        <v>28</v>
      </c>
      <c r="L4" s="14"/>
      <c r="M4" s="18" t="s">
        <v>29</v>
      </c>
      <c r="N4" s="19"/>
      <c r="O4" s="19" t="s">
        <v>30</v>
      </c>
      <c r="P4" s="18"/>
      <c r="Q4" s="18" t="s">
        <v>31</v>
      </c>
      <c r="R4" s="14"/>
      <c r="S4" s="18" t="s">
        <v>32</v>
      </c>
      <c r="T4" s="14"/>
      <c r="U4" s="18" t="s">
        <v>33</v>
      </c>
      <c r="V4" s="14"/>
      <c r="W4" s="18" t="s">
        <v>34</v>
      </c>
      <c r="X4" s="20"/>
      <c r="Y4" s="21" t="s">
        <v>35</v>
      </c>
      <c r="Z4" s="23"/>
    </row>
    <row r="5" spans="1:26" customFormat="1" ht="18.75" x14ac:dyDescent="0.25">
      <c r="A5" s="2">
        <v>1</v>
      </c>
      <c r="B5" s="34" t="s">
        <v>120</v>
      </c>
      <c r="C5" s="34" t="s">
        <v>216</v>
      </c>
      <c r="D5" s="39">
        <f t="shared" ref="D5:D20" si="0">(M5+O5+Q5+S5+U5+W5+Y5)*Z5</f>
        <v>0</v>
      </c>
      <c r="E5" s="67">
        <v>32.5</v>
      </c>
      <c r="F5" s="67"/>
      <c r="G5" s="67"/>
      <c r="H5" s="68"/>
      <c r="I5" s="68"/>
      <c r="J5" s="68"/>
      <c r="K5" s="68"/>
      <c r="L5" s="69"/>
      <c r="M5" s="70"/>
      <c r="N5" s="71"/>
      <c r="O5" s="72"/>
      <c r="P5" s="69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customFormat="1" ht="18.75" x14ac:dyDescent="0.25">
      <c r="A6" s="2">
        <v>2</v>
      </c>
      <c r="B6" s="34" t="s">
        <v>123</v>
      </c>
      <c r="C6" s="34" t="s">
        <v>216</v>
      </c>
      <c r="D6" s="39">
        <f t="shared" si="0"/>
        <v>0</v>
      </c>
      <c r="E6" s="67">
        <v>3.8</v>
      </c>
      <c r="F6" s="67"/>
      <c r="G6" s="67"/>
      <c r="H6" s="68"/>
      <c r="I6" s="68"/>
      <c r="J6" s="68"/>
      <c r="K6" s="68"/>
      <c r="L6" s="69"/>
      <c r="M6" s="70"/>
      <c r="N6" s="71"/>
      <c r="O6" s="72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customFormat="1" ht="18.75" x14ac:dyDescent="0.25">
      <c r="A7" s="2">
        <v>3</v>
      </c>
      <c r="B7" s="34" t="s">
        <v>197</v>
      </c>
      <c r="C7" s="34" t="s">
        <v>216</v>
      </c>
      <c r="D7" s="39">
        <f t="shared" si="0"/>
        <v>0</v>
      </c>
      <c r="E7" s="67">
        <v>0.4</v>
      </c>
      <c r="F7" s="67"/>
      <c r="G7" s="67"/>
      <c r="H7" s="68"/>
      <c r="I7" s="68"/>
      <c r="J7" s="68"/>
      <c r="K7" s="68"/>
      <c r="L7" s="69"/>
      <c r="M7" s="70"/>
      <c r="N7" s="71"/>
      <c r="O7" s="72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customFormat="1" ht="18.75" x14ac:dyDescent="0.25">
      <c r="A8" s="2">
        <v>4</v>
      </c>
      <c r="B8" s="34" t="s">
        <v>176</v>
      </c>
      <c r="C8" s="34" t="s">
        <v>216</v>
      </c>
      <c r="D8" s="39">
        <f t="shared" si="0"/>
        <v>0</v>
      </c>
      <c r="E8" s="67">
        <v>14.8</v>
      </c>
      <c r="F8" s="67"/>
      <c r="G8" s="67"/>
      <c r="H8" s="68"/>
      <c r="I8" s="68"/>
      <c r="J8" s="68"/>
      <c r="K8" s="68"/>
      <c r="L8" s="69"/>
      <c r="M8" s="70"/>
      <c r="N8" s="71"/>
      <c r="O8" s="72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customFormat="1" ht="18.75" x14ac:dyDescent="0.25">
      <c r="A9" s="2">
        <v>5</v>
      </c>
      <c r="B9" s="33" t="s">
        <v>187</v>
      </c>
      <c r="C9" s="33" t="s">
        <v>217</v>
      </c>
      <c r="D9" s="39">
        <f t="shared" si="0"/>
        <v>0</v>
      </c>
      <c r="E9" s="67">
        <v>9.0500000000000007</v>
      </c>
      <c r="F9" s="67"/>
      <c r="G9" s="67"/>
      <c r="H9" s="68"/>
      <c r="I9" s="68"/>
      <c r="J9" s="68"/>
      <c r="K9" s="68"/>
      <c r="L9" s="69"/>
      <c r="M9" s="70"/>
      <c r="N9" s="71"/>
      <c r="O9" s="72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customFormat="1" ht="18.75" x14ac:dyDescent="0.25">
      <c r="A10" s="2">
        <v>6</v>
      </c>
      <c r="B10" s="33" t="s">
        <v>179</v>
      </c>
      <c r="C10" s="33" t="s">
        <v>219</v>
      </c>
      <c r="D10" s="39">
        <f t="shared" si="0"/>
        <v>0</v>
      </c>
      <c r="E10" s="67">
        <v>2.04</v>
      </c>
      <c r="F10" s="67"/>
      <c r="G10" s="67"/>
      <c r="H10" s="68"/>
      <c r="I10" s="68"/>
      <c r="J10" s="68"/>
      <c r="K10" s="68"/>
      <c r="L10" s="69"/>
      <c r="M10" s="70"/>
      <c r="N10" s="71"/>
      <c r="O10" s="72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customFormat="1" ht="18.75" x14ac:dyDescent="0.25">
      <c r="A11" s="2">
        <v>7</v>
      </c>
      <c r="B11" s="33" t="s">
        <v>189</v>
      </c>
      <c r="C11" s="33" t="s">
        <v>219</v>
      </c>
      <c r="D11" s="39">
        <f t="shared" si="0"/>
        <v>0</v>
      </c>
      <c r="E11" s="67">
        <v>5.8</v>
      </c>
      <c r="F11" s="67"/>
      <c r="G11" s="67"/>
      <c r="H11" s="68"/>
      <c r="I11" s="68"/>
      <c r="J11" s="68"/>
      <c r="K11" s="68"/>
      <c r="L11" s="69"/>
      <c r="M11" s="70"/>
      <c r="N11" s="71"/>
      <c r="O11" s="72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customFormat="1" ht="18.75" x14ac:dyDescent="0.25">
      <c r="A12" s="2">
        <v>8</v>
      </c>
      <c r="B12" s="33" t="s">
        <v>190</v>
      </c>
      <c r="C12" s="33" t="s">
        <v>219</v>
      </c>
      <c r="D12" s="39">
        <f t="shared" si="0"/>
        <v>0</v>
      </c>
      <c r="E12" s="67">
        <v>3.3</v>
      </c>
      <c r="F12" s="67"/>
      <c r="G12" s="67"/>
      <c r="H12" s="68"/>
      <c r="I12" s="68"/>
      <c r="J12" s="68"/>
      <c r="K12" s="68"/>
      <c r="L12" s="69"/>
      <c r="M12" s="70"/>
      <c r="N12" s="71"/>
      <c r="O12" s="7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customFormat="1" ht="18.75" x14ac:dyDescent="0.25">
      <c r="A13" s="2">
        <v>9</v>
      </c>
      <c r="B13" s="40" t="s">
        <v>180</v>
      </c>
      <c r="C13" s="40" t="s">
        <v>220</v>
      </c>
      <c r="D13" s="39">
        <f t="shared" si="0"/>
        <v>0</v>
      </c>
      <c r="E13" s="67">
        <v>63.08</v>
      </c>
      <c r="F13" s="67"/>
      <c r="G13" s="67"/>
      <c r="H13" s="68"/>
      <c r="I13" s="68"/>
      <c r="J13" s="68"/>
      <c r="K13" s="68"/>
      <c r="L13" s="69"/>
      <c r="M13" s="70"/>
      <c r="N13" s="71"/>
      <c r="O13" s="72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customFormat="1" ht="18.75" x14ac:dyDescent="0.25">
      <c r="A14" s="2">
        <v>10</v>
      </c>
      <c r="B14" s="33" t="s">
        <v>150</v>
      </c>
      <c r="C14" s="33" t="s">
        <v>223</v>
      </c>
      <c r="D14" s="39">
        <f t="shared" si="0"/>
        <v>0</v>
      </c>
      <c r="E14" s="67">
        <v>3</v>
      </c>
      <c r="F14" s="67"/>
      <c r="G14" s="67"/>
      <c r="H14" s="68"/>
      <c r="I14" s="68"/>
      <c r="J14" s="68"/>
      <c r="K14" s="68"/>
      <c r="L14" s="69"/>
      <c r="M14" s="70"/>
      <c r="N14" s="71"/>
      <c r="O14" s="72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customFormat="1" ht="18.75" x14ac:dyDescent="0.25">
      <c r="A15" s="2">
        <v>11</v>
      </c>
      <c r="B15" s="33" t="s">
        <v>192</v>
      </c>
      <c r="C15" s="33" t="s">
        <v>223</v>
      </c>
      <c r="D15" s="39">
        <f t="shared" si="0"/>
        <v>0</v>
      </c>
      <c r="E15" s="67">
        <v>3.1</v>
      </c>
      <c r="F15" s="67"/>
      <c r="G15" s="67"/>
      <c r="H15" s="68"/>
      <c r="I15" s="68"/>
      <c r="J15" s="68"/>
      <c r="K15" s="68"/>
      <c r="L15" s="69"/>
      <c r="M15" s="70"/>
      <c r="N15" s="71"/>
      <c r="O15" s="72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customFormat="1" ht="18.75" x14ac:dyDescent="0.25">
      <c r="A16" s="2">
        <v>12</v>
      </c>
      <c r="B16" s="33" t="s">
        <v>191</v>
      </c>
      <c r="C16" s="33" t="s">
        <v>223</v>
      </c>
      <c r="D16" s="39">
        <f t="shared" si="0"/>
        <v>0</v>
      </c>
      <c r="E16" s="67">
        <v>18.100000000000001</v>
      </c>
      <c r="F16" s="67"/>
      <c r="G16" s="67"/>
      <c r="H16" s="68"/>
      <c r="I16" s="68"/>
      <c r="J16" s="68"/>
      <c r="K16" s="68"/>
      <c r="L16" s="69"/>
      <c r="M16" s="70"/>
      <c r="N16" s="71"/>
      <c r="O16" s="72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customFormat="1" ht="18.75" x14ac:dyDescent="0.25">
      <c r="A17" s="2">
        <v>13</v>
      </c>
      <c r="B17" s="33" t="s">
        <v>196</v>
      </c>
      <c r="C17" s="33" t="s">
        <v>224</v>
      </c>
      <c r="D17" s="39">
        <f t="shared" si="0"/>
        <v>0</v>
      </c>
      <c r="E17" s="73">
        <v>0.6</v>
      </c>
      <c r="F17" s="73"/>
      <c r="G17" s="73"/>
      <c r="H17" s="74"/>
      <c r="I17" s="74"/>
      <c r="J17" s="74"/>
      <c r="K17" s="74"/>
      <c r="L17" s="69"/>
      <c r="M17" s="73"/>
      <c r="N17" s="71"/>
      <c r="O17" s="73"/>
      <c r="P17" s="69"/>
      <c r="Q17" s="73"/>
      <c r="R17" s="73"/>
      <c r="S17" s="73"/>
      <c r="T17" s="73"/>
      <c r="U17" s="73"/>
      <c r="V17" s="73"/>
      <c r="W17" s="73"/>
      <c r="X17" s="70"/>
      <c r="Y17" s="73"/>
      <c r="Z17" s="73"/>
    </row>
    <row r="18" spans="1:26" customFormat="1" ht="18.75" x14ac:dyDescent="0.25">
      <c r="A18" s="2">
        <v>14</v>
      </c>
      <c r="B18" s="33" t="s">
        <v>193</v>
      </c>
      <c r="C18" s="33" t="s">
        <v>224</v>
      </c>
      <c r="D18" s="39">
        <f t="shared" si="0"/>
        <v>0</v>
      </c>
      <c r="E18" s="73">
        <v>18.3</v>
      </c>
      <c r="F18" s="73"/>
      <c r="G18" s="73"/>
      <c r="H18" s="74"/>
      <c r="I18" s="74"/>
      <c r="J18" s="74"/>
      <c r="K18" s="74"/>
      <c r="L18" s="69"/>
      <c r="M18" s="73"/>
      <c r="N18" s="71"/>
      <c r="O18" s="73"/>
      <c r="P18" s="69"/>
      <c r="Q18" s="73"/>
      <c r="R18" s="73"/>
      <c r="S18" s="73"/>
      <c r="T18" s="73"/>
      <c r="U18" s="73"/>
      <c r="V18" s="73"/>
      <c r="W18" s="73"/>
      <c r="X18" s="70"/>
      <c r="Y18" s="73"/>
      <c r="Z18" s="73"/>
    </row>
    <row r="19" spans="1:26" customFormat="1" ht="18.75" x14ac:dyDescent="0.25">
      <c r="A19" s="2">
        <v>15</v>
      </c>
      <c r="B19" s="33" t="s">
        <v>194</v>
      </c>
      <c r="C19" s="33" t="s">
        <v>224</v>
      </c>
      <c r="D19" s="39">
        <f t="shared" si="0"/>
        <v>0</v>
      </c>
      <c r="E19" s="73">
        <v>55.6</v>
      </c>
      <c r="F19" s="73"/>
      <c r="G19" s="73"/>
      <c r="H19" s="74"/>
      <c r="I19" s="74"/>
      <c r="J19" s="74"/>
      <c r="K19" s="74"/>
      <c r="L19" s="69"/>
      <c r="M19" s="73"/>
      <c r="N19" s="71"/>
      <c r="O19" s="73"/>
      <c r="P19" s="69"/>
      <c r="Q19" s="73"/>
      <c r="R19" s="73"/>
      <c r="S19" s="73"/>
      <c r="T19" s="73"/>
      <c r="U19" s="73"/>
      <c r="V19" s="73"/>
      <c r="W19" s="73"/>
      <c r="X19" s="70"/>
      <c r="Y19" s="73"/>
      <c r="Z19" s="73"/>
    </row>
    <row r="20" spans="1:26" customFormat="1" ht="18.75" x14ac:dyDescent="0.25">
      <c r="A20" s="2">
        <v>16</v>
      </c>
      <c r="B20" s="33" t="s">
        <v>168</v>
      </c>
      <c r="C20" s="66" t="s">
        <v>231</v>
      </c>
      <c r="D20" s="39">
        <f t="shared" si="0"/>
        <v>0</v>
      </c>
      <c r="E20" s="73">
        <v>6.6</v>
      </c>
      <c r="F20" s="73"/>
      <c r="G20" s="73"/>
      <c r="H20" s="74"/>
      <c r="I20" s="74"/>
      <c r="J20" s="74"/>
      <c r="K20" s="74"/>
      <c r="L20" s="69"/>
      <c r="M20" s="73"/>
      <c r="N20" s="71"/>
      <c r="O20" s="73"/>
      <c r="P20" s="69"/>
      <c r="Q20" s="73"/>
      <c r="R20" s="73"/>
      <c r="S20" s="73"/>
      <c r="T20" s="73"/>
      <c r="U20" s="73"/>
      <c r="V20" s="73"/>
      <c r="W20" s="73"/>
      <c r="X20" s="70">
        <f t="shared" ref="X20:X31" si="1">K20/E20*100</f>
        <v>0</v>
      </c>
      <c r="Y20" s="73"/>
      <c r="Z20" s="73">
        <v>0.9</v>
      </c>
    </row>
    <row r="21" spans="1:26" customFormat="1" ht="18.75" x14ac:dyDescent="0.25">
      <c r="A21" s="2">
        <v>17</v>
      </c>
      <c r="B21" s="33" t="s">
        <v>158</v>
      </c>
      <c r="C21" s="33" t="s">
        <v>224</v>
      </c>
      <c r="D21" s="39">
        <f t="shared" ref="D21:D52" si="2">(M21+O21+Q21+S21+U21+W21)*Z21</f>
        <v>0</v>
      </c>
      <c r="E21" s="73">
        <v>8.8000000000000007</v>
      </c>
      <c r="F21" s="73">
        <v>0</v>
      </c>
      <c r="G21" s="73">
        <v>0</v>
      </c>
      <c r="H21" s="74">
        <v>0</v>
      </c>
      <c r="I21" s="74">
        <v>0</v>
      </c>
      <c r="J21" s="74">
        <v>0</v>
      </c>
      <c r="K21" s="74">
        <v>1</v>
      </c>
      <c r="L21" s="69">
        <f t="shared" ref="L21:L52" si="3">F21/E21*100</f>
        <v>0</v>
      </c>
      <c r="M21" s="73">
        <v>0</v>
      </c>
      <c r="N21" s="71">
        <v>0</v>
      </c>
      <c r="O21" s="73">
        <v>0</v>
      </c>
      <c r="P21" s="69">
        <f t="shared" ref="P21:P52" si="4">(H21+J21+I21)/E21*100</f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0">
        <f t="shared" si="1"/>
        <v>11.363636363636363</v>
      </c>
      <c r="Y21" s="73">
        <v>1</v>
      </c>
      <c r="Z21" s="73">
        <v>1</v>
      </c>
    </row>
    <row r="22" spans="1:26" customFormat="1" ht="18.75" x14ac:dyDescent="0.25">
      <c r="A22" s="2">
        <v>18</v>
      </c>
      <c r="B22" s="33" t="s">
        <v>159</v>
      </c>
      <c r="C22" s="33" t="s">
        <v>224</v>
      </c>
      <c r="D22" s="39">
        <f t="shared" si="2"/>
        <v>0</v>
      </c>
      <c r="E22" s="73">
        <v>38.4</v>
      </c>
      <c r="F22" s="73">
        <v>0</v>
      </c>
      <c r="G22" s="73">
        <v>0</v>
      </c>
      <c r="H22" s="74">
        <v>0</v>
      </c>
      <c r="I22" s="74">
        <v>0</v>
      </c>
      <c r="J22" s="74">
        <v>0</v>
      </c>
      <c r="K22" s="74">
        <v>1</v>
      </c>
      <c r="L22" s="69">
        <f t="shared" si="3"/>
        <v>0</v>
      </c>
      <c r="M22" s="73">
        <v>0</v>
      </c>
      <c r="N22" s="71">
        <v>0</v>
      </c>
      <c r="O22" s="73">
        <v>0</v>
      </c>
      <c r="P22" s="69">
        <f t="shared" si="4"/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0">
        <f t="shared" si="1"/>
        <v>2.604166666666667</v>
      </c>
      <c r="Y22" s="73">
        <v>1</v>
      </c>
      <c r="Z22" s="73">
        <v>1</v>
      </c>
    </row>
    <row r="23" spans="1:26" customFormat="1" ht="18.75" x14ac:dyDescent="0.25">
      <c r="A23" s="2">
        <v>19</v>
      </c>
      <c r="B23" s="34" t="s">
        <v>119</v>
      </c>
      <c r="C23" s="34" t="s">
        <v>216</v>
      </c>
      <c r="D23" s="39">
        <f t="shared" si="2"/>
        <v>0</v>
      </c>
      <c r="E23" s="67">
        <v>33.299999999999997</v>
      </c>
      <c r="F23" s="67">
        <v>0</v>
      </c>
      <c r="G23" s="67">
        <v>0</v>
      </c>
      <c r="H23" s="68">
        <v>0</v>
      </c>
      <c r="I23" s="68">
        <v>0</v>
      </c>
      <c r="J23" s="68">
        <v>0</v>
      </c>
      <c r="K23" s="68">
        <v>8</v>
      </c>
      <c r="L23" s="69">
        <f t="shared" si="3"/>
        <v>0</v>
      </c>
      <c r="M23" s="70">
        <v>0</v>
      </c>
      <c r="N23" s="71">
        <v>0</v>
      </c>
      <c r="O23" s="72">
        <v>0</v>
      </c>
      <c r="P23" s="69">
        <f t="shared" si="4"/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f t="shared" si="1"/>
        <v>24.024024024024026</v>
      </c>
      <c r="Y23" s="70">
        <v>2</v>
      </c>
      <c r="Z23" s="70">
        <v>1</v>
      </c>
    </row>
    <row r="24" spans="1:26" customFormat="1" ht="18.75" x14ac:dyDescent="0.25">
      <c r="A24" s="2">
        <v>20</v>
      </c>
      <c r="B24" s="35" t="s">
        <v>131</v>
      </c>
      <c r="C24" s="35" t="s">
        <v>218</v>
      </c>
      <c r="D24" s="39">
        <f t="shared" si="2"/>
        <v>0</v>
      </c>
      <c r="E24" s="67">
        <v>37.700000000000003</v>
      </c>
      <c r="F24" s="67">
        <v>0</v>
      </c>
      <c r="G24" s="67">
        <v>0</v>
      </c>
      <c r="H24" s="68">
        <v>0</v>
      </c>
      <c r="I24" s="68">
        <v>0</v>
      </c>
      <c r="J24" s="68">
        <v>0</v>
      </c>
      <c r="K24" s="68">
        <v>18</v>
      </c>
      <c r="L24" s="69">
        <f t="shared" si="3"/>
        <v>0</v>
      </c>
      <c r="M24" s="70">
        <v>0</v>
      </c>
      <c r="N24" s="71">
        <v>0</v>
      </c>
      <c r="O24" s="72">
        <v>0</v>
      </c>
      <c r="P24" s="69">
        <f t="shared" si="4"/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f t="shared" si="1"/>
        <v>47.745358090185675</v>
      </c>
      <c r="Y24" s="70">
        <v>4</v>
      </c>
      <c r="Z24" s="70">
        <v>0.9</v>
      </c>
    </row>
    <row r="25" spans="1:26" customFormat="1" ht="18.75" x14ac:dyDescent="0.25">
      <c r="A25" s="2">
        <v>21</v>
      </c>
      <c r="B25" s="33" t="s">
        <v>172</v>
      </c>
      <c r="C25" s="33" t="s">
        <v>234</v>
      </c>
      <c r="D25" s="39">
        <f t="shared" si="2"/>
        <v>0</v>
      </c>
      <c r="E25" s="73">
        <v>5</v>
      </c>
      <c r="F25" s="73">
        <v>0</v>
      </c>
      <c r="G25" s="73">
        <v>0</v>
      </c>
      <c r="H25" s="74">
        <v>0</v>
      </c>
      <c r="I25" s="74">
        <v>0</v>
      </c>
      <c r="J25" s="74">
        <v>0</v>
      </c>
      <c r="K25" s="74">
        <v>8</v>
      </c>
      <c r="L25" s="69">
        <f t="shared" si="3"/>
        <v>0</v>
      </c>
      <c r="M25" s="73">
        <v>0</v>
      </c>
      <c r="N25" s="71">
        <v>0</v>
      </c>
      <c r="O25" s="73">
        <v>0</v>
      </c>
      <c r="P25" s="69">
        <f t="shared" si="4"/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0">
        <f t="shared" si="1"/>
        <v>160</v>
      </c>
      <c r="Y25" s="73">
        <v>15</v>
      </c>
      <c r="Z25" s="73">
        <v>0.9</v>
      </c>
    </row>
    <row r="26" spans="1:26" customFormat="1" ht="18.75" x14ac:dyDescent="0.25">
      <c r="A26" s="2">
        <v>22</v>
      </c>
      <c r="B26" s="33" t="s">
        <v>164</v>
      </c>
      <c r="C26" s="33" t="s">
        <v>229</v>
      </c>
      <c r="D26" s="39">
        <f t="shared" si="2"/>
        <v>0.9</v>
      </c>
      <c r="E26" s="73">
        <v>268.10000000000002</v>
      </c>
      <c r="F26" s="73">
        <v>6</v>
      </c>
      <c r="G26" s="73">
        <v>0</v>
      </c>
      <c r="H26" s="74">
        <v>0</v>
      </c>
      <c r="I26" s="74">
        <v>0</v>
      </c>
      <c r="J26" s="74">
        <v>0</v>
      </c>
      <c r="K26" s="74">
        <v>33</v>
      </c>
      <c r="L26" s="69">
        <f t="shared" si="3"/>
        <v>2.2379709063782167</v>
      </c>
      <c r="M26" s="73">
        <v>1</v>
      </c>
      <c r="N26" s="71">
        <f>H26/F26*100</f>
        <v>0</v>
      </c>
      <c r="O26" s="73">
        <v>0</v>
      </c>
      <c r="P26" s="69">
        <f t="shared" si="4"/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0">
        <f t="shared" si="1"/>
        <v>12.308839985080192</v>
      </c>
      <c r="Y26" s="73">
        <v>1</v>
      </c>
      <c r="Z26" s="73">
        <v>0.9</v>
      </c>
    </row>
    <row r="27" spans="1:26" customFormat="1" ht="18.75" x14ac:dyDescent="0.25">
      <c r="A27" s="2">
        <v>23</v>
      </c>
      <c r="B27" s="33" t="s">
        <v>108</v>
      </c>
      <c r="C27" s="33" t="s">
        <v>215</v>
      </c>
      <c r="D27" s="39">
        <f t="shared" si="2"/>
        <v>0.9</v>
      </c>
      <c r="E27" s="67">
        <v>45.18</v>
      </c>
      <c r="F27" s="67">
        <v>1</v>
      </c>
      <c r="G27" s="67">
        <v>0</v>
      </c>
      <c r="H27" s="68">
        <v>0</v>
      </c>
      <c r="I27" s="68">
        <v>0</v>
      </c>
      <c r="J27" s="68">
        <v>0</v>
      </c>
      <c r="K27" s="68">
        <v>13</v>
      </c>
      <c r="L27" s="69">
        <f t="shared" si="3"/>
        <v>2.213368747233289</v>
      </c>
      <c r="M27" s="70">
        <v>1</v>
      </c>
      <c r="N27" s="71">
        <f>H27/F27*100</f>
        <v>0</v>
      </c>
      <c r="O27" s="72">
        <v>0</v>
      </c>
      <c r="P27" s="69">
        <f t="shared" si="4"/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f t="shared" si="1"/>
        <v>28.77379371403276</v>
      </c>
      <c r="Y27" s="70">
        <v>2</v>
      </c>
      <c r="Z27" s="70">
        <v>0.9</v>
      </c>
    </row>
    <row r="28" spans="1:26" customFormat="1" ht="18.75" x14ac:dyDescent="0.25">
      <c r="A28" s="2">
        <v>24</v>
      </c>
      <c r="B28" s="34" t="s">
        <v>118</v>
      </c>
      <c r="C28" s="34" t="s">
        <v>216</v>
      </c>
      <c r="D28" s="39">
        <f t="shared" si="2"/>
        <v>0.9</v>
      </c>
      <c r="E28" s="67">
        <v>31.97</v>
      </c>
      <c r="F28" s="67">
        <v>1</v>
      </c>
      <c r="G28" s="67">
        <v>0</v>
      </c>
      <c r="H28" s="68">
        <v>0</v>
      </c>
      <c r="I28" s="68">
        <v>0</v>
      </c>
      <c r="J28" s="68">
        <v>0</v>
      </c>
      <c r="K28" s="68">
        <v>9</v>
      </c>
      <c r="L28" s="69">
        <f t="shared" si="3"/>
        <v>3.1279324366593682</v>
      </c>
      <c r="M28" s="70">
        <v>1</v>
      </c>
      <c r="N28" s="71">
        <f>H28/F28*100</f>
        <v>0</v>
      </c>
      <c r="O28" s="72">
        <v>0</v>
      </c>
      <c r="P28" s="69">
        <f t="shared" si="4"/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f t="shared" si="1"/>
        <v>28.151391929934316</v>
      </c>
      <c r="Y28" s="70">
        <v>2</v>
      </c>
      <c r="Z28" s="70">
        <v>0.9</v>
      </c>
    </row>
    <row r="29" spans="1:26" customFormat="1" ht="18.75" x14ac:dyDescent="0.25">
      <c r="A29" s="2">
        <v>25</v>
      </c>
      <c r="B29" s="33" t="s">
        <v>136</v>
      </c>
      <c r="C29" s="33" t="s">
        <v>219</v>
      </c>
      <c r="D29" s="39">
        <f t="shared" si="2"/>
        <v>0.9</v>
      </c>
      <c r="E29" s="67">
        <v>56.4</v>
      </c>
      <c r="F29" s="67">
        <v>2</v>
      </c>
      <c r="G29" s="67">
        <v>0</v>
      </c>
      <c r="H29" s="68">
        <v>0</v>
      </c>
      <c r="I29" s="68">
        <v>0</v>
      </c>
      <c r="J29" s="68">
        <v>0</v>
      </c>
      <c r="K29" s="68">
        <v>16</v>
      </c>
      <c r="L29" s="69">
        <f t="shared" si="3"/>
        <v>3.5460992907801421</v>
      </c>
      <c r="M29" s="70">
        <v>1</v>
      </c>
      <c r="N29" s="71">
        <f>H29/F29*100</f>
        <v>0</v>
      </c>
      <c r="O29" s="72">
        <v>0</v>
      </c>
      <c r="P29" s="69">
        <f t="shared" si="4"/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f t="shared" si="1"/>
        <v>28.368794326241137</v>
      </c>
      <c r="Y29" s="70">
        <v>2</v>
      </c>
      <c r="Z29" s="70">
        <v>0.9</v>
      </c>
    </row>
    <row r="30" spans="1:26" customFormat="1" ht="18.75" x14ac:dyDescent="0.25">
      <c r="A30" s="2">
        <v>26</v>
      </c>
      <c r="B30" s="33" t="s">
        <v>141</v>
      </c>
      <c r="C30" s="33" t="s">
        <v>221</v>
      </c>
      <c r="D30" s="39">
        <f t="shared" si="2"/>
        <v>0.9</v>
      </c>
      <c r="E30" s="67">
        <v>93.6</v>
      </c>
      <c r="F30" s="67">
        <v>0</v>
      </c>
      <c r="G30" s="67">
        <v>0</v>
      </c>
      <c r="H30" s="68">
        <v>0</v>
      </c>
      <c r="I30" s="68">
        <v>1</v>
      </c>
      <c r="J30" s="68">
        <v>1</v>
      </c>
      <c r="K30" s="68">
        <v>34</v>
      </c>
      <c r="L30" s="69">
        <f t="shared" si="3"/>
        <v>0</v>
      </c>
      <c r="M30" s="70">
        <v>0</v>
      </c>
      <c r="N30" s="71">
        <v>0</v>
      </c>
      <c r="O30" s="72">
        <v>0</v>
      </c>
      <c r="P30" s="69">
        <f t="shared" si="4"/>
        <v>2.1367521367521367</v>
      </c>
      <c r="Q30" s="70">
        <v>1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f t="shared" si="1"/>
        <v>36.324786324786331</v>
      </c>
      <c r="Y30" s="70">
        <v>3</v>
      </c>
      <c r="Z30" s="70">
        <v>0.9</v>
      </c>
    </row>
    <row r="31" spans="1:26" customFormat="1" ht="18.75" x14ac:dyDescent="0.25">
      <c r="A31" s="2">
        <v>27</v>
      </c>
      <c r="B31" s="33" t="s">
        <v>127</v>
      </c>
      <c r="C31" s="33" t="s">
        <v>217</v>
      </c>
      <c r="D31" s="39">
        <f t="shared" si="2"/>
        <v>0.9</v>
      </c>
      <c r="E31" s="67">
        <v>50.1</v>
      </c>
      <c r="F31" s="67">
        <v>1</v>
      </c>
      <c r="G31" s="67">
        <v>0</v>
      </c>
      <c r="H31" s="68">
        <v>0</v>
      </c>
      <c r="I31" s="68">
        <v>0</v>
      </c>
      <c r="J31" s="68">
        <v>0</v>
      </c>
      <c r="K31" s="68">
        <v>57</v>
      </c>
      <c r="L31" s="69">
        <f t="shared" si="3"/>
        <v>1.996007984031936</v>
      </c>
      <c r="M31" s="70">
        <v>1</v>
      </c>
      <c r="N31" s="71">
        <f t="shared" ref="N31:N49" si="5">H31/F31*100</f>
        <v>0</v>
      </c>
      <c r="O31" s="72">
        <v>0</v>
      </c>
      <c r="P31" s="69">
        <f t="shared" si="4"/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f t="shared" si="1"/>
        <v>113.77245508982034</v>
      </c>
      <c r="Y31" s="70">
        <v>10</v>
      </c>
      <c r="Z31" s="70">
        <v>0.9</v>
      </c>
    </row>
    <row r="32" spans="1:26" customFormat="1" ht="18.75" x14ac:dyDescent="0.25">
      <c r="A32" s="2">
        <v>28</v>
      </c>
      <c r="B32" s="34" t="s">
        <v>124</v>
      </c>
      <c r="C32" s="34" t="s">
        <v>216</v>
      </c>
      <c r="D32" s="39">
        <f t="shared" si="2"/>
        <v>0.95</v>
      </c>
      <c r="E32" s="67">
        <v>21.1</v>
      </c>
      <c r="F32" s="67">
        <v>1</v>
      </c>
      <c r="G32" s="67">
        <v>0</v>
      </c>
      <c r="H32" s="68">
        <v>0</v>
      </c>
      <c r="I32" s="68">
        <v>0</v>
      </c>
      <c r="J32" s="68">
        <v>0</v>
      </c>
      <c r="K32" s="68">
        <v>0</v>
      </c>
      <c r="L32" s="69">
        <f t="shared" si="3"/>
        <v>4.7393364928909953</v>
      </c>
      <c r="M32" s="70">
        <v>1</v>
      </c>
      <c r="N32" s="71">
        <f t="shared" si="5"/>
        <v>0</v>
      </c>
      <c r="O32" s="72">
        <v>0</v>
      </c>
      <c r="P32" s="69">
        <f t="shared" si="4"/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0.95</v>
      </c>
    </row>
    <row r="33" spans="1:26" customFormat="1" ht="18.75" x14ac:dyDescent="0.25">
      <c r="A33" s="2">
        <v>29</v>
      </c>
      <c r="B33" s="33" t="s">
        <v>133</v>
      </c>
      <c r="C33" s="33" t="s">
        <v>219</v>
      </c>
      <c r="D33" s="39">
        <f t="shared" si="2"/>
        <v>0.95</v>
      </c>
      <c r="E33" s="67">
        <v>153.6</v>
      </c>
      <c r="F33" s="67">
        <v>1</v>
      </c>
      <c r="G33" s="67">
        <v>0</v>
      </c>
      <c r="H33" s="68">
        <v>0</v>
      </c>
      <c r="I33" s="68">
        <v>0</v>
      </c>
      <c r="J33" s="68">
        <v>0</v>
      </c>
      <c r="K33" s="68">
        <v>9</v>
      </c>
      <c r="L33" s="69">
        <f t="shared" si="3"/>
        <v>0.65104166666666674</v>
      </c>
      <c r="M33" s="70">
        <v>1</v>
      </c>
      <c r="N33" s="71">
        <f t="shared" si="5"/>
        <v>0</v>
      </c>
      <c r="O33" s="72">
        <v>0</v>
      </c>
      <c r="P33" s="69">
        <f t="shared" si="4"/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f t="shared" ref="X33:X63" si="6">K33/E33*100</f>
        <v>5.859375</v>
      </c>
      <c r="Y33" s="70">
        <v>1</v>
      </c>
      <c r="Z33" s="70">
        <v>0.95</v>
      </c>
    </row>
    <row r="34" spans="1:26" customFormat="1" ht="18.75" x14ac:dyDescent="0.25">
      <c r="A34" s="2">
        <v>30</v>
      </c>
      <c r="B34" s="34" t="s">
        <v>112</v>
      </c>
      <c r="C34" s="34" t="s">
        <v>216</v>
      </c>
      <c r="D34" s="39">
        <f t="shared" si="2"/>
        <v>0.95</v>
      </c>
      <c r="E34" s="67">
        <v>112.3</v>
      </c>
      <c r="F34" s="67">
        <v>1</v>
      </c>
      <c r="G34" s="67">
        <v>0</v>
      </c>
      <c r="H34" s="68">
        <v>0</v>
      </c>
      <c r="I34" s="68">
        <v>0</v>
      </c>
      <c r="J34" s="68">
        <v>0</v>
      </c>
      <c r="K34" s="68">
        <v>28</v>
      </c>
      <c r="L34" s="69">
        <f t="shared" si="3"/>
        <v>0.89047195013357072</v>
      </c>
      <c r="M34" s="70">
        <v>1</v>
      </c>
      <c r="N34" s="71">
        <f t="shared" si="5"/>
        <v>0</v>
      </c>
      <c r="O34" s="72">
        <v>0</v>
      </c>
      <c r="P34" s="69">
        <f t="shared" si="4"/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f t="shared" si="6"/>
        <v>24.933214603739984</v>
      </c>
      <c r="Y34" s="70">
        <v>2</v>
      </c>
      <c r="Z34" s="70">
        <v>0.95</v>
      </c>
    </row>
    <row r="35" spans="1:26" customFormat="1" ht="18.75" x14ac:dyDescent="0.25">
      <c r="A35" s="2">
        <v>31</v>
      </c>
      <c r="B35" s="33" t="s">
        <v>126</v>
      </c>
      <c r="C35" s="33" t="s">
        <v>217</v>
      </c>
      <c r="D35" s="39">
        <f t="shared" si="2"/>
        <v>0.95</v>
      </c>
      <c r="E35" s="67">
        <v>109.7</v>
      </c>
      <c r="F35" s="67">
        <v>3</v>
      </c>
      <c r="G35" s="67">
        <v>0</v>
      </c>
      <c r="H35" s="68">
        <v>0</v>
      </c>
      <c r="I35" s="68">
        <v>0</v>
      </c>
      <c r="J35" s="68">
        <v>0</v>
      </c>
      <c r="K35" s="68">
        <v>22</v>
      </c>
      <c r="L35" s="69">
        <f t="shared" si="3"/>
        <v>2.7347310847766635</v>
      </c>
      <c r="M35" s="70">
        <v>1</v>
      </c>
      <c r="N35" s="71">
        <f t="shared" si="5"/>
        <v>0</v>
      </c>
      <c r="O35" s="72">
        <v>0</v>
      </c>
      <c r="P35" s="69">
        <f t="shared" si="4"/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f t="shared" si="6"/>
        <v>20.054694621695532</v>
      </c>
      <c r="Y35" s="70">
        <v>2</v>
      </c>
      <c r="Z35" s="70">
        <v>0.95</v>
      </c>
    </row>
    <row r="36" spans="1:26" customFormat="1" ht="18.75" x14ac:dyDescent="0.25">
      <c r="A36" s="2">
        <v>32</v>
      </c>
      <c r="B36" s="33" t="s">
        <v>128</v>
      </c>
      <c r="C36" s="33" t="s">
        <v>217</v>
      </c>
      <c r="D36" s="39">
        <f t="shared" si="2"/>
        <v>0.95</v>
      </c>
      <c r="E36" s="67">
        <v>54.6</v>
      </c>
      <c r="F36" s="67">
        <v>1</v>
      </c>
      <c r="G36" s="67">
        <v>0</v>
      </c>
      <c r="H36" s="68">
        <v>0</v>
      </c>
      <c r="I36" s="68">
        <v>0</v>
      </c>
      <c r="J36" s="68">
        <v>0</v>
      </c>
      <c r="K36" s="68">
        <v>11</v>
      </c>
      <c r="L36" s="69">
        <f t="shared" si="3"/>
        <v>1.8315018315018317</v>
      </c>
      <c r="M36" s="70">
        <v>1</v>
      </c>
      <c r="N36" s="71">
        <f t="shared" si="5"/>
        <v>0</v>
      </c>
      <c r="O36" s="72">
        <v>0</v>
      </c>
      <c r="P36" s="69">
        <f t="shared" si="4"/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f t="shared" si="6"/>
        <v>20.146520146520146</v>
      </c>
      <c r="Y36" s="70">
        <v>2</v>
      </c>
      <c r="Z36" s="70">
        <v>0.95</v>
      </c>
    </row>
    <row r="37" spans="1:26" customFormat="1" ht="18.75" x14ac:dyDescent="0.25">
      <c r="A37" s="2">
        <v>33</v>
      </c>
      <c r="B37" s="33" t="s">
        <v>139</v>
      </c>
      <c r="C37" s="33" t="s">
        <v>221</v>
      </c>
      <c r="D37" s="39">
        <f t="shared" si="2"/>
        <v>0.95</v>
      </c>
      <c r="E37" s="67">
        <v>119.4</v>
      </c>
      <c r="F37" s="67">
        <v>4</v>
      </c>
      <c r="G37" s="67">
        <v>0</v>
      </c>
      <c r="H37" s="68">
        <v>0</v>
      </c>
      <c r="I37" s="68">
        <v>0</v>
      </c>
      <c r="J37" s="68">
        <v>0</v>
      </c>
      <c r="K37" s="68">
        <v>35</v>
      </c>
      <c r="L37" s="69">
        <f t="shared" si="3"/>
        <v>3.350083752093802</v>
      </c>
      <c r="M37" s="70">
        <v>1</v>
      </c>
      <c r="N37" s="71">
        <f t="shared" si="5"/>
        <v>0</v>
      </c>
      <c r="O37" s="72">
        <v>0</v>
      </c>
      <c r="P37" s="69">
        <f t="shared" si="4"/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f t="shared" si="6"/>
        <v>29.313232830820766</v>
      </c>
      <c r="Y37" s="70">
        <v>2</v>
      </c>
      <c r="Z37" s="70">
        <v>0.95</v>
      </c>
    </row>
    <row r="38" spans="1:26" customFormat="1" ht="18.75" x14ac:dyDescent="0.25">
      <c r="A38" s="2">
        <v>34</v>
      </c>
      <c r="B38" s="33" t="s">
        <v>178</v>
      </c>
      <c r="C38" s="35" t="s">
        <v>218</v>
      </c>
      <c r="D38" s="39">
        <f t="shared" si="2"/>
        <v>1.8</v>
      </c>
      <c r="E38" s="67">
        <v>15.07</v>
      </c>
      <c r="F38" s="67">
        <v>1</v>
      </c>
      <c r="G38" s="67">
        <v>0</v>
      </c>
      <c r="H38" s="68">
        <v>0</v>
      </c>
      <c r="I38" s="68">
        <v>0</v>
      </c>
      <c r="J38" s="68">
        <v>0</v>
      </c>
      <c r="K38" s="68">
        <v>0</v>
      </c>
      <c r="L38" s="69">
        <f t="shared" si="3"/>
        <v>6.6357000663570007</v>
      </c>
      <c r="M38" s="70">
        <v>2</v>
      </c>
      <c r="N38" s="71">
        <f t="shared" si="5"/>
        <v>0</v>
      </c>
      <c r="O38" s="72">
        <v>0</v>
      </c>
      <c r="P38" s="69">
        <f t="shared" si="4"/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f t="shared" si="6"/>
        <v>0</v>
      </c>
      <c r="Y38" s="70">
        <v>0</v>
      </c>
      <c r="Z38" s="70">
        <v>0.9</v>
      </c>
    </row>
    <row r="39" spans="1:26" customFormat="1" ht="18.75" x14ac:dyDescent="0.25">
      <c r="A39" s="2">
        <v>35</v>
      </c>
      <c r="B39" s="33" t="s">
        <v>148</v>
      </c>
      <c r="C39" s="33" t="s">
        <v>223</v>
      </c>
      <c r="D39" s="39">
        <f t="shared" si="2"/>
        <v>1.8</v>
      </c>
      <c r="E39" s="67">
        <v>397.8</v>
      </c>
      <c r="F39" s="67">
        <v>23</v>
      </c>
      <c r="G39" s="67">
        <v>0</v>
      </c>
      <c r="H39" s="68">
        <v>0</v>
      </c>
      <c r="I39" s="68">
        <v>0</v>
      </c>
      <c r="J39" s="68">
        <v>0</v>
      </c>
      <c r="K39" s="68">
        <v>98</v>
      </c>
      <c r="L39" s="69">
        <f t="shared" si="3"/>
        <v>5.7817998994469582</v>
      </c>
      <c r="M39" s="70">
        <v>2</v>
      </c>
      <c r="N39" s="71">
        <f t="shared" si="5"/>
        <v>0</v>
      </c>
      <c r="O39" s="72">
        <v>0</v>
      </c>
      <c r="P39" s="69">
        <f t="shared" si="4"/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f t="shared" si="6"/>
        <v>24.635495223730516</v>
      </c>
      <c r="Y39" s="70">
        <v>2</v>
      </c>
      <c r="Z39" s="70">
        <v>0.9</v>
      </c>
    </row>
    <row r="40" spans="1:26" customFormat="1" ht="18.75" x14ac:dyDescent="0.25">
      <c r="A40" s="2">
        <v>36</v>
      </c>
      <c r="B40" s="34" t="s">
        <v>109</v>
      </c>
      <c r="C40" s="34" t="s">
        <v>216</v>
      </c>
      <c r="D40" s="39">
        <f t="shared" si="2"/>
        <v>1.8</v>
      </c>
      <c r="E40" s="67">
        <v>218.9</v>
      </c>
      <c r="F40" s="67">
        <v>6</v>
      </c>
      <c r="G40" s="67">
        <v>0</v>
      </c>
      <c r="H40" s="68">
        <v>0</v>
      </c>
      <c r="I40" s="68">
        <v>1</v>
      </c>
      <c r="J40" s="68">
        <v>0</v>
      </c>
      <c r="K40" s="68">
        <v>105</v>
      </c>
      <c r="L40" s="69">
        <f t="shared" si="3"/>
        <v>2.7409776153494745</v>
      </c>
      <c r="M40" s="70">
        <v>1</v>
      </c>
      <c r="N40" s="71">
        <f t="shared" si="5"/>
        <v>0</v>
      </c>
      <c r="O40" s="72">
        <v>0</v>
      </c>
      <c r="P40" s="69">
        <f t="shared" si="4"/>
        <v>0.45682960255824573</v>
      </c>
      <c r="Q40" s="70">
        <v>1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f t="shared" si="6"/>
        <v>47.967108268615803</v>
      </c>
      <c r="Y40" s="70">
        <v>4</v>
      </c>
      <c r="Z40" s="70">
        <v>0.9</v>
      </c>
    </row>
    <row r="41" spans="1:26" customFormat="1" ht="18.75" x14ac:dyDescent="0.25">
      <c r="A41" s="2">
        <v>37</v>
      </c>
      <c r="B41" s="34" t="s">
        <v>116</v>
      </c>
      <c r="C41" s="34" t="s">
        <v>216</v>
      </c>
      <c r="D41" s="39">
        <f t="shared" si="2"/>
        <v>1.8</v>
      </c>
      <c r="E41" s="67">
        <v>66.900000000000006</v>
      </c>
      <c r="F41" s="67">
        <v>4</v>
      </c>
      <c r="G41" s="67">
        <v>0</v>
      </c>
      <c r="H41" s="68">
        <v>0</v>
      </c>
      <c r="I41" s="68">
        <v>0</v>
      </c>
      <c r="J41" s="68">
        <v>0</v>
      </c>
      <c r="K41" s="68">
        <v>42</v>
      </c>
      <c r="L41" s="69">
        <f t="shared" si="3"/>
        <v>5.9790732436472345</v>
      </c>
      <c r="M41" s="70">
        <v>2</v>
      </c>
      <c r="N41" s="71">
        <f t="shared" si="5"/>
        <v>0</v>
      </c>
      <c r="O41" s="72">
        <v>0</v>
      </c>
      <c r="P41" s="69">
        <f t="shared" si="4"/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f t="shared" si="6"/>
        <v>62.780269058295957</v>
      </c>
      <c r="Y41" s="70">
        <v>6</v>
      </c>
      <c r="Z41" s="70">
        <v>0.9</v>
      </c>
    </row>
    <row r="42" spans="1:26" customFormat="1" ht="18.75" x14ac:dyDescent="0.25">
      <c r="A42" s="2">
        <v>38</v>
      </c>
      <c r="B42" s="33" t="s">
        <v>125</v>
      </c>
      <c r="C42" s="33" t="s">
        <v>217</v>
      </c>
      <c r="D42" s="39">
        <f t="shared" si="2"/>
        <v>1.8</v>
      </c>
      <c r="E42" s="67">
        <v>186</v>
      </c>
      <c r="F42" s="67">
        <v>10</v>
      </c>
      <c r="G42" s="67">
        <v>0</v>
      </c>
      <c r="H42" s="68">
        <v>0</v>
      </c>
      <c r="I42" s="68">
        <v>0</v>
      </c>
      <c r="J42" s="68">
        <v>0</v>
      </c>
      <c r="K42" s="68">
        <v>181</v>
      </c>
      <c r="L42" s="69">
        <f t="shared" si="3"/>
        <v>5.376344086021505</v>
      </c>
      <c r="M42" s="70">
        <v>2</v>
      </c>
      <c r="N42" s="71">
        <f t="shared" si="5"/>
        <v>0</v>
      </c>
      <c r="O42" s="72">
        <v>0</v>
      </c>
      <c r="P42" s="69">
        <f t="shared" si="4"/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f t="shared" si="6"/>
        <v>97.311827956989248</v>
      </c>
      <c r="Y42" s="70">
        <v>9</v>
      </c>
      <c r="Z42" s="70">
        <v>0.9</v>
      </c>
    </row>
    <row r="43" spans="1:26" customFormat="1" ht="18.75" x14ac:dyDescent="0.25">
      <c r="A43" s="2">
        <v>39</v>
      </c>
      <c r="B43" s="33" t="s">
        <v>144</v>
      </c>
      <c r="C43" s="33" t="s">
        <v>222</v>
      </c>
      <c r="D43" s="39">
        <f t="shared" si="2"/>
        <v>1.8</v>
      </c>
      <c r="E43" s="67">
        <v>189.1</v>
      </c>
      <c r="F43" s="67">
        <v>6</v>
      </c>
      <c r="G43" s="67">
        <v>0</v>
      </c>
      <c r="H43" s="68">
        <v>0</v>
      </c>
      <c r="I43" s="68">
        <v>2</v>
      </c>
      <c r="J43" s="68">
        <v>0</v>
      </c>
      <c r="K43" s="68">
        <v>175</v>
      </c>
      <c r="L43" s="69">
        <f t="shared" si="3"/>
        <v>3.1729243786356429</v>
      </c>
      <c r="M43" s="70">
        <v>1</v>
      </c>
      <c r="N43" s="71">
        <f t="shared" si="5"/>
        <v>0</v>
      </c>
      <c r="O43" s="72">
        <v>0</v>
      </c>
      <c r="P43" s="69">
        <f t="shared" si="4"/>
        <v>1.0576414595452142</v>
      </c>
      <c r="Q43" s="70">
        <v>1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f t="shared" si="6"/>
        <v>92.543627710206238</v>
      </c>
      <c r="Y43" s="70">
        <v>9</v>
      </c>
      <c r="Z43" s="70">
        <v>0.9</v>
      </c>
    </row>
    <row r="44" spans="1:26" customFormat="1" ht="18.75" x14ac:dyDescent="0.25">
      <c r="A44" s="2">
        <v>40</v>
      </c>
      <c r="B44" s="33" t="s">
        <v>145</v>
      </c>
      <c r="C44" s="33" t="s">
        <v>222</v>
      </c>
      <c r="D44" s="39">
        <f t="shared" si="2"/>
        <v>1.8</v>
      </c>
      <c r="E44" s="67">
        <v>124.8</v>
      </c>
      <c r="F44" s="67">
        <v>8</v>
      </c>
      <c r="G44" s="67">
        <v>0</v>
      </c>
      <c r="H44" s="68">
        <v>0</v>
      </c>
      <c r="I44" s="68">
        <v>0</v>
      </c>
      <c r="J44" s="68">
        <v>0</v>
      </c>
      <c r="K44" s="68">
        <v>306</v>
      </c>
      <c r="L44" s="69">
        <f t="shared" si="3"/>
        <v>6.4102564102564115</v>
      </c>
      <c r="M44" s="70">
        <v>2</v>
      </c>
      <c r="N44" s="71">
        <f t="shared" si="5"/>
        <v>0</v>
      </c>
      <c r="O44" s="72">
        <v>0</v>
      </c>
      <c r="P44" s="69">
        <f t="shared" si="4"/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f t="shared" si="6"/>
        <v>245.19230769230771</v>
      </c>
      <c r="Y44" s="70">
        <v>20</v>
      </c>
      <c r="Z44" s="70">
        <v>0.9</v>
      </c>
    </row>
    <row r="45" spans="1:26" customFormat="1" ht="18.75" x14ac:dyDescent="0.25">
      <c r="A45" s="2">
        <v>41</v>
      </c>
      <c r="B45" s="33" t="s">
        <v>165</v>
      </c>
      <c r="C45" s="33" t="s">
        <v>230</v>
      </c>
      <c r="D45" s="39">
        <f t="shared" si="2"/>
        <v>1.9</v>
      </c>
      <c r="E45" s="73">
        <v>89.2</v>
      </c>
      <c r="F45" s="73">
        <v>3</v>
      </c>
      <c r="G45" s="73">
        <v>0</v>
      </c>
      <c r="H45" s="74">
        <v>0</v>
      </c>
      <c r="I45" s="74">
        <v>2</v>
      </c>
      <c r="J45" s="74">
        <v>1</v>
      </c>
      <c r="K45" s="74">
        <v>8</v>
      </c>
      <c r="L45" s="69">
        <f t="shared" si="3"/>
        <v>3.3632286995515694</v>
      </c>
      <c r="M45" s="73">
        <v>1</v>
      </c>
      <c r="N45" s="71">
        <f t="shared" si="5"/>
        <v>0</v>
      </c>
      <c r="O45" s="73">
        <v>0</v>
      </c>
      <c r="P45" s="69">
        <f t="shared" si="4"/>
        <v>3.3632286995515694</v>
      </c>
      <c r="Q45" s="73">
        <v>1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0">
        <f t="shared" si="6"/>
        <v>8.9686098654708513</v>
      </c>
      <c r="Y45" s="73">
        <v>1</v>
      </c>
      <c r="Z45" s="73">
        <v>0.95</v>
      </c>
    </row>
    <row r="46" spans="1:26" customFormat="1" ht="18.75" x14ac:dyDescent="0.25">
      <c r="A46" s="2">
        <v>42</v>
      </c>
      <c r="B46" s="33" t="s">
        <v>185</v>
      </c>
      <c r="C46" s="33" t="s">
        <v>215</v>
      </c>
      <c r="D46" s="39">
        <f t="shared" si="2"/>
        <v>2</v>
      </c>
      <c r="E46" s="67">
        <v>32.700000000000003</v>
      </c>
      <c r="F46" s="67">
        <v>1</v>
      </c>
      <c r="G46" s="67"/>
      <c r="H46" s="68"/>
      <c r="I46" s="68">
        <v>1</v>
      </c>
      <c r="J46" s="68"/>
      <c r="K46" s="68">
        <v>23</v>
      </c>
      <c r="L46" s="69">
        <f t="shared" si="3"/>
        <v>3.0581039755351678</v>
      </c>
      <c r="M46" s="70">
        <v>1</v>
      </c>
      <c r="N46" s="71">
        <f t="shared" si="5"/>
        <v>0</v>
      </c>
      <c r="O46" s="72">
        <v>0</v>
      </c>
      <c r="P46" s="69">
        <f t="shared" si="4"/>
        <v>3.0581039755351678</v>
      </c>
      <c r="Q46" s="70">
        <v>1</v>
      </c>
      <c r="R46" s="70"/>
      <c r="S46" s="70"/>
      <c r="T46" s="70"/>
      <c r="U46" s="70"/>
      <c r="V46" s="70"/>
      <c r="W46" s="70"/>
      <c r="X46" s="70">
        <f t="shared" si="6"/>
        <v>70.336391437308862</v>
      </c>
      <c r="Y46" s="70">
        <v>7</v>
      </c>
      <c r="Z46" s="70">
        <v>1</v>
      </c>
    </row>
    <row r="47" spans="1:26" customFormat="1" ht="18.75" x14ac:dyDescent="0.25">
      <c r="A47" s="2">
        <v>43</v>
      </c>
      <c r="B47" s="33" t="s">
        <v>130</v>
      </c>
      <c r="C47" s="33" t="s">
        <v>217</v>
      </c>
      <c r="D47" s="39">
        <f t="shared" si="2"/>
        <v>2.7</v>
      </c>
      <c r="E47" s="67">
        <v>7.1</v>
      </c>
      <c r="F47" s="67">
        <v>1</v>
      </c>
      <c r="G47" s="67">
        <v>0</v>
      </c>
      <c r="H47" s="68">
        <v>0</v>
      </c>
      <c r="I47" s="68">
        <v>0</v>
      </c>
      <c r="J47" s="68">
        <v>0</v>
      </c>
      <c r="K47" s="68">
        <v>1</v>
      </c>
      <c r="L47" s="69">
        <f t="shared" si="3"/>
        <v>14.084507042253522</v>
      </c>
      <c r="M47" s="70">
        <v>3</v>
      </c>
      <c r="N47" s="71">
        <f t="shared" si="5"/>
        <v>0</v>
      </c>
      <c r="O47" s="72">
        <v>0</v>
      </c>
      <c r="P47" s="69">
        <f t="shared" si="4"/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f t="shared" si="6"/>
        <v>14.084507042253522</v>
      </c>
      <c r="Y47" s="70">
        <v>1</v>
      </c>
      <c r="Z47" s="70">
        <v>0.9</v>
      </c>
    </row>
    <row r="48" spans="1:26" customFormat="1" ht="18.75" x14ac:dyDescent="0.25">
      <c r="A48" s="2">
        <v>44</v>
      </c>
      <c r="B48" s="33" t="s">
        <v>142</v>
      </c>
      <c r="C48" s="33" t="s">
        <v>221</v>
      </c>
      <c r="D48" s="39">
        <f t="shared" si="2"/>
        <v>2.7</v>
      </c>
      <c r="E48" s="67">
        <v>37.299999999999997</v>
      </c>
      <c r="F48" s="67">
        <v>5</v>
      </c>
      <c r="G48" s="67">
        <v>0</v>
      </c>
      <c r="H48" s="68">
        <v>0</v>
      </c>
      <c r="I48" s="68">
        <v>0</v>
      </c>
      <c r="J48" s="68">
        <v>0</v>
      </c>
      <c r="K48" s="68">
        <v>20</v>
      </c>
      <c r="L48" s="69">
        <f t="shared" si="3"/>
        <v>13.404825737265416</v>
      </c>
      <c r="M48" s="70">
        <v>3</v>
      </c>
      <c r="N48" s="71">
        <f t="shared" si="5"/>
        <v>0</v>
      </c>
      <c r="O48" s="72">
        <v>0</v>
      </c>
      <c r="P48" s="69">
        <f t="shared" si="4"/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f t="shared" si="6"/>
        <v>53.619302949061662</v>
      </c>
      <c r="Y48" s="70">
        <v>5</v>
      </c>
      <c r="Z48" s="70">
        <v>0.9</v>
      </c>
    </row>
    <row r="49" spans="1:26" customFormat="1" ht="18.75" x14ac:dyDescent="0.25">
      <c r="A49" s="2">
        <v>45</v>
      </c>
      <c r="B49" s="33" t="s">
        <v>140</v>
      </c>
      <c r="C49" s="33" t="s">
        <v>221</v>
      </c>
      <c r="D49" s="39">
        <f t="shared" si="2"/>
        <v>3.6</v>
      </c>
      <c r="E49" s="67">
        <v>20.9</v>
      </c>
      <c r="F49" s="67">
        <v>3</v>
      </c>
      <c r="G49" s="67">
        <v>0</v>
      </c>
      <c r="H49" s="68">
        <v>0</v>
      </c>
      <c r="I49" s="68">
        <v>1</v>
      </c>
      <c r="J49" s="68">
        <v>0</v>
      </c>
      <c r="K49" s="68">
        <v>28</v>
      </c>
      <c r="L49" s="69">
        <f t="shared" si="3"/>
        <v>14.354066985645932</v>
      </c>
      <c r="M49" s="70">
        <v>3</v>
      </c>
      <c r="N49" s="71">
        <f t="shared" si="5"/>
        <v>0</v>
      </c>
      <c r="O49" s="72">
        <v>0</v>
      </c>
      <c r="P49" s="69">
        <f t="shared" si="4"/>
        <v>4.7846889952153111</v>
      </c>
      <c r="Q49" s="70">
        <v>1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f t="shared" si="6"/>
        <v>133.97129186602871</v>
      </c>
      <c r="Y49" s="70">
        <v>13</v>
      </c>
      <c r="Z49" s="70">
        <v>0.9</v>
      </c>
    </row>
    <row r="50" spans="1:26" customFormat="1" ht="18.75" x14ac:dyDescent="0.25">
      <c r="A50" s="2">
        <v>46</v>
      </c>
      <c r="B50" s="33" t="s">
        <v>167</v>
      </c>
      <c r="C50" s="33" t="s">
        <v>230</v>
      </c>
      <c r="D50" s="39">
        <f t="shared" si="2"/>
        <v>3.8</v>
      </c>
      <c r="E50" s="73">
        <v>14.2</v>
      </c>
      <c r="F50" s="73">
        <v>1</v>
      </c>
      <c r="G50" s="73">
        <v>0</v>
      </c>
      <c r="H50" s="74">
        <v>0</v>
      </c>
      <c r="I50" s="74">
        <v>0</v>
      </c>
      <c r="J50" s="74">
        <v>1</v>
      </c>
      <c r="K50" s="74">
        <v>0</v>
      </c>
      <c r="L50" s="69">
        <f t="shared" si="3"/>
        <v>7.042253521126761</v>
      </c>
      <c r="M50" s="73">
        <v>2</v>
      </c>
      <c r="N50" s="71">
        <v>0</v>
      </c>
      <c r="O50" s="73">
        <v>0</v>
      </c>
      <c r="P50" s="69">
        <f t="shared" si="4"/>
        <v>7.042253521126761</v>
      </c>
      <c r="Q50" s="73">
        <v>2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0">
        <f t="shared" si="6"/>
        <v>0</v>
      </c>
      <c r="Y50" s="73">
        <v>0</v>
      </c>
      <c r="Z50" s="73">
        <v>0.95</v>
      </c>
    </row>
    <row r="51" spans="1:26" customFormat="1" ht="18.75" x14ac:dyDescent="0.25">
      <c r="A51" s="2">
        <v>47</v>
      </c>
      <c r="B51" s="34" t="s">
        <v>113</v>
      </c>
      <c r="C51" s="34" t="s">
        <v>216</v>
      </c>
      <c r="D51" s="39">
        <f t="shared" si="2"/>
        <v>4</v>
      </c>
      <c r="E51" s="67">
        <v>78.8</v>
      </c>
      <c r="F51" s="67">
        <v>9</v>
      </c>
      <c r="G51" s="67">
        <v>0</v>
      </c>
      <c r="H51" s="68">
        <v>0</v>
      </c>
      <c r="I51" s="68">
        <v>2</v>
      </c>
      <c r="J51" s="68">
        <v>0</v>
      </c>
      <c r="K51" s="68">
        <v>54</v>
      </c>
      <c r="L51" s="69">
        <f t="shared" si="3"/>
        <v>11.421319796954316</v>
      </c>
      <c r="M51" s="70">
        <v>3</v>
      </c>
      <c r="N51" s="71">
        <f t="shared" ref="N51:N57" si="7">H51/F51*100</f>
        <v>0</v>
      </c>
      <c r="O51" s="72">
        <v>0</v>
      </c>
      <c r="P51" s="69">
        <f t="shared" si="4"/>
        <v>2.5380710659898478</v>
      </c>
      <c r="Q51" s="70">
        <v>1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f t="shared" si="6"/>
        <v>68.527918781725887</v>
      </c>
      <c r="Y51" s="70">
        <v>6</v>
      </c>
      <c r="Z51" s="70">
        <v>1</v>
      </c>
    </row>
    <row r="52" spans="1:26" customFormat="1" ht="18.75" x14ac:dyDescent="0.25">
      <c r="A52" s="2">
        <v>48</v>
      </c>
      <c r="B52" s="33" t="s">
        <v>153</v>
      </c>
      <c r="C52" s="33" t="s">
        <v>224</v>
      </c>
      <c r="D52" s="39">
        <f t="shared" si="2"/>
        <v>5.4</v>
      </c>
      <c r="E52" s="38">
        <v>122</v>
      </c>
      <c r="F52" s="38">
        <v>5</v>
      </c>
      <c r="G52" s="38">
        <v>0</v>
      </c>
      <c r="H52" s="75">
        <v>1</v>
      </c>
      <c r="I52" s="75">
        <v>1</v>
      </c>
      <c r="J52" s="75">
        <v>0</v>
      </c>
      <c r="K52" s="75">
        <v>88</v>
      </c>
      <c r="L52" s="69">
        <f t="shared" si="3"/>
        <v>4.0983606557377046</v>
      </c>
      <c r="M52" s="38">
        <v>1</v>
      </c>
      <c r="N52" s="71">
        <f t="shared" si="7"/>
        <v>20</v>
      </c>
      <c r="O52" s="38">
        <v>4</v>
      </c>
      <c r="P52" s="69">
        <f t="shared" si="4"/>
        <v>1.639344262295082</v>
      </c>
      <c r="Q52" s="38">
        <v>1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70">
        <f t="shared" si="6"/>
        <v>72.131147540983605</v>
      </c>
      <c r="Y52" s="38">
        <v>7</v>
      </c>
      <c r="Z52" s="38">
        <v>0.9</v>
      </c>
    </row>
    <row r="53" spans="1:26" customFormat="1" ht="18.75" x14ac:dyDescent="0.25">
      <c r="A53" s="2">
        <v>49</v>
      </c>
      <c r="B53" s="33" t="s">
        <v>105</v>
      </c>
      <c r="C53" s="33" t="s">
        <v>215</v>
      </c>
      <c r="D53" s="39">
        <f t="shared" ref="D53:D85" si="8">(M53+O53+Q53+S53+U53+W53)*Z53</f>
        <v>5.4</v>
      </c>
      <c r="E53" s="67">
        <v>87.6</v>
      </c>
      <c r="F53" s="67">
        <v>7</v>
      </c>
      <c r="G53" s="67">
        <v>1</v>
      </c>
      <c r="H53" s="68">
        <v>1</v>
      </c>
      <c r="I53" s="68">
        <v>1</v>
      </c>
      <c r="J53" s="68">
        <v>0</v>
      </c>
      <c r="K53" s="68">
        <v>79</v>
      </c>
      <c r="L53" s="69">
        <f t="shared" ref="L53:L85" si="9">F53/E53*100</f>
        <v>7.9908675799086764</v>
      </c>
      <c r="M53" s="70">
        <v>2</v>
      </c>
      <c r="N53" s="71">
        <f t="shared" si="7"/>
        <v>14.285714285714285</v>
      </c>
      <c r="O53" s="72">
        <v>3</v>
      </c>
      <c r="P53" s="69">
        <f t="shared" ref="P53:P85" si="10">(H53+J53+I53)/E53*100</f>
        <v>2.2831050228310503</v>
      </c>
      <c r="Q53" s="70">
        <v>1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f t="shared" si="6"/>
        <v>90.182648401826498</v>
      </c>
      <c r="Y53" s="70">
        <v>9</v>
      </c>
      <c r="Z53" s="70">
        <v>0.9</v>
      </c>
    </row>
    <row r="54" spans="1:26" customFormat="1" ht="18.75" x14ac:dyDescent="0.25">
      <c r="A54" s="2">
        <v>50</v>
      </c>
      <c r="B54" s="33" t="s">
        <v>146</v>
      </c>
      <c r="C54" s="33" t="s">
        <v>222</v>
      </c>
      <c r="D54" s="39">
        <f t="shared" si="8"/>
        <v>5.4</v>
      </c>
      <c r="E54" s="67">
        <v>81.7</v>
      </c>
      <c r="F54" s="67">
        <v>8</v>
      </c>
      <c r="G54" s="67">
        <v>0</v>
      </c>
      <c r="H54" s="68">
        <v>1</v>
      </c>
      <c r="I54" s="68">
        <v>1</v>
      </c>
      <c r="J54" s="68">
        <v>0</v>
      </c>
      <c r="K54" s="68">
        <v>88</v>
      </c>
      <c r="L54" s="69">
        <f t="shared" si="9"/>
        <v>9.7919216646266829</v>
      </c>
      <c r="M54" s="70">
        <v>2</v>
      </c>
      <c r="N54" s="71">
        <f t="shared" si="7"/>
        <v>12.5</v>
      </c>
      <c r="O54" s="72">
        <v>3</v>
      </c>
      <c r="P54" s="69">
        <f t="shared" si="10"/>
        <v>2.4479804161566707</v>
      </c>
      <c r="Q54" s="70">
        <v>1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f t="shared" si="6"/>
        <v>107.71113831089352</v>
      </c>
      <c r="Y54" s="70">
        <v>10</v>
      </c>
      <c r="Z54" s="70">
        <v>0.9</v>
      </c>
    </row>
    <row r="55" spans="1:26" customFormat="1" ht="18.75" x14ac:dyDescent="0.25">
      <c r="A55" s="2">
        <v>51</v>
      </c>
      <c r="B55" s="33" t="s">
        <v>149</v>
      </c>
      <c r="C55" s="33" t="s">
        <v>223</v>
      </c>
      <c r="D55" s="39">
        <f t="shared" si="8"/>
        <v>5.4</v>
      </c>
      <c r="E55" s="67">
        <v>37.799999999999997</v>
      </c>
      <c r="F55" s="67">
        <v>7</v>
      </c>
      <c r="G55" s="67">
        <v>0</v>
      </c>
      <c r="H55" s="68">
        <v>0</v>
      </c>
      <c r="I55" s="68">
        <v>2</v>
      </c>
      <c r="J55" s="68">
        <v>0</v>
      </c>
      <c r="K55" s="68">
        <v>52</v>
      </c>
      <c r="L55" s="69">
        <f t="shared" si="9"/>
        <v>18.518518518518519</v>
      </c>
      <c r="M55" s="70">
        <v>4</v>
      </c>
      <c r="N55" s="71">
        <f t="shared" si="7"/>
        <v>0</v>
      </c>
      <c r="O55" s="72">
        <v>0</v>
      </c>
      <c r="P55" s="69">
        <f t="shared" si="10"/>
        <v>5.2910052910052912</v>
      </c>
      <c r="Q55" s="70">
        <v>2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f t="shared" si="6"/>
        <v>137.56613756613757</v>
      </c>
      <c r="Y55" s="70">
        <v>13</v>
      </c>
      <c r="Z55" s="70">
        <v>0.9</v>
      </c>
    </row>
    <row r="56" spans="1:26" customFormat="1" ht="18.75" x14ac:dyDescent="0.25">
      <c r="A56" s="2">
        <v>52</v>
      </c>
      <c r="B56" s="33" t="s">
        <v>138</v>
      </c>
      <c r="C56" s="33" t="s">
        <v>219</v>
      </c>
      <c r="D56" s="39">
        <f t="shared" si="8"/>
        <v>5.6999999999999993</v>
      </c>
      <c r="E56" s="67">
        <v>8.4</v>
      </c>
      <c r="F56" s="67">
        <v>1</v>
      </c>
      <c r="G56" s="67">
        <v>0</v>
      </c>
      <c r="H56" s="68">
        <v>0</v>
      </c>
      <c r="I56" s="68">
        <v>1</v>
      </c>
      <c r="J56" s="68">
        <v>0</v>
      </c>
      <c r="K56" s="68">
        <v>1</v>
      </c>
      <c r="L56" s="69">
        <f t="shared" si="9"/>
        <v>11.904761904761903</v>
      </c>
      <c r="M56" s="70">
        <v>3</v>
      </c>
      <c r="N56" s="71">
        <f t="shared" si="7"/>
        <v>0</v>
      </c>
      <c r="O56" s="72">
        <v>0</v>
      </c>
      <c r="P56" s="69">
        <f t="shared" si="10"/>
        <v>11.904761904761903</v>
      </c>
      <c r="Q56" s="70">
        <v>3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f t="shared" si="6"/>
        <v>11.904761904761903</v>
      </c>
      <c r="Y56" s="70">
        <v>1</v>
      </c>
      <c r="Z56" s="70">
        <v>0.95</v>
      </c>
    </row>
    <row r="57" spans="1:26" customFormat="1" ht="18.75" x14ac:dyDescent="0.25">
      <c r="A57" s="2">
        <v>53</v>
      </c>
      <c r="B57" s="33" t="s">
        <v>152</v>
      </c>
      <c r="C57" s="33" t="s">
        <v>224</v>
      </c>
      <c r="D57" s="39">
        <f t="shared" si="8"/>
        <v>6.3</v>
      </c>
      <c r="E57" s="38">
        <v>128.69999999999999</v>
      </c>
      <c r="F57" s="38">
        <v>4</v>
      </c>
      <c r="G57" s="38">
        <v>1</v>
      </c>
      <c r="H57" s="75">
        <v>1</v>
      </c>
      <c r="I57" s="75">
        <v>2</v>
      </c>
      <c r="J57" s="75">
        <v>0</v>
      </c>
      <c r="K57" s="75">
        <v>168</v>
      </c>
      <c r="L57" s="69">
        <f t="shared" si="9"/>
        <v>3.1080031080031083</v>
      </c>
      <c r="M57" s="38">
        <v>1</v>
      </c>
      <c r="N57" s="71">
        <f t="shared" si="7"/>
        <v>25</v>
      </c>
      <c r="O57" s="38">
        <v>5</v>
      </c>
      <c r="P57" s="69">
        <f t="shared" si="10"/>
        <v>2.3310023310023311</v>
      </c>
      <c r="Q57" s="38">
        <v>1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70">
        <f t="shared" si="6"/>
        <v>130.53613053613054</v>
      </c>
      <c r="Y57" s="38">
        <v>13</v>
      </c>
      <c r="Z57" s="38">
        <v>0.9</v>
      </c>
    </row>
    <row r="58" spans="1:26" customFormat="1" ht="18.75" x14ac:dyDescent="0.25">
      <c r="A58" s="2">
        <v>54</v>
      </c>
      <c r="B58" s="34" t="s">
        <v>121</v>
      </c>
      <c r="C58" s="34" t="s">
        <v>216</v>
      </c>
      <c r="D58" s="39">
        <f t="shared" si="8"/>
        <v>6.6499999999999995</v>
      </c>
      <c r="E58" s="67">
        <v>3.2</v>
      </c>
      <c r="F58" s="67">
        <v>0</v>
      </c>
      <c r="G58" s="67">
        <v>0</v>
      </c>
      <c r="H58" s="68">
        <v>0</v>
      </c>
      <c r="I58" s="68">
        <v>1</v>
      </c>
      <c r="J58" s="68">
        <v>0</v>
      </c>
      <c r="K58" s="68">
        <v>44</v>
      </c>
      <c r="L58" s="69">
        <f t="shared" si="9"/>
        <v>0</v>
      </c>
      <c r="M58" s="70">
        <v>0</v>
      </c>
      <c r="N58" s="71">
        <v>0</v>
      </c>
      <c r="O58" s="72">
        <v>0</v>
      </c>
      <c r="P58" s="69">
        <f t="shared" si="10"/>
        <v>31.25</v>
      </c>
      <c r="Q58" s="70">
        <v>7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f t="shared" si="6"/>
        <v>1375</v>
      </c>
      <c r="Y58" s="70">
        <v>30</v>
      </c>
      <c r="Z58" s="70">
        <v>0.95</v>
      </c>
    </row>
    <row r="59" spans="1:26" customFormat="1" ht="18.75" x14ac:dyDescent="0.25">
      <c r="A59" s="2">
        <v>55</v>
      </c>
      <c r="B59" s="33" t="s">
        <v>135</v>
      </c>
      <c r="C59" s="33" t="s">
        <v>219</v>
      </c>
      <c r="D59" s="39">
        <f t="shared" si="8"/>
        <v>7.2</v>
      </c>
      <c r="E59" s="67">
        <v>65.400000000000006</v>
      </c>
      <c r="F59" s="67">
        <v>8</v>
      </c>
      <c r="G59" s="67">
        <v>1</v>
      </c>
      <c r="H59" s="68">
        <v>1</v>
      </c>
      <c r="I59" s="68">
        <v>3</v>
      </c>
      <c r="J59" s="68">
        <v>0</v>
      </c>
      <c r="K59" s="68">
        <v>16</v>
      </c>
      <c r="L59" s="69">
        <f t="shared" si="9"/>
        <v>12.232415902140671</v>
      </c>
      <c r="M59" s="70">
        <v>3</v>
      </c>
      <c r="N59" s="71">
        <f t="shared" ref="N59:N89" si="11">H59/F59*100</f>
        <v>12.5</v>
      </c>
      <c r="O59" s="72">
        <v>3</v>
      </c>
      <c r="P59" s="69">
        <f t="shared" si="10"/>
        <v>6.1162079510703355</v>
      </c>
      <c r="Q59" s="70">
        <v>2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f t="shared" si="6"/>
        <v>24.464831804281342</v>
      </c>
      <c r="Y59" s="70">
        <v>2</v>
      </c>
      <c r="Z59" s="70">
        <v>0.9</v>
      </c>
    </row>
    <row r="60" spans="1:26" customFormat="1" ht="30" x14ac:dyDescent="0.25">
      <c r="A60" s="2">
        <v>56</v>
      </c>
      <c r="B60" s="40" t="s">
        <v>188</v>
      </c>
      <c r="C60" s="33" t="s">
        <v>219</v>
      </c>
      <c r="D60" s="39">
        <f t="shared" si="8"/>
        <v>7.2</v>
      </c>
      <c r="E60" s="67">
        <v>90.1</v>
      </c>
      <c r="F60" s="67">
        <v>18</v>
      </c>
      <c r="G60" s="67">
        <v>4</v>
      </c>
      <c r="H60" s="68">
        <v>2</v>
      </c>
      <c r="I60" s="68">
        <v>0</v>
      </c>
      <c r="J60" s="68">
        <v>1</v>
      </c>
      <c r="K60" s="68">
        <v>54</v>
      </c>
      <c r="L60" s="69">
        <f t="shared" si="9"/>
        <v>19.977802441731409</v>
      </c>
      <c r="M60" s="70">
        <v>4</v>
      </c>
      <c r="N60" s="71">
        <f t="shared" si="11"/>
        <v>11.111111111111111</v>
      </c>
      <c r="O60" s="72">
        <v>3</v>
      </c>
      <c r="P60" s="69">
        <f t="shared" si="10"/>
        <v>3.3296337402885685</v>
      </c>
      <c r="Q60" s="70">
        <v>1</v>
      </c>
      <c r="R60" s="70"/>
      <c r="S60" s="70"/>
      <c r="T60" s="70"/>
      <c r="U60" s="70"/>
      <c r="V60" s="70"/>
      <c r="W60" s="70"/>
      <c r="X60" s="70">
        <f t="shared" si="6"/>
        <v>59.933407325194231</v>
      </c>
      <c r="Y60" s="70">
        <v>5</v>
      </c>
      <c r="Z60" s="70">
        <v>0.9</v>
      </c>
    </row>
    <row r="61" spans="1:26" customFormat="1" ht="18.75" x14ac:dyDescent="0.25">
      <c r="A61" s="2">
        <v>57</v>
      </c>
      <c r="B61" s="33" t="s">
        <v>162</v>
      </c>
      <c r="C61" s="33" t="s">
        <v>227</v>
      </c>
      <c r="D61" s="39">
        <f t="shared" si="8"/>
        <v>7.2</v>
      </c>
      <c r="E61" s="73">
        <v>99.9</v>
      </c>
      <c r="F61" s="73">
        <v>23</v>
      </c>
      <c r="G61" s="73">
        <v>1</v>
      </c>
      <c r="H61" s="74">
        <v>1</v>
      </c>
      <c r="I61" s="74">
        <v>4</v>
      </c>
      <c r="J61" s="74">
        <v>0</v>
      </c>
      <c r="K61" s="74">
        <v>77</v>
      </c>
      <c r="L61" s="69">
        <f t="shared" si="9"/>
        <v>23.023023023023022</v>
      </c>
      <c r="M61" s="73">
        <v>5</v>
      </c>
      <c r="N61" s="71">
        <f t="shared" si="11"/>
        <v>4.3478260869565215</v>
      </c>
      <c r="O61" s="73">
        <v>1</v>
      </c>
      <c r="P61" s="69">
        <f t="shared" si="10"/>
        <v>5.005005005005005</v>
      </c>
      <c r="Q61" s="73">
        <v>2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0">
        <f t="shared" si="6"/>
        <v>77.077077077077078</v>
      </c>
      <c r="Y61" s="73">
        <v>7</v>
      </c>
      <c r="Z61" s="73">
        <v>0.9</v>
      </c>
    </row>
    <row r="62" spans="1:26" customFormat="1" ht="18.75" x14ac:dyDescent="0.25">
      <c r="A62" s="2">
        <v>58</v>
      </c>
      <c r="B62" s="33" t="s">
        <v>107</v>
      </c>
      <c r="C62" s="33" t="s">
        <v>215</v>
      </c>
      <c r="D62" s="39">
        <f t="shared" si="8"/>
        <v>8.5499999999999989</v>
      </c>
      <c r="E62" s="67">
        <v>67.7</v>
      </c>
      <c r="F62" s="67">
        <v>3</v>
      </c>
      <c r="G62" s="67">
        <v>1</v>
      </c>
      <c r="H62" s="68">
        <v>1</v>
      </c>
      <c r="I62" s="68">
        <v>0</v>
      </c>
      <c r="J62" s="68">
        <v>1</v>
      </c>
      <c r="K62" s="68">
        <v>8</v>
      </c>
      <c r="L62" s="69">
        <f t="shared" si="9"/>
        <v>4.431314623338257</v>
      </c>
      <c r="M62" s="70">
        <v>1</v>
      </c>
      <c r="N62" s="71">
        <f t="shared" si="11"/>
        <v>33.333333333333329</v>
      </c>
      <c r="O62" s="72">
        <v>7</v>
      </c>
      <c r="P62" s="69">
        <f t="shared" si="10"/>
        <v>2.954209748892171</v>
      </c>
      <c r="Q62" s="70">
        <v>1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f t="shared" si="6"/>
        <v>11.816838995568684</v>
      </c>
      <c r="Y62" s="70">
        <v>1</v>
      </c>
      <c r="Z62" s="70">
        <v>0.95</v>
      </c>
    </row>
    <row r="63" spans="1:26" customFormat="1" ht="18.75" x14ac:dyDescent="0.25">
      <c r="A63" s="2">
        <v>59</v>
      </c>
      <c r="B63" s="34" t="s">
        <v>117</v>
      </c>
      <c r="C63" s="34" t="s">
        <v>216</v>
      </c>
      <c r="D63" s="39">
        <f t="shared" si="8"/>
        <v>9</v>
      </c>
      <c r="E63" s="67">
        <v>40.299999999999997</v>
      </c>
      <c r="F63" s="67">
        <v>10</v>
      </c>
      <c r="G63" s="67">
        <v>1</v>
      </c>
      <c r="H63" s="67">
        <v>2</v>
      </c>
      <c r="I63" s="67">
        <v>0</v>
      </c>
      <c r="J63" s="67">
        <v>0</v>
      </c>
      <c r="K63" s="67">
        <v>57</v>
      </c>
      <c r="L63" s="69">
        <f t="shared" si="9"/>
        <v>24.813895781637719</v>
      </c>
      <c r="M63" s="70">
        <v>5</v>
      </c>
      <c r="N63" s="71">
        <f t="shared" si="11"/>
        <v>20</v>
      </c>
      <c r="O63" s="72">
        <v>4</v>
      </c>
      <c r="P63" s="69">
        <f t="shared" si="10"/>
        <v>4.9627791563275441</v>
      </c>
      <c r="Q63" s="70">
        <v>1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f t="shared" si="6"/>
        <v>141.43920595533498</v>
      </c>
      <c r="Y63" s="70">
        <v>14</v>
      </c>
      <c r="Z63" s="70">
        <v>0.9</v>
      </c>
    </row>
    <row r="64" spans="1:26" customFormat="1" ht="18.75" x14ac:dyDescent="0.25">
      <c r="A64" s="2">
        <v>60</v>
      </c>
      <c r="B64" s="33" t="s">
        <v>161</v>
      </c>
      <c r="C64" s="33" t="s">
        <v>226</v>
      </c>
      <c r="D64" s="39">
        <f t="shared" si="8"/>
        <v>9.5</v>
      </c>
      <c r="E64" s="73">
        <v>4</v>
      </c>
      <c r="F64" s="73">
        <v>1</v>
      </c>
      <c r="G64" s="73">
        <v>0</v>
      </c>
      <c r="H64" s="73">
        <v>0</v>
      </c>
      <c r="I64" s="73">
        <v>1</v>
      </c>
      <c r="J64" s="73">
        <v>0</v>
      </c>
      <c r="K64" s="73">
        <v>0</v>
      </c>
      <c r="L64" s="69">
        <f t="shared" si="9"/>
        <v>25</v>
      </c>
      <c r="M64" s="73">
        <v>5</v>
      </c>
      <c r="N64" s="71">
        <f t="shared" si="11"/>
        <v>0</v>
      </c>
      <c r="O64" s="73">
        <v>0</v>
      </c>
      <c r="P64" s="69">
        <f t="shared" si="10"/>
        <v>25</v>
      </c>
      <c r="Q64" s="73">
        <v>5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0">
        <v>0</v>
      </c>
      <c r="Y64" s="73">
        <v>0</v>
      </c>
      <c r="Z64" s="73">
        <v>0.95</v>
      </c>
    </row>
    <row r="65" spans="1:26" customFormat="1" ht="18.75" x14ac:dyDescent="0.25">
      <c r="A65" s="2">
        <v>61</v>
      </c>
      <c r="B65" s="33" t="s">
        <v>169</v>
      </c>
      <c r="C65" s="33" t="s">
        <v>232</v>
      </c>
      <c r="D65" s="39">
        <f t="shared" si="8"/>
        <v>9.5</v>
      </c>
      <c r="E65" s="73">
        <v>57.4</v>
      </c>
      <c r="F65" s="73">
        <v>10</v>
      </c>
      <c r="G65" s="73">
        <v>0</v>
      </c>
      <c r="H65" s="73">
        <v>2</v>
      </c>
      <c r="I65" s="73">
        <v>3</v>
      </c>
      <c r="J65" s="73">
        <v>0</v>
      </c>
      <c r="K65" s="73">
        <v>25</v>
      </c>
      <c r="L65" s="69">
        <f t="shared" si="9"/>
        <v>17.421602787456447</v>
      </c>
      <c r="M65" s="73">
        <v>4</v>
      </c>
      <c r="N65" s="71">
        <f t="shared" si="11"/>
        <v>20</v>
      </c>
      <c r="O65" s="73">
        <v>4</v>
      </c>
      <c r="P65" s="69">
        <f t="shared" si="10"/>
        <v>8.7108013937282234</v>
      </c>
      <c r="Q65" s="73">
        <v>2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0">
        <f t="shared" ref="X65:X91" si="12">K65/E65*100</f>
        <v>43.554006968641119</v>
      </c>
      <c r="Y65" s="73">
        <v>4</v>
      </c>
      <c r="Z65" s="73">
        <v>0.95</v>
      </c>
    </row>
    <row r="66" spans="1:26" customFormat="1" ht="45" x14ac:dyDescent="0.25">
      <c r="A66" s="2">
        <v>62</v>
      </c>
      <c r="B66" s="40" t="s">
        <v>182</v>
      </c>
      <c r="C66" s="33" t="s">
        <v>219</v>
      </c>
      <c r="D66" s="39">
        <f t="shared" si="8"/>
        <v>9.9</v>
      </c>
      <c r="E66" s="67">
        <v>159.30000000000001</v>
      </c>
      <c r="F66" s="67">
        <v>2</v>
      </c>
      <c r="G66" s="67">
        <v>1</v>
      </c>
      <c r="H66" s="67">
        <v>1</v>
      </c>
      <c r="I66" s="67">
        <v>1</v>
      </c>
      <c r="J66" s="67">
        <v>0</v>
      </c>
      <c r="K66" s="67">
        <v>28</v>
      </c>
      <c r="L66" s="69">
        <f t="shared" si="9"/>
        <v>1.2554927809165097</v>
      </c>
      <c r="M66" s="70">
        <v>1</v>
      </c>
      <c r="N66" s="71">
        <f t="shared" si="11"/>
        <v>50</v>
      </c>
      <c r="O66" s="72">
        <v>9</v>
      </c>
      <c r="P66" s="69">
        <f t="shared" si="10"/>
        <v>1.2554927809165097</v>
      </c>
      <c r="Q66" s="70">
        <v>1</v>
      </c>
      <c r="R66" s="70"/>
      <c r="S66" s="70"/>
      <c r="T66" s="70"/>
      <c r="U66" s="70"/>
      <c r="V66" s="70"/>
      <c r="W66" s="70"/>
      <c r="X66" s="70">
        <f t="shared" si="12"/>
        <v>17.576898932831135</v>
      </c>
      <c r="Y66" s="70">
        <v>1</v>
      </c>
      <c r="Z66" s="70">
        <v>0.9</v>
      </c>
    </row>
    <row r="67" spans="1:26" customFormat="1" ht="18.75" x14ac:dyDescent="0.25">
      <c r="A67" s="2">
        <v>63</v>
      </c>
      <c r="B67" s="33" t="s">
        <v>160</v>
      </c>
      <c r="C67" s="33" t="s">
        <v>225</v>
      </c>
      <c r="D67" s="39">
        <f t="shared" si="8"/>
        <v>9.9</v>
      </c>
      <c r="E67" s="73">
        <v>58.1</v>
      </c>
      <c r="F67" s="73">
        <v>5</v>
      </c>
      <c r="G67" s="73">
        <v>1</v>
      </c>
      <c r="H67" s="73">
        <v>2</v>
      </c>
      <c r="I67" s="73">
        <v>0</v>
      </c>
      <c r="J67" s="73">
        <v>0</v>
      </c>
      <c r="K67" s="73">
        <v>8</v>
      </c>
      <c r="L67" s="69">
        <f t="shared" si="9"/>
        <v>8.6058519793459549</v>
      </c>
      <c r="M67" s="73">
        <v>2</v>
      </c>
      <c r="N67" s="71">
        <f t="shared" si="11"/>
        <v>40</v>
      </c>
      <c r="O67" s="73">
        <v>8</v>
      </c>
      <c r="P67" s="69">
        <f t="shared" si="10"/>
        <v>3.4423407917383817</v>
      </c>
      <c r="Q67" s="73">
        <v>1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0">
        <f t="shared" si="12"/>
        <v>13.769363166953527</v>
      </c>
      <c r="Y67" s="73">
        <v>1</v>
      </c>
      <c r="Z67" s="73">
        <v>0.9</v>
      </c>
    </row>
    <row r="68" spans="1:26" customFormat="1" ht="18.75" x14ac:dyDescent="0.25">
      <c r="A68" s="2">
        <v>64</v>
      </c>
      <c r="B68" s="33" t="s">
        <v>155</v>
      </c>
      <c r="C68" s="33" t="s">
        <v>224</v>
      </c>
      <c r="D68" s="39">
        <f t="shared" si="8"/>
        <v>10</v>
      </c>
      <c r="E68" s="38">
        <v>90.5</v>
      </c>
      <c r="F68" s="38">
        <v>7</v>
      </c>
      <c r="G68" s="38">
        <v>1</v>
      </c>
      <c r="H68" s="38">
        <v>2</v>
      </c>
      <c r="I68" s="38">
        <v>3</v>
      </c>
      <c r="J68" s="38">
        <v>0</v>
      </c>
      <c r="K68" s="38">
        <v>96</v>
      </c>
      <c r="L68" s="69">
        <f t="shared" si="9"/>
        <v>7.7348066298342539</v>
      </c>
      <c r="M68" s="38">
        <v>2</v>
      </c>
      <c r="N68" s="71">
        <f t="shared" si="11"/>
        <v>28.571428571428569</v>
      </c>
      <c r="O68" s="38">
        <v>6</v>
      </c>
      <c r="P68" s="69">
        <f t="shared" si="10"/>
        <v>5.5248618784530388</v>
      </c>
      <c r="Q68" s="38">
        <v>2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70">
        <f t="shared" si="12"/>
        <v>106.07734806629834</v>
      </c>
      <c r="Y68" s="38">
        <v>10</v>
      </c>
      <c r="Z68" s="38">
        <v>1</v>
      </c>
    </row>
    <row r="69" spans="1:26" customFormat="1" ht="18.75" x14ac:dyDescent="0.25">
      <c r="A69" s="2">
        <v>65</v>
      </c>
      <c r="B69" s="33" t="s">
        <v>143</v>
      </c>
      <c r="C69" s="33" t="s">
        <v>221</v>
      </c>
      <c r="D69" s="39">
        <f t="shared" si="8"/>
        <v>10.8</v>
      </c>
      <c r="E69" s="67">
        <v>24</v>
      </c>
      <c r="F69" s="67">
        <v>2</v>
      </c>
      <c r="G69" s="67">
        <v>0</v>
      </c>
      <c r="H69" s="67">
        <v>1</v>
      </c>
      <c r="I69" s="67">
        <v>0</v>
      </c>
      <c r="J69" s="67">
        <v>0</v>
      </c>
      <c r="K69" s="67">
        <v>3</v>
      </c>
      <c r="L69" s="69">
        <f t="shared" si="9"/>
        <v>8.3333333333333321</v>
      </c>
      <c r="M69" s="70">
        <v>2</v>
      </c>
      <c r="N69" s="71">
        <f t="shared" si="11"/>
        <v>50</v>
      </c>
      <c r="O69" s="72">
        <v>9</v>
      </c>
      <c r="P69" s="69">
        <f t="shared" si="10"/>
        <v>4.1666666666666661</v>
      </c>
      <c r="Q69" s="70">
        <v>1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f t="shared" si="12"/>
        <v>12.5</v>
      </c>
      <c r="Y69" s="70">
        <v>1</v>
      </c>
      <c r="Z69" s="70">
        <v>0.9</v>
      </c>
    </row>
    <row r="70" spans="1:26" customFormat="1" ht="18.75" x14ac:dyDescent="0.25">
      <c r="A70" s="2">
        <v>66</v>
      </c>
      <c r="B70" s="34" t="s">
        <v>111</v>
      </c>
      <c r="C70" s="34" t="s">
        <v>216</v>
      </c>
      <c r="D70" s="39">
        <f t="shared" si="8"/>
        <v>10.8</v>
      </c>
      <c r="E70" s="67">
        <v>150.19999999999999</v>
      </c>
      <c r="F70" s="67">
        <v>14</v>
      </c>
      <c r="G70" s="67">
        <v>3</v>
      </c>
      <c r="H70" s="67">
        <v>3</v>
      </c>
      <c r="I70" s="67">
        <v>1</v>
      </c>
      <c r="J70" s="67">
        <v>1</v>
      </c>
      <c r="K70" s="67">
        <v>156</v>
      </c>
      <c r="L70" s="69">
        <f t="shared" si="9"/>
        <v>9.3209054593874843</v>
      </c>
      <c r="M70" s="70">
        <v>2</v>
      </c>
      <c r="N70" s="71">
        <f t="shared" si="11"/>
        <v>21.428571428571427</v>
      </c>
      <c r="O70" s="72">
        <v>5</v>
      </c>
      <c r="P70" s="69">
        <f t="shared" si="10"/>
        <v>3.3288948069241013</v>
      </c>
      <c r="Q70" s="70">
        <v>2</v>
      </c>
      <c r="R70" s="70">
        <v>1</v>
      </c>
      <c r="S70" s="70">
        <v>3</v>
      </c>
      <c r="T70" s="70">
        <v>0</v>
      </c>
      <c r="U70" s="70">
        <v>0</v>
      </c>
      <c r="V70" s="70">
        <v>0</v>
      </c>
      <c r="W70" s="70">
        <v>0</v>
      </c>
      <c r="X70" s="70">
        <f t="shared" si="12"/>
        <v>103.86151797603196</v>
      </c>
      <c r="Y70" s="70">
        <v>10</v>
      </c>
      <c r="Z70" s="70">
        <v>0.9</v>
      </c>
    </row>
    <row r="71" spans="1:26" customFormat="1" ht="18.75" x14ac:dyDescent="0.25">
      <c r="A71" s="2">
        <v>67</v>
      </c>
      <c r="B71" s="33" t="s">
        <v>151</v>
      </c>
      <c r="C71" s="33" t="s">
        <v>224</v>
      </c>
      <c r="D71" s="39">
        <f t="shared" si="8"/>
        <v>10.8</v>
      </c>
      <c r="E71" s="38">
        <v>72.400000000000006</v>
      </c>
      <c r="F71" s="38">
        <v>15</v>
      </c>
      <c r="G71" s="38">
        <v>0</v>
      </c>
      <c r="H71" s="38">
        <v>3</v>
      </c>
      <c r="I71" s="38">
        <v>5</v>
      </c>
      <c r="J71" s="38">
        <v>0</v>
      </c>
      <c r="K71" s="38">
        <v>107</v>
      </c>
      <c r="L71" s="69">
        <f t="shared" si="9"/>
        <v>20.718232044198892</v>
      </c>
      <c r="M71" s="38">
        <v>5</v>
      </c>
      <c r="N71" s="71">
        <f t="shared" si="11"/>
        <v>20</v>
      </c>
      <c r="O71" s="38">
        <v>4</v>
      </c>
      <c r="P71" s="69">
        <f t="shared" si="10"/>
        <v>11.049723756906078</v>
      </c>
      <c r="Q71" s="38">
        <v>3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70">
        <f t="shared" si="12"/>
        <v>147.79005524861876</v>
      </c>
      <c r="Y71" s="38">
        <v>14</v>
      </c>
      <c r="Z71" s="38">
        <v>0.9</v>
      </c>
    </row>
    <row r="72" spans="1:26" customFormat="1" ht="18.75" x14ac:dyDescent="0.25">
      <c r="A72" s="2">
        <v>68</v>
      </c>
      <c r="B72" s="33" t="s">
        <v>106</v>
      </c>
      <c r="C72" s="33" t="s">
        <v>215</v>
      </c>
      <c r="D72" s="39">
        <f t="shared" si="8"/>
        <v>11.700000000000001</v>
      </c>
      <c r="E72" s="67">
        <v>61.9</v>
      </c>
      <c r="F72" s="67">
        <v>5</v>
      </c>
      <c r="G72" s="67">
        <v>2</v>
      </c>
      <c r="H72" s="67">
        <v>2</v>
      </c>
      <c r="I72" s="67">
        <v>2</v>
      </c>
      <c r="J72" s="67">
        <v>0</v>
      </c>
      <c r="K72" s="67">
        <v>16</v>
      </c>
      <c r="L72" s="69">
        <f t="shared" si="9"/>
        <v>8.0775444264943452</v>
      </c>
      <c r="M72" s="70">
        <v>3</v>
      </c>
      <c r="N72" s="71">
        <f t="shared" si="11"/>
        <v>40</v>
      </c>
      <c r="O72" s="72">
        <v>8</v>
      </c>
      <c r="P72" s="69">
        <f t="shared" si="10"/>
        <v>6.4620355411954762</v>
      </c>
      <c r="Q72" s="70">
        <v>2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f t="shared" si="12"/>
        <v>25.848142164781905</v>
      </c>
      <c r="Y72" s="70">
        <v>2</v>
      </c>
      <c r="Z72" s="70">
        <v>0.9</v>
      </c>
    </row>
    <row r="73" spans="1:26" customFormat="1" ht="18.75" x14ac:dyDescent="0.25">
      <c r="A73" s="2">
        <v>69</v>
      </c>
      <c r="B73" s="33" t="s">
        <v>154</v>
      </c>
      <c r="C73" s="33" t="s">
        <v>224</v>
      </c>
      <c r="D73" s="39">
        <f t="shared" si="8"/>
        <v>13.5</v>
      </c>
      <c r="E73" s="38">
        <v>75</v>
      </c>
      <c r="F73" s="38">
        <v>12</v>
      </c>
      <c r="G73" s="38">
        <v>2</v>
      </c>
      <c r="H73" s="38">
        <v>5</v>
      </c>
      <c r="I73" s="38">
        <v>1</v>
      </c>
      <c r="J73" s="38">
        <v>0</v>
      </c>
      <c r="K73" s="38">
        <v>72</v>
      </c>
      <c r="L73" s="69">
        <f t="shared" si="9"/>
        <v>16</v>
      </c>
      <c r="M73" s="38">
        <v>4</v>
      </c>
      <c r="N73" s="71">
        <f t="shared" si="11"/>
        <v>41.666666666666671</v>
      </c>
      <c r="O73" s="38">
        <v>9</v>
      </c>
      <c r="P73" s="69">
        <f t="shared" si="10"/>
        <v>8</v>
      </c>
      <c r="Q73" s="38">
        <v>2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70">
        <f t="shared" si="12"/>
        <v>96</v>
      </c>
      <c r="Y73" s="38">
        <v>9</v>
      </c>
      <c r="Z73" s="38">
        <v>0.9</v>
      </c>
    </row>
    <row r="74" spans="1:26" customFormat="1" ht="18.75" x14ac:dyDescent="0.25">
      <c r="A74" s="2">
        <v>70</v>
      </c>
      <c r="B74" s="33" t="s">
        <v>129</v>
      </c>
      <c r="C74" s="33" t="s">
        <v>217</v>
      </c>
      <c r="D74" s="39">
        <f t="shared" si="8"/>
        <v>13.5</v>
      </c>
      <c r="E74" s="67">
        <v>44.9</v>
      </c>
      <c r="F74" s="67">
        <v>7</v>
      </c>
      <c r="G74" s="67">
        <v>3</v>
      </c>
      <c r="H74" s="67">
        <v>3</v>
      </c>
      <c r="I74" s="67">
        <v>0</v>
      </c>
      <c r="J74" s="67">
        <v>0</v>
      </c>
      <c r="K74" s="67">
        <v>46</v>
      </c>
      <c r="L74" s="69">
        <f t="shared" si="9"/>
        <v>15.590200445434299</v>
      </c>
      <c r="M74" s="70">
        <v>4</v>
      </c>
      <c r="N74" s="71">
        <f t="shared" si="11"/>
        <v>42.857142857142854</v>
      </c>
      <c r="O74" s="72">
        <v>9</v>
      </c>
      <c r="P74" s="69">
        <f t="shared" si="10"/>
        <v>6.6815144766146997</v>
      </c>
      <c r="Q74" s="70">
        <v>2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f t="shared" si="12"/>
        <v>102.44988864142539</v>
      </c>
      <c r="Y74" s="70">
        <v>10</v>
      </c>
      <c r="Z74" s="70">
        <v>0.9</v>
      </c>
    </row>
    <row r="75" spans="1:26" customFormat="1" ht="18.75" x14ac:dyDescent="0.25">
      <c r="A75" s="2">
        <v>71</v>
      </c>
      <c r="B75" s="33" t="s">
        <v>195</v>
      </c>
      <c r="C75" s="33" t="s">
        <v>224</v>
      </c>
      <c r="D75" s="39">
        <f t="shared" si="8"/>
        <v>14.25</v>
      </c>
      <c r="E75" s="73">
        <v>43</v>
      </c>
      <c r="F75" s="73">
        <v>11</v>
      </c>
      <c r="G75" s="73">
        <v>1</v>
      </c>
      <c r="H75" s="73">
        <v>3</v>
      </c>
      <c r="I75" s="73">
        <v>1</v>
      </c>
      <c r="J75" s="73">
        <v>2</v>
      </c>
      <c r="K75" s="73">
        <v>34</v>
      </c>
      <c r="L75" s="69">
        <f t="shared" si="9"/>
        <v>25.581395348837212</v>
      </c>
      <c r="M75" s="73">
        <v>6</v>
      </c>
      <c r="N75" s="71">
        <f t="shared" si="11"/>
        <v>27.27272727272727</v>
      </c>
      <c r="O75" s="73">
        <v>6</v>
      </c>
      <c r="P75" s="69">
        <f t="shared" si="10"/>
        <v>13.953488372093023</v>
      </c>
      <c r="Q75" s="73">
        <v>3</v>
      </c>
      <c r="R75" s="73"/>
      <c r="S75" s="73"/>
      <c r="T75" s="73"/>
      <c r="U75" s="73"/>
      <c r="V75" s="73"/>
      <c r="W75" s="73"/>
      <c r="X75" s="70">
        <f t="shared" si="12"/>
        <v>79.069767441860463</v>
      </c>
      <c r="Y75" s="73">
        <v>7</v>
      </c>
      <c r="Z75" s="73">
        <v>0.95</v>
      </c>
    </row>
    <row r="76" spans="1:26" customFormat="1" ht="18.75" x14ac:dyDescent="0.25">
      <c r="A76" s="2">
        <v>72</v>
      </c>
      <c r="B76" s="33" t="s">
        <v>137</v>
      </c>
      <c r="C76" s="33" t="s">
        <v>219</v>
      </c>
      <c r="D76" s="39">
        <f t="shared" si="8"/>
        <v>15</v>
      </c>
      <c r="E76" s="67">
        <v>28.44</v>
      </c>
      <c r="F76" s="67">
        <v>5</v>
      </c>
      <c r="G76" s="67">
        <v>0</v>
      </c>
      <c r="H76" s="67">
        <v>2</v>
      </c>
      <c r="I76" s="67">
        <v>1</v>
      </c>
      <c r="J76" s="67">
        <v>1</v>
      </c>
      <c r="K76" s="67">
        <v>12</v>
      </c>
      <c r="L76" s="69">
        <f t="shared" si="9"/>
        <v>17.580872011251756</v>
      </c>
      <c r="M76" s="70">
        <v>4</v>
      </c>
      <c r="N76" s="71">
        <f t="shared" si="11"/>
        <v>40</v>
      </c>
      <c r="O76" s="72">
        <v>8</v>
      </c>
      <c r="P76" s="69">
        <f t="shared" si="10"/>
        <v>14.064697609001406</v>
      </c>
      <c r="Q76" s="70">
        <v>3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f t="shared" si="12"/>
        <v>42.194092827004212</v>
      </c>
      <c r="Y76" s="70">
        <v>4</v>
      </c>
      <c r="Z76" s="70">
        <v>1</v>
      </c>
    </row>
    <row r="77" spans="1:26" customFormat="1" ht="18.75" x14ac:dyDescent="0.25">
      <c r="A77" s="2">
        <v>73</v>
      </c>
      <c r="B77" s="33" t="s">
        <v>134</v>
      </c>
      <c r="C77" s="33" t="s">
        <v>219</v>
      </c>
      <c r="D77" s="39">
        <f t="shared" si="8"/>
        <v>16.2</v>
      </c>
      <c r="E77" s="67">
        <v>116.4</v>
      </c>
      <c r="F77" s="67">
        <v>31</v>
      </c>
      <c r="G77" s="67">
        <v>4</v>
      </c>
      <c r="H77" s="67">
        <v>11</v>
      </c>
      <c r="I77" s="67">
        <v>6</v>
      </c>
      <c r="J77" s="67">
        <v>2</v>
      </c>
      <c r="K77" s="67">
        <v>172</v>
      </c>
      <c r="L77" s="69">
        <f t="shared" si="9"/>
        <v>26.632302405498283</v>
      </c>
      <c r="M77" s="70">
        <v>6</v>
      </c>
      <c r="N77" s="71">
        <f t="shared" si="11"/>
        <v>35.483870967741936</v>
      </c>
      <c r="O77" s="72">
        <v>8</v>
      </c>
      <c r="P77" s="69">
        <f t="shared" si="10"/>
        <v>16.323024054982817</v>
      </c>
      <c r="Q77" s="70">
        <v>4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f t="shared" si="12"/>
        <v>147.76632302405497</v>
      </c>
      <c r="Y77" s="70">
        <v>14</v>
      </c>
      <c r="Z77" s="70">
        <v>0.9</v>
      </c>
    </row>
    <row r="78" spans="1:26" customFormat="1" ht="18.75" x14ac:dyDescent="0.25">
      <c r="A78" s="2">
        <v>74</v>
      </c>
      <c r="B78" s="33" t="s">
        <v>166</v>
      </c>
      <c r="C78" s="33" t="s">
        <v>230</v>
      </c>
      <c r="D78" s="39">
        <f t="shared" si="8"/>
        <v>17.100000000000001</v>
      </c>
      <c r="E78" s="73">
        <v>87.04</v>
      </c>
      <c r="F78" s="73">
        <v>12</v>
      </c>
      <c r="G78" s="73">
        <v>2</v>
      </c>
      <c r="H78" s="73">
        <v>3</v>
      </c>
      <c r="I78" s="73">
        <v>3</v>
      </c>
      <c r="J78" s="73">
        <v>1</v>
      </c>
      <c r="K78" s="73">
        <v>43</v>
      </c>
      <c r="L78" s="69">
        <f t="shared" si="9"/>
        <v>13.786764705882351</v>
      </c>
      <c r="M78" s="73">
        <v>3</v>
      </c>
      <c r="N78" s="71">
        <f t="shared" si="11"/>
        <v>25</v>
      </c>
      <c r="O78" s="73">
        <v>5</v>
      </c>
      <c r="P78" s="69">
        <f t="shared" si="10"/>
        <v>8.0422794117647047</v>
      </c>
      <c r="Q78" s="73">
        <v>2</v>
      </c>
      <c r="R78" s="73">
        <v>3</v>
      </c>
      <c r="S78" s="73">
        <v>9</v>
      </c>
      <c r="T78" s="73">
        <v>0</v>
      </c>
      <c r="U78" s="73">
        <v>0</v>
      </c>
      <c r="V78" s="73">
        <v>0</v>
      </c>
      <c r="W78" s="73">
        <v>0</v>
      </c>
      <c r="X78" s="70">
        <f t="shared" si="12"/>
        <v>49.402573529411761</v>
      </c>
      <c r="Y78" s="73">
        <v>4</v>
      </c>
      <c r="Z78" s="73">
        <v>0.9</v>
      </c>
    </row>
    <row r="79" spans="1:26" customFormat="1" ht="18.75" x14ac:dyDescent="0.25">
      <c r="A79" s="2">
        <v>75</v>
      </c>
      <c r="B79" s="34" t="s">
        <v>114</v>
      </c>
      <c r="C79" s="34" t="s">
        <v>216</v>
      </c>
      <c r="D79" s="39">
        <f t="shared" si="8"/>
        <v>18</v>
      </c>
      <c r="E79" s="67">
        <v>54.5</v>
      </c>
      <c r="F79" s="67">
        <v>11</v>
      </c>
      <c r="G79" s="67">
        <v>2</v>
      </c>
      <c r="H79" s="67">
        <v>3</v>
      </c>
      <c r="I79" s="67">
        <v>1</v>
      </c>
      <c r="J79" s="67">
        <v>2</v>
      </c>
      <c r="K79" s="67">
        <v>44</v>
      </c>
      <c r="L79" s="69">
        <f t="shared" si="9"/>
        <v>20.183486238532112</v>
      </c>
      <c r="M79" s="70">
        <v>5</v>
      </c>
      <c r="N79" s="71">
        <f t="shared" si="11"/>
        <v>27.27272727272727</v>
      </c>
      <c r="O79" s="72">
        <v>6</v>
      </c>
      <c r="P79" s="69">
        <f t="shared" si="10"/>
        <v>11.009174311926607</v>
      </c>
      <c r="Q79" s="70">
        <v>3</v>
      </c>
      <c r="R79" s="70">
        <v>2</v>
      </c>
      <c r="S79" s="70">
        <v>6</v>
      </c>
      <c r="T79" s="70">
        <v>0</v>
      </c>
      <c r="U79" s="70">
        <v>0</v>
      </c>
      <c r="V79" s="70">
        <v>0</v>
      </c>
      <c r="W79" s="70">
        <v>0</v>
      </c>
      <c r="X79" s="70">
        <f t="shared" si="12"/>
        <v>80.733944954128447</v>
      </c>
      <c r="Y79" s="70">
        <v>8</v>
      </c>
      <c r="Z79" s="70">
        <v>0.9</v>
      </c>
    </row>
    <row r="80" spans="1:26" customFormat="1" ht="18.75" x14ac:dyDescent="0.25">
      <c r="A80" s="2">
        <v>76</v>
      </c>
      <c r="B80" s="34" t="s">
        <v>110</v>
      </c>
      <c r="C80" s="34" t="s">
        <v>216</v>
      </c>
      <c r="D80" s="39">
        <f t="shared" si="8"/>
        <v>18.05</v>
      </c>
      <c r="E80" s="67">
        <v>164.8</v>
      </c>
      <c r="F80" s="67">
        <v>7</v>
      </c>
      <c r="G80" s="67">
        <v>0</v>
      </c>
      <c r="H80" s="67">
        <v>5</v>
      </c>
      <c r="I80" s="67">
        <v>0</v>
      </c>
      <c r="J80" s="67">
        <v>1</v>
      </c>
      <c r="K80" s="67">
        <v>51</v>
      </c>
      <c r="L80" s="69">
        <f t="shared" si="9"/>
        <v>4.2475728155339798</v>
      </c>
      <c r="M80" s="70">
        <v>1</v>
      </c>
      <c r="N80" s="71">
        <f t="shared" si="11"/>
        <v>71.428571428571431</v>
      </c>
      <c r="O80" s="72">
        <v>14</v>
      </c>
      <c r="P80" s="69">
        <f t="shared" si="10"/>
        <v>3.6407766990291259</v>
      </c>
      <c r="Q80" s="70">
        <v>1</v>
      </c>
      <c r="R80" s="70">
        <v>1</v>
      </c>
      <c r="S80" s="70">
        <v>3</v>
      </c>
      <c r="T80" s="70">
        <v>0</v>
      </c>
      <c r="U80" s="70">
        <v>0</v>
      </c>
      <c r="V80" s="70">
        <v>0</v>
      </c>
      <c r="W80" s="70">
        <v>0</v>
      </c>
      <c r="X80" s="70">
        <f t="shared" si="12"/>
        <v>30.94660194174757</v>
      </c>
      <c r="Y80" s="70">
        <v>3</v>
      </c>
      <c r="Z80" s="70">
        <v>0.95</v>
      </c>
    </row>
    <row r="81" spans="1:26" customFormat="1" ht="18.75" x14ac:dyDescent="0.25">
      <c r="A81" s="2">
        <v>77</v>
      </c>
      <c r="B81" s="33" t="s">
        <v>170</v>
      </c>
      <c r="C81" s="33" t="s">
        <v>232</v>
      </c>
      <c r="D81" s="39">
        <f t="shared" si="8"/>
        <v>20.7</v>
      </c>
      <c r="E81" s="73">
        <v>32.4</v>
      </c>
      <c r="F81" s="73">
        <v>3</v>
      </c>
      <c r="G81" s="73">
        <v>2</v>
      </c>
      <c r="H81" s="73">
        <v>3</v>
      </c>
      <c r="I81" s="73">
        <v>0</v>
      </c>
      <c r="J81" s="73">
        <v>0</v>
      </c>
      <c r="K81" s="73">
        <v>14</v>
      </c>
      <c r="L81" s="69">
        <f t="shared" si="9"/>
        <v>9.2592592592592595</v>
      </c>
      <c r="M81" s="73">
        <v>2</v>
      </c>
      <c r="N81" s="71">
        <f t="shared" si="11"/>
        <v>100</v>
      </c>
      <c r="O81" s="73">
        <v>19</v>
      </c>
      <c r="P81" s="69">
        <f t="shared" si="10"/>
        <v>9.2592592592592595</v>
      </c>
      <c r="Q81" s="73">
        <v>2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0">
        <f t="shared" si="12"/>
        <v>43.20987654320988</v>
      </c>
      <c r="Y81" s="73">
        <v>4</v>
      </c>
      <c r="Z81" s="73">
        <v>0.9</v>
      </c>
    </row>
    <row r="82" spans="1:26" customFormat="1" ht="18.75" x14ac:dyDescent="0.25">
      <c r="A82" s="2">
        <v>78</v>
      </c>
      <c r="B82" s="33" t="s">
        <v>147</v>
      </c>
      <c r="C82" s="33" t="s">
        <v>222</v>
      </c>
      <c r="D82" s="39">
        <f t="shared" si="8"/>
        <v>20.9</v>
      </c>
      <c r="E82" s="67">
        <v>9.3000000000000007</v>
      </c>
      <c r="F82" s="67">
        <v>0</v>
      </c>
      <c r="G82" s="67">
        <v>0</v>
      </c>
      <c r="H82" s="67">
        <v>10</v>
      </c>
      <c r="I82" s="67">
        <v>0</v>
      </c>
      <c r="J82" s="67">
        <v>1</v>
      </c>
      <c r="K82" s="67">
        <v>8</v>
      </c>
      <c r="L82" s="69">
        <f t="shared" si="9"/>
        <v>0</v>
      </c>
      <c r="M82" s="70">
        <v>0</v>
      </c>
      <c r="N82" s="71">
        <v>0</v>
      </c>
      <c r="O82" s="72">
        <v>0</v>
      </c>
      <c r="P82" s="69">
        <f t="shared" si="10"/>
        <v>118.27956989247311</v>
      </c>
      <c r="Q82" s="70">
        <v>22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f t="shared" ref="X82" si="13">K82/E82*100</f>
        <v>86.021505376344081</v>
      </c>
      <c r="Y82" s="70">
        <v>8</v>
      </c>
      <c r="Z82" s="70">
        <v>0.95</v>
      </c>
    </row>
    <row r="83" spans="1:26" customFormat="1" ht="18.75" x14ac:dyDescent="0.25">
      <c r="A83" s="2">
        <v>79</v>
      </c>
      <c r="B83" s="33" t="s">
        <v>171</v>
      </c>
      <c r="C83" s="33" t="s">
        <v>233</v>
      </c>
      <c r="D83" s="39">
        <f t="shared" si="8"/>
        <v>21.6</v>
      </c>
      <c r="E83" s="73">
        <v>20.8</v>
      </c>
      <c r="F83" s="73">
        <v>2</v>
      </c>
      <c r="G83" s="73">
        <v>1</v>
      </c>
      <c r="H83" s="73">
        <v>2</v>
      </c>
      <c r="I83" s="73">
        <v>0</v>
      </c>
      <c r="J83" s="73">
        <v>1</v>
      </c>
      <c r="K83" s="73">
        <v>12</v>
      </c>
      <c r="L83" s="69">
        <f t="shared" si="9"/>
        <v>9.615384615384615</v>
      </c>
      <c r="M83" s="73">
        <v>2</v>
      </c>
      <c r="N83" s="71">
        <f t="shared" si="11"/>
        <v>100</v>
      </c>
      <c r="O83" s="73">
        <v>19</v>
      </c>
      <c r="P83" s="69">
        <f t="shared" si="10"/>
        <v>14.423076923076922</v>
      </c>
      <c r="Q83" s="73">
        <v>3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0">
        <f t="shared" si="12"/>
        <v>57.692307692307686</v>
      </c>
      <c r="Y83" s="73">
        <v>5</v>
      </c>
      <c r="Z83" s="73">
        <v>0.9</v>
      </c>
    </row>
    <row r="84" spans="1:26" s="81" customFormat="1" ht="18.75" x14ac:dyDescent="0.25">
      <c r="A84" s="2">
        <v>80</v>
      </c>
      <c r="B84" s="33" t="s">
        <v>157</v>
      </c>
      <c r="C84" s="33" t="s">
        <v>224</v>
      </c>
      <c r="D84" s="39">
        <f t="shared" si="8"/>
        <v>21.6</v>
      </c>
      <c r="E84" s="38">
        <v>17.399999999999999</v>
      </c>
      <c r="F84" s="38">
        <v>10</v>
      </c>
      <c r="G84" s="38">
        <v>1</v>
      </c>
      <c r="H84" s="38">
        <v>3</v>
      </c>
      <c r="I84" s="38">
        <v>3</v>
      </c>
      <c r="J84" s="38">
        <v>0</v>
      </c>
      <c r="K84" s="38">
        <v>28</v>
      </c>
      <c r="L84" s="69">
        <f t="shared" si="9"/>
        <v>57.471264367816097</v>
      </c>
      <c r="M84" s="38">
        <v>11</v>
      </c>
      <c r="N84" s="71">
        <f t="shared" si="11"/>
        <v>30</v>
      </c>
      <c r="O84" s="38">
        <v>6</v>
      </c>
      <c r="P84" s="69">
        <f t="shared" si="10"/>
        <v>34.482758620689658</v>
      </c>
      <c r="Q84" s="38">
        <v>7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70">
        <f t="shared" si="12"/>
        <v>160.91954022988506</v>
      </c>
      <c r="Y84" s="38">
        <v>16</v>
      </c>
      <c r="Z84" s="38">
        <v>0.9</v>
      </c>
    </row>
    <row r="85" spans="1:26" customFormat="1" ht="18.75" x14ac:dyDescent="0.25">
      <c r="A85" s="2">
        <v>81</v>
      </c>
      <c r="B85" s="34" t="s">
        <v>115</v>
      </c>
      <c r="C85" s="34" t="s">
        <v>216</v>
      </c>
      <c r="D85" s="39">
        <f t="shared" si="8"/>
        <v>22</v>
      </c>
      <c r="E85" s="67">
        <v>39.619999999999997</v>
      </c>
      <c r="F85" s="67">
        <v>7</v>
      </c>
      <c r="G85" s="67">
        <v>2</v>
      </c>
      <c r="H85" s="67">
        <v>5</v>
      </c>
      <c r="I85" s="67">
        <v>1</v>
      </c>
      <c r="J85" s="67">
        <v>1</v>
      </c>
      <c r="K85" s="67">
        <v>5</v>
      </c>
      <c r="L85" s="69">
        <f t="shared" si="9"/>
        <v>17.667844522968199</v>
      </c>
      <c r="M85" s="70">
        <v>4</v>
      </c>
      <c r="N85" s="71">
        <f t="shared" si="11"/>
        <v>71.428571428571431</v>
      </c>
      <c r="O85" s="72">
        <v>14</v>
      </c>
      <c r="P85" s="69">
        <f t="shared" si="10"/>
        <v>17.667844522968199</v>
      </c>
      <c r="Q85" s="70">
        <v>4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f t="shared" si="12"/>
        <v>12.619888944977284</v>
      </c>
      <c r="Y85" s="70">
        <v>1</v>
      </c>
      <c r="Z85" s="70">
        <v>1</v>
      </c>
    </row>
    <row r="86" spans="1:26" customFormat="1" ht="18.75" x14ac:dyDescent="0.25">
      <c r="A86" s="2">
        <v>82</v>
      </c>
      <c r="B86" s="33" t="s">
        <v>163</v>
      </c>
      <c r="C86" s="33" t="s">
        <v>228</v>
      </c>
      <c r="D86" s="39">
        <f t="shared" ref="D86:D91" si="14">(M86+O86+Q86+S86+U86+W86)*Z86</f>
        <v>22.5</v>
      </c>
      <c r="E86" s="73">
        <v>58.4</v>
      </c>
      <c r="F86" s="73">
        <v>6</v>
      </c>
      <c r="G86" s="73">
        <v>1</v>
      </c>
      <c r="H86" s="73">
        <v>6</v>
      </c>
      <c r="I86" s="73">
        <v>1</v>
      </c>
      <c r="J86" s="73">
        <v>0</v>
      </c>
      <c r="K86" s="73">
        <v>21</v>
      </c>
      <c r="L86" s="69">
        <f t="shared" ref="L86:L91" si="15">F86/E86*100</f>
        <v>10.273972602739727</v>
      </c>
      <c r="M86" s="73">
        <v>3</v>
      </c>
      <c r="N86" s="71">
        <f t="shared" si="11"/>
        <v>100</v>
      </c>
      <c r="O86" s="73">
        <v>19</v>
      </c>
      <c r="P86" s="69">
        <f t="shared" ref="P86:P91" si="16">(H86+J86+I86)/E86*100</f>
        <v>11.986301369863014</v>
      </c>
      <c r="Q86" s="73">
        <v>3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0">
        <f t="shared" si="12"/>
        <v>35.958904109589042</v>
      </c>
      <c r="Y86" s="73">
        <v>3</v>
      </c>
      <c r="Z86" s="73">
        <v>0.9</v>
      </c>
    </row>
    <row r="87" spans="1:26" customFormat="1" ht="18.75" x14ac:dyDescent="0.25">
      <c r="A87" s="2">
        <v>83</v>
      </c>
      <c r="B87" s="33" t="s">
        <v>132</v>
      </c>
      <c r="C87" s="33" t="s">
        <v>219</v>
      </c>
      <c r="D87" s="39">
        <f t="shared" si="14"/>
        <v>23.75</v>
      </c>
      <c r="E87" s="67">
        <v>69.7</v>
      </c>
      <c r="F87" s="67">
        <v>18</v>
      </c>
      <c r="G87" s="67">
        <v>7</v>
      </c>
      <c r="H87" s="67">
        <v>13</v>
      </c>
      <c r="I87" s="67">
        <v>2</v>
      </c>
      <c r="J87" s="67">
        <v>0</v>
      </c>
      <c r="K87" s="67">
        <v>54</v>
      </c>
      <c r="L87" s="69">
        <f t="shared" si="15"/>
        <v>25.82496413199426</v>
      </c>
      <c r="M87" s="70">
        <v>6</v>
      </c>
      <c r="N87" s="71">
        <f t="shared" si="11"/>
        <v>72.222222222222214</v>
      </c>
      <c r="O87" s="72">
        <v>14</v>
      </c>
      <c r="P87" s="69">
        <f t="shared" si="16"/>
        <v>21.52080344332855</v>
      </c>
      <c r="Q87" s="70">
        <v>5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f t="shared" si="12"/>
        <v>77.474892395982778</v>
      </c>
      <c r="Y87" s="70">
        <v>7</v>
      </c>
      <c r="Z87" s="70">
        <v>0.95</v>
      </c>
    </row>
    <row r="88" spans="1:26" customFormat="1" ht="18.75" x14ac:dyDescent="0.25">
      <c r="A88" s="2">
        <v>84</v>
      </c>
      <c r="B88" s="34" t="s">
        <v>177</v>
      </c>
      <c r="C88" s="34" t="s">
        <v>216</v>
      </c>
      <c r="D88" s="39">
        <f t="shared" si="14"/>
        <v>32.4</v>
      </c>
      <c r="E88" s="67">
        <v>11.01</v>
      </c>
      <c r="F88" s="67">
        <v>16</v>
      </c>
      <c r="G88" s="67">
        <v>5</v>
      </c>
      <c r="H88" s="67">
        <v>2</v>
      </c>
      <c r="I88" s="67">
        <v>0</v>
      </c>
      <c r="J88" s="67">
        <v>0</v>
      </c>
      <c r="K88" s="67">
        <v>0</v>
      </c>
      <c r="L88" s="69">
        <f t="shared" si="15"/>
        <v>145.32243415077201</v>
      </c>
      <c r="M88" s="70">
        <v>29</v>
      </c>
      <c r="N88" s="71">
        <f t="shared" si="11"/>
        <v>12.5</v>
      </c>
      <c r="O88" s="72">
        <v>3</v>
      </c>
      <c r="P88" s="69">
        <f t="shared" si="16"/>
        <v>18.165304268846501</v>
      </c>
      <c r="Q88" s="70">
        <v>4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f t="shared" si="12"/>
        <v>0</v>
      </c>
      <c r="Y88" s="70">
        <v>0</v>
      </c>
      <c r="Z88" s="70">
        <v>0.9</v>
      </c>
    </row>
    <row r="89" spans="1:26" customFormat="1" ht="18.75" x14ac:dyDescent="0.25">
      <c r="A89" s="2">
        <v>85</v>
      </c>
      <c r="B89" s="34" t="s">
        <v>122</v>
      </c>
      <c r="C89" s="34" t="s">
        <v>216</v>
      </c>
      <c r="D89" s="39">
        <f t="shared" si="14"/>
        <v>38.949999999999996</v>
      </c>
      <c r="E89" s="67">
        <v>6.1</v>
      </c>
      <c r="F89" s="67">
        <v>2</v>
      </c>
      <c r="G89" s="67">
        <v>2</v>
      </c>
      <c r="H89" s="67">
        <v>2</v>
      </c>
      <c r="I89" s="67">
        <v>1</v>
      </c>
      <c r="J89" s="67">
        <v>0</v>
      </c>
      <c r="K89" s="67">
        <v>6</v>
      </c>
      <c r="L89" s="69">
        <f t="shared" si="15"/>
        <v>32.786885245901644</v>
      </c>
      <c r="M89" s="70">
        <v>7</v>
      </c>
      <c r="N89" s="71">
        <f t="shared" si="11"/>
        <v>100</v>
      </c>
      <c r="O89" s="72">
        <v>19</v>
      </c>
      <c r="P89" s="69">
        <f t="shared" si="16"/>
        <v>49.180327868852466</v>
      </c>
      <c r="Q89" s="70">
        <v>9</v>
      </c>
      <c r="R89" s="70">
        <v>2</v>
      </c>
      <c r="S89" s="70">
        <v>6</v>
      </c>
      <c r="T89" s="70">
        <v>0</v>
      </c>
      <c r="U89" s="70">
        <v>0</v>
      </c>
      <c r="V89" s="70">
        <v>0</v>
      </c>
      <c r="W89" s="70">
        <v>0</v>
      </c>
      <c r="X89" s="70">
        <f t="shared" si="12"/>
        <v>98.360655737704931</v>
      </c>
      <c r="Y89" s="70">
        <v>9</v>
      </c>
      <c r="Z89" s="70">
        <v>0.95</v>
      </c>
    </row>
    <row r="90" spans="1:26" customFormat="1" ht="18.75" x14ac:dyDescent="0.25">
      <c r="A90" s="2">
        <v>86</v>
      </c>
      <c r="B90" s="33" t="s">
        <v>156</v>
      </c>
      <c r="C90" s="33" t="s">
        <v>224</v>
      </c>
      <c r="D90" s="39">
        <f t="shared" si="14"/>
        <v>42.300000000000004</v>
      </c>
      <c r="E90" s="38">
        <v>17.100000000000001</v>
      </c>
      <c r="F90" s="38">
        <v>12</v>
      </c>
      <c r="G90" s="38">
        <v>8</v>
      </c>
      <c r="H90" s="38">
        <v>8</v>
      </c>
      <c r="I90" s="38">
        <v>2</v>
      </c>
      <c r="J90" s="38">
        <v>0</v>
      </c>
      <c r="K90" s="38">
        <v>36</v>
      </c>
      <c r="L90" s="69">
        <f t="shared" si="15"/>
        <v>70.175438596491219</v>
      </c>
      <c r="M90" s="38">
        <v>14</v>
      </c>
      <c r="N90" s="71">
        <f>H90/F90*100</f>
        <v>66.666666666666657</v>
      </c>
      <c r="O90" s="38">
        <v>13</v>
      </c>
      <c r="P90" s="69">
        <f t="shared" si="16"/>
        <v>58.479532163742689</v>
      </c>
      <c r="Q90" s="38">
        <v>11</v>
      </c>
      <c r="R90" s="38">
        <v>3</v>
      </c>
      <c r="S90" s="38">
        <v>9</v>
      </c>
      <c r="T90" s="38">
        <v>0</v>
      </c>
      <c r="U90" s="38">
        <v>0</v>
      </c>
      <c r="V90" s="38">
        <v>0</v>
      </c>
      <c r="W90" s="38">
        <v>0</v>
      </c>
      <c r="X90" s="70">
        <f t="shared" si="12"/>
        <v>210.52631578947367</v>
      </c>
      <c r="Y90" s="38">
        <v>20</v>
      </c>
      <c r="Z90" s="38">
        <v>0.9</v>
      </c>
    </row>
    <row r="91" spans="1:26" customFormat="1" ht="31.5" x14ac:dyDescent="0.25">
      <c r="A91" s="2">
        <v>87</v>
      </c>
      <c r="B91" s="35" t="s">
        <v>186</v>
      </c>
      <c r="C91" s="35" t="s">
        <v>218</v>
      </c>
      <c r="D91" s="39">
        <f t="shared" si="14"/>
        <v>205.20000000000002</v>
      </c>
      <c r="E91" s="67">
        <v>4.5999999999999996</v>
      </c>
      <c r="F91" s="67">
        <v>38</v>
      </c>
      <c r="G91" s="67">
        <v>21</v>
      </c>
      <c r="H91" s="67">
        <v>38</v>
      </c>
      <c r="I91" s="67">
        <v>7</v>
      </c>
      <c r="J91" s="67">
        <v>2</v>
      </c>
      <c r="K91" s="67">
        <v>26</v>
      </c>
      <c r="L91" s="69">
        <f t="shared" si="15"/>
        <v>826.08695652173924</v>
      </c>
      <c r="M91" s="70">
        <v>100</v>
      </c>
      <c r="N91" s="71">
        <f>H91/F91*100</f>
        <v>100</v>
      </c>
      <c r="O91" s="72">
        <v>19</v>
      </c>
      <c r="P91" s="69">
        <f t="shared" si="16"/>
        <v>1021.7391304347826</v>
      </c>
      <c r="Q91" s="70">
        <v>100</v>
      </c>
      <c r="R91" s="70">
        <v>3</v>
      </c>
      <c r="S91" s="70">
        <v>9</v>
      </c>
      <c r="T91" s="70">
        <v>0</v>
      </c>
      <c r="U91" s="70">
        <v>0</v>
      </c>
      <c r="V91" s="70">
        <v>0</v>
      </c>
      <c r="W91" s="70">
        <v>0</v>
      </c>
      <c r="X91" s="70">
        <f t="shared" si="12"/>
        <v>565.21739130434787</v>
      </c>
      <c r="Y91" s="70">
        <v>27</v>
      </c>
      <c r="Z91" s="70">
        <v>0.9</v>
      </c>
    </row>
    <row r="93" spans="1:26" ht="15" customHeight="1" x14ac:dyDescent="0.25">
      <c r="C93" s="101" t="s">
        <v>237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</sheetData>
  <sortState ref="A3:Z90">
    <sortCondition ref="D3:D90"/>
  </sortState>
  <mergeCells count="19">
    <mergeCell ref="A2:A3"/>
    <mergeCell ref="B2:B3"/>
    <mergeCell ref="C2:C3"/>
    <mergeCell ref="D2:D3"/>
    <mergeCell ref="E2:E3"/>
    <mergeCell ref="V2:W2"/>
    <mergeCell ref="X2:Y2"/>
    <mergeCell ref="Z2:Z3"/>
    <mergeCell ref="B4:C4"/>
    <mergeCell ref="C93:Y93"/>
    <mergeCell ref="F2:F3"/>
    <mergeCell ref="G2:G3"/>
    <mergeCell ref="H2:J2"/>
    <mergeCell ref="K2:K3"/>
    <mergeCell ref="L2:M2"/>
    <mergeCell ref="N2:O2"/>
    <mergeCell ref="P2:Q2"/>
    <mergeCell ref="R2:S2"/>
    <mergeCell ref="T2:U2"/>
  </mergeCells>
  <pageMargins left="0.31496062992125984" right="0" top="0.35433070866141736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5" sqref="A5:A23"/>
    </sheetView>
  </sheetViews>
  <sheetFormatPr defaultRowHeight="15" x14ac:dyDescent="0.25"/>
  <cols>
    <col min="1" max="1" width="6.5703125" customWidth="1"/>
    <col min="2" max="2" width="24.85546875" customWidth="1"/>
    <col min="3" max="3" width="26.140625" style="89" customWidth="1"/>
    <col min="6" max="6" width="8.28515625" customWidth="1"/>
    <col min="7" max="7" width="7.85546875" customWidth="1"/>
    <col min="8" max="8" width="7.5703125" customWidth="1"/>
    <col min="9" max="9" width="8" customWidth="1"/>
    <col min="10" max="10" width="7.42578125" customWidth="1"/>
    <col min="11" max="11" width="7" customWidth="1"/>
    <col min="13" max="13" width="6.5703125" customWidth="1"/>
    <col min="15" max="15" width="6.140625" customWidth="1"/>
    <col min="17" max="17" width="6.5703125" customWidth="1"/>
    <col min="18" max="18" width="6" customWidth="1"/>
    <col min="19" max="19" width="6.140625" customWidth="1"/>
    <col min="20" max="20" width="6.42578125" customWidth="1"/>
    <col min="21" max="21" width="7.28515625" customWidth="1"/>
    <col min="22" max="22" width="6.7109375" customWidth="1"/>
    <col min="23" max="23" width="6.85546875" customWidth="1"/>
    <col min="25" max="25" width="6.85546875" customWidth="1"/>
    <col min="26" max="26" width="6.7109375" customWidth="1"/>
  </cols>
  <sheetData>
    <row r="1" spans="1:26" ht="18.75" x14ac:dyDescent="0.25">
      <c r="A1" s="117" t="s">
        <v>236</v>
      </c>
      <c r="B1" s="118"/>
      <c r="C1" s="118"/>
      <c r="D1" s="118"/>
      <c r="E1" s="118"/>
      <c r="F1" s="118"/>
      <c r="G1" s="118"/>
      <c r="H1" s="118"/>
      <c r="I1" s="118"/>
      <c r="J1" s="118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9.95" customHeight="1" x14ac:dyDescent="0.25">
      <c r="A2" s="119" t="s">
        <v>0</v>
      </c>
      <c r="B2" s="119" t="s">
        <v>1</v>
      </c>
      <c r="C2" s="105" t="s">
        <v>239</v>
      </c>
      <c r="D2" s="114" t="s">
        <v>2</v>
      </c>
      <c r="E2" s="96" t="s">
        <v>3</v>
      </c>
      <c r="F2" s="96" t="s">
        <v>103</v>
      </c>
      <c r="G2" s="96" t="s">
        <v>4</v>
      </c>
      <c r="H2" s="94" t="s">
        <v>104</v>
      </c>
      <c r="I2" s="120"/>
      <c r="J2" s="95"/>
      <c r="K2" s="105" t="s">
        <v>5</v>
      </c>
      <c r="L2" s="96" t="s">
        <v>6</v>
      </c>
      <c r="M2" s="96"/>
      <c r="N2" s="107" t="s">
        <v>7</v>
      </c>
      <c r="O2" s="108"/>
      <c r="P2" s="96" t="s">
        <v>8</v>
      </c>
      <c r="Q2" s="96"/>
      <c r="R2" s="109" t="s">
        <v>9</v>
      </c>
      <c r="S2" s="110"/>
      <c r="T2" s="94" t="s">
        <v>10</v>
      </c>
      <c r="U2" s="95"/>
      <c r="V2" s="94" t="s">
        <v>11</v>
      </c>
      <c r="W2" s="95"/>
      <c r="X2" s="96" t="s">
        <v>238</v>
      </c>
      <c r="Y2" s="96"/>
      <c r="Z2" s="97" t="s">
        <v>12</v>
      </c>
    </row>
    <row r="3" spans="1:26" ht="99.95" customHeight="1" x14ac:dyDescent="0.25">
      <c r="A3" s="119"/>
      <c r="B3" s="119"/>
      <c r="C3" s="106"/>
      <c r="D3" s="115"/>
      <c r="E3" s="96"/>
      <c r="F3" s="96"/>
      <c r="G3" s="96"/>
      <c r="H3" s="9" t="s">
        <v>13</v>
      </c>
      <c r="I3" s="9" t="s">
        <v>14</v>
      </c>
      <c r="J3" s="10" t="s">
        <v>15</v>
      </c>
      <c r="K3" s="106"/>
      <c r="L3" s="5" t="s">
        <v>16</v>
      </c>
      <c r="M3" s="6" t="s">
        <v>17</v>
      </c>
      <c r="N3" s="7" t="s">
        <v>16</v>
      </c>
      <c r="O3" s="7" t="s">
        <v>17</v>
      </c>
      <c r="P3" s="6" t="s">
        <v>16</v>
      </c>
      <c r="Q3" s="6" t="s">
        <v>17</v>
      </c>
      <c r="R3" s="5" t="s">
        <v>18</v>
      </c>
      <c r="S3" s="6" t="s">
        <v>17</v>
      </c>
      <c r="T3" s="5" t="s">
        <v>174</v>
      </c>
      <c r="U3" s="6" t="s">
        <v>17</v>
      </c>
      <c r="V3" s="5" t="s">
        <v>20</v>
      </c>
      <c r="W3" s="6" t="s">
        <v>17</v>
      </c>
      <c r="X3" s="12" t="s">
        <v>173</v>
      </c>
      <c r="Y3" s="11" t="s">
        <v>17</v>
      </c>
      <c r="Z3" s="98"/>
    </row>
    <row r="4" spans="1:26" ht="15.75" x14ac:dyDescent="0.25">
      <c r="A4" s="99" t="s">
        <v>21</v>
      </c>
      <c r="B4" s="100"/>
      <c r="C4" s="90"/>
      <c r="D4" s="22"/>
      <c r="E4" s="14" t="s">
        <v>22</v>
      </c>
      <c r="F4" s="14" t="s">
        <v>23</v>
      </c>
      <c r="G4" s="14" t="s">
        <v>24</v>
      </c>
      <c r="H4" s="15" t="s">
        <v>25</v>
      </c>
      <c r="I4" s="15" t="s">
        <v>26</v>
      </c>
      <c r="J4" s="16" t="s">
        <v>27</v>
      </c>
      <c r="K4" s="17" t="s">
        <v>28</v>
      </c>
      <c r="L4" s="14"/>
      <c r="M4" s="18" t="s">
        <v>29</v>
      </c>
      <c r="N4" s="19"/>
      <c r="O4" s="19" t="s">
        <v>30</v>
      </c>
      <c r="P4" s="18"/>
      <c r="Q4" s="18" t="s">
        <v>31</v>
      </c>
      <c r="R4" s="14"/>
      <c r="S4" s="18" t="s">
        <v>32</v>
      </c>
      <c r="T4" s="14"/>
      <c r="U4" s="18" t="s">
        <v>33</v>
      </c>
      <c r="V4" s="14"/>
      <c r="W4" s="18" t="s">
        <v>34</v>
      </c>
      <c r="X4" s="20"/>
      <c r="Y4" s="21" t="s">
        <v>35</v>
      </c>
      <c r="Z4" s="23"/>
    </row>
    <row r="5" spans="1:26" ht="30" customHeight="1" x14ac:dyDescent="0.25">
      <c r="A5" s="2">
        <v>1</v>
      </c>
      <c r="B5" s="25" t="s">
        <v>101</v>
      </c>
      <c r="C5" s="24" t="s">
        <v>307</v>
      </c>
      <c r="D5" s="39">
        <f t="shared" ref="D5:D23" si="0">(M5+O5+Q5+S5+U5+W5)*Z5</f>
        <v>0</v>
      </c>
      <c r="E5" s="2">
        <v>6.72</v>
      </c>
      <c r="F5" s="2">
        <v>0</v>
      </c>
      <c r="G5" s="2">
        <v>0</v>
      </c>
      <c r="H5" s="3">
        <v>0</v>
      </c>
      <c r="I5" s="3">
        <v>0</v>
      </c>
      <c r="J5" s="3">
        <v>0</v>
      </c>
      <c r="K5" s="3">
        <v>0</v>
      </c>
      <c r="L5" s="30">
        <f t="shared" ref="L5:L23" si="1">F5/E5*100</f>
        <v>0</v>
      </c>
      <c r="M5" s="4">
        <v>0</v>
      </c>
      <c r="N5" s="31">
        <v>0</v>
      </c>
      <c r="O5" s="8">
        <v>0</v>
      </c>
      <c r="P5" s="30">
        <f t="shared" ref="P5:P23" si="2">(H5+J5+I5)/E5*100</f>
        <v>0</v>
      </c>
      <c r="Q5" s="4">
        <v>0</v>
      </c>
      <c r="R5" s="4">
        <v>0</v>
      </c>
      <c r="S5" s="4">
        <v>0</v>
      </c>
      <c r="T5" s="4"/>
      <c r="U5" s="4"/>
      <c r="V5" s="4"/>
      <c r="W5" s="4"/>
      <c r="X5" s="4">
        <f t="shared" ref="X5:X23" si="3">K5/E5*100</f>
        <v>0</v>
      </c>
      <c r="Y5" s="4">
        <v>0</v>
      </c>
      <c r="Z5" s="4">
        <v>1</v>
      </c>
    </row>
    <row r="6" spans="1:26" ht="30" customHeight="1" x14ac:dyDescent="0.25">
      <c r="A6" s="2">
        <v>2</v>
      </c>
      <c r="B6" s="24" t="s">
        <v>102</v>
      </c>
      <c r="C6" s="24" t="s">
        <v>306</v>
      </c>
      <c r="D6" s="39">
        <f t="shared" si="0"/>
        <v>0</v>
      </c>
      <c r="E6" s="2">
        <v>12.7</v>
      </c>
      <c r="F6" s="2">
        <v>0</v>
      </c>
      <c r="G6" s="2">
        <v>0</v>
      </c>
      <c r="H6" s="3">
        <v>0</v>
      </c>
      <c r="I6" s="3">
        <v>0</v>
      </c>
      <c r="J6" s="3">
        <v>0</v>
      </c>
      <c r="K6" s="3">
        <v>0</v>
      </c>
      <c r="L6" s="30">
        <f t="shared" si="1"/>
        <v>0</v>
      </c>
      <c r="M6" s="4">
        <v>0</v>
      </c>
      <c r="N6" s="31">
        <v>0</v>
      </c>
      <c r="O6" s="8">
        <v>0</v>
      </c>
      <c r="P6" s="30">
        <f t="shared" si="2"/>
        <v>0</v>
      </c>
      <c r="Q6" s="4">
        <v>0</v>
      </c>
      <c r="R6" s="4">
        <v>0</v>
      </c>
      <c r="S6" s="4">
        <v>0</v>
      </c>
      <c r="T6" s="4"/>
      <c r="U6" s="4"/>
      <c r="V6" s="4"/>
      <c r="W6" s="4"/>
      <c r="X6" s="4">
        <f t="shared" si="3"/>
        <v>0</v>
      </c>
      <c r="Y6" s="4">
        <v>0</v>
      </c>
      <c r="Z6" s="4">
        <v>1</v>
      </c>
    </row>
    <row r="7" spans="1:26" ht="30" customHeight="1" x14ac:dyDescent="0.25">
      <c r="A7" s="2">
        <v>3</v>
      </c>
      <c r="B7" s="26" t="s">
        <v>99</v>
      </c>
      <c r="C7" s="91" t="s">
        <v>312</v>
      </c>
      <c r="D7" s="39">
        <f t="shared" si="0"/>
        <v>0</v>
      </c>
      <c r="E7" s="2">
        <v>28.39</v>
      </c>
      <c r="F7" s="2">
        <v>0</v>
      </c>
      <c r="G7" s="2">
        <v>0</v>
      </c>
      <c r="H7" s="3">
        <v>0</v>
      </c>
      <c r="I7" s="3">
        <v>0</v>
      </c>
      <c r="J7" s="3">
        <v>0</v>
      </c>
      <c r="K7" s="3">
        <v>9</v>
      </c>
      <c r="L7" s="30">
        <f t="shared" si="1"/>
        <v>0</v>
      </c>
      <c r="M7" s="4">
        <v>0</v>
      </c>
      <c r="N7" s="31">
        <v>0</v>
      </c>
      <c r="O7" s="8">
        <v>0</v>
      </c>
      <c r="P7" s="30">
        <f t="shared" si="2"/>
        <v>0</v>
      </c>
      <c r="Q7" s="4">
        <v>0</v>
      </c>
      <c r="R7" s="4">
        <v>0</v>
      </c>
      <c r="S7" s="4">
        <v>0</v>
      </c>
      <c r="T7" s="4"/>
      <c r="U7" s="4"/>
      <c r="V7" s="4"/>
      <c r="W7" s="4"/>
      <c r="X7" s="4">
        <f t="shared" si="3"/>
        <v>31.70130327580134</v>
      </c>
      <c r="Y7" s="4">
        <v>3</v>
      </c>
      <c r="Z7" s="4">
        <v>1</v>
      </c>
    </row>
    <row r="8" spans="1:26" ht="30" customHeight="1" x14ac:dyDescent="0.25">
      <c r="A8" s="2">
        <v>4</v>
      </c>
      <c r="B8" s="24" t="s">
        <v>95</v>
      </c>
      <c r="C8" s="24" t="s">
        <v>316</v>
      </c>
      <c r="D8" s="39">
        <f t="shared" si="0"/>
        <v>1</v>
      </c>
      <c r="E8" s="2">
        <v>135.78</v>
      </c>
      <c r="F8" s="2">
        <v>1</v>
      </c>
      <c r="G8" s="2">
        <v>0</v>
      </c>
      <c r="H8" s="3">
        <v>0</v>
      </c>
      <c r="I8" s="3">
        <v>0</v>
      </c>
      <c r="J8" s="3">
        <v>0</v>
      </c>
      <c r="K8" s="3">
        <v>5</v>
      </c>
      <c r="L8" s="30">
        <f t="shared" si="1"/>
        <v>0.73648549123582263</v>
      </c>
      <c r="M8" s="4">
        <v>1</v>
      </c>
      <c r="N8" s="31">
        <f>H8/F8*100</f>
        <v>0</v>
      </c>
      <c r="O8" s="8">
        <v>0</v>
      </c>
      <c r="P8" s="30">
        <f t="shared" si="2"/>
        <v>0</v>
      </c>
      <c r="Q8" s="4">
        <v>0</v>
      </c>
      <c r="R8" s="4">
        <v>0</v>
      </c>
      <c r="S8" s="4">
        <v>0</v>
      </c>
      <c r="T8" s="4"/>
      <c r="U8" s="4"/>
      <c r="V8" s="4"/>
      <c r="W8" s="4"/>
      <c r="X8" s="4">
        <f t="shared" si="3"/>
        <v>3.6824274561791133</v>
      </c>
      <c r="Y8" s="4">
        <v>1</v>
      </c>
      <c r="Z8" s="4">
        <v>1</v>
      </c>
    </row>
    <row r="9" spans="1:26" ht="30" customHeight="1" x14ac:dyDescent="0.25">
      <c r="A9" s="2">
        <v>5</v>
      </c>
      <c r="B9" s="27" t="s">
        <v>86</v>
      </c>
      <c r="C9" s="27" t="s">
        <v>309</v>
      </c>
      <c r="D9" s="39">
        <f t="shared" si="0"/>
        <v>1.8</v>
      </c>
      <c r="E9" s="2">
        <v>665.14</v>
      </c>
      <c r="F9" s="2">
        <v>9</v>
      </c>
      <c r="G9" s="2">
        <v>0</v>
      </c>
      <c r="H9" s="3">
        <v>0</v>
      </c>
      <c r="I9" s="3">
        <v>1</v>
      </c>
      <c r="J9" s="3">
        <v>0</v>
      </c>
      <c r="K9" s="3">
        <v>214</v>
      </c>
      <c r="L9" s="30">
        <f t="shared" si="1"/>
        <v>1.3530985957843462</v>
      </c>
      <c r="M9" s="4">
        <v>1</v>
      </c>
      <c r="N9" s="31">
        <f t="shared" ref="N9:N15" si="4">H9/F9*100</f>
        <v>0</v>
      </c>
      <c r="O9" s="8">
        <v>0</v>
      </c>
      <c r="P9" s="30">
        <f t="shared" si="2"/>
        <v>0.15034428842048292</v>
      </c>
      <c r="Q9" s="4">
        <v>1</v>
      </c>
      <c r="R9" s="4">
        <v>0</v>
      </c>
      <c r="S9" s="4">
        <v>0</v>
      </c>
      <c r="T9" s="4"/>
      <c r="U9" s="4"/>
      <c r="V9" s="4"/>
      <c r="W9" s="4"/>
      <c r="X9" s="4">
        <f t="shared" si="3"/>
        <v>32.173677721983339</v>
      </c>
      <c r="Y9" s="4">
        <v>3</v>
      </c>
      <c r="Z9" s="4">
        <v>0.9</v>
      </c>
    </row>
    <row r="10" spans="1:26" ht="30" customHeight="1" x14ac:dyDescent="0.25">
      <c r="A10" s="2">
        <v>6</v>
      </c>
      <c r="B10" s="27" t="s">
        <v>89</v>
      </c>
      <c r="C10" s="27" t="s">
        <v>315</v>
      </c>
      <c r="D10" s="39">
        <f t="shared" si="0"/>
        <v>2</v>
      </c>
      <c r="E10" s="2">
        <v>39.9</v>
      </c>
      <c r="F10" s="2">
        <v>1</v>
      </c>
      <c r="G10" s="2">
        <v>0</v>
      </c>
      <c r="H10" s="3">
        <v>0</v>
      </c>
      <c r="I10" s="3">
        <v>1</v>
      </c>
      <c r="J10" s="3">
        <v>0</v>
      </c>
      <c r="K10" s="3">
        <v>2</v>
      </c>
      <c r="L10" s="30">
        <f t="shared" si="1"/>
        <v>2.5062656641604013</v>
      </c>
      <c r="M10" s="4">
        <v>1</v>
      </c>
      <c r="N10" s="31">
        <f t="shared" si="4"/>
        <v>0</v>
      </c>
      <c r="O10" s="8">
        <v>0</v>
      </c>
      <c r="P10" s="30">
        <f t="shared" si="2"/>
        <v>2.5062656641604013</v>
      </c>
      <c r="Q10" s="4">
        <v>1</v>
      </c>
      <c r="R10" s="4">
        <v>0</v>
      </c>
      <c r="S10" s="4">
        <v>0</v>
      </c>
      <c r="T10" s="4"/>
      <c r="U10" s="4"/>
      <c r="V10" s="4"/>
      <c r="W10" s="4"/>
      <c r="X10" s="4">
        <f t="shared" si="3"/>
        <v>5.0125313283208026</v>
      </c>
      <c r="Y10" s="4">
        <v>1</v>
      </c>
      <c r="Z10" s="4">
        <v>1</v>
      </c>
    </row>
    <row r="11" spans="1:26" ht="30" customHeight="1" x14ac:dyDescent="0.25">
      <c r="A11" s="2">
        <v>7</v>
      </c>
      <c r="B11" s="38" t="s">
        <v>175</v>
      </c>
      <c r="C11" s="92" t="s">
        <v>257</v>
      </c>
      <c r="D11" s="39">
        <f t="shared" si="0"/>
        <v>2</v>
      </c>
      <c r="E11" s="37">
        <v>21.21</v>
      </c>
      <c r="F11" s="37">
        <v>2</v>
      </c>
      <c r="G11" s="37">
        <v>0</v>
      </c>
      <c r="H11" s="46">
        <v>0</v>
      </c>
      <c r="I11" s="46">
        <v>0</v>
      </c>
      <c r="J11" s="46">
        <v>0</v>
      </c>
      <c r="K11" s="46">
        <v>3</v>
      </c>
      <c r="L11" s="36">
        <f t="shared" si="1"/>
        <v>9.4295143800094294</v>
      </c>
      <c r="M11" s="36">
        <v>2</v>
      </c>
      <c r="N11" s="36">
        <f t="shared" si="4"/>
        <v>0</v>
      </c>
      <c r="O11" s="36">
        <v>0</v>
      </c>
      <c r="P11" s="36">
        <f t="shared" si="2"/>
        <v>0</v>
      </c>
      <c r="Q11" s="36">
        <v>0</v>
      </c>
      <c r="R11" s="36">
        <v>0</v>
      </c>
      <c r="S11" s="36">
        <v>0</v>
      </c>
      <c r="T11" s="36"/>
      <c r="U11" s="36"/>
      <c r="V11" s="36"/>
      <c r="W11" s="36"/>
      <c r="X11" s="4">
        <f t="shared" si="3"/>
        <v>14.144271570014144</v>
      </c>
      <c r="Y11" s="36">
        <v>1</v>
      </c>
      <c r="Z11" s="36">
        <v>1</v>
      </c>
    </row>
    <row r="12" spans="1:26" ht="30" customHeight="1" x14ac:dyDescent="0.25">
      <c r="A12" s="2">
        <v>8</v>
      </c>
      <c r="B12" s="27" t="s">
        <v>88</v>
      </c>
      <c r="C12" s="27" t="s">
        <v>309</v>
      </c>
      <c r="D12" s="39">
        <f t="shared" si="0"/>
        <v>3.6</v>
      </c>
      <c r="E12" s="2">
        <v>367.59</v>
      </c>
      <c r="F12" s="2">
        <v>28</v>
      </c>
      <c r="G12" s="2">
        <v>0</v>
      </c>
      <c r="H12" s="3">
        <v>1</v>
      </c>
      <c r="I12" s="3">
        <v>1</v>
      </c>
      <c r="J12" s="3">
        <v>0</v>
      </c>
      <c r="K12" s="3">
        <v>208</v>
      </c>
      <c r="L12" s="30">
        <f t="shared" si="1"/>
        <v>7.6171821866753726</v>
      </c>
      <c r="M12" s="4">
        <v>2</v>
      </c>
      <c r="N12" s="31">
        <f t="shared" si="4"/>
        <v>3.5714285714285712</v>
      </c>
      <c r="O12" s="8">
        <v>1</v>
      </c>
      <c r="P12" s="30">
        <f t="shared" si="2"/>
        <v>0.54408444190538374</v>
      </c>
      <c r="Q12" s="4">
        <v>1</v>
      </c>
      <c r="R12" s="4">
        <v>0</v>
      </c>
      <c r="S12" s="4">
        <v>0</v>
      </c>
      <c r="T12" s="4"/>
      <c r="U12" s="4"/>
      <c r="V12" s="4"/>
      <c r="W12" s="4"/>
      <c r="X12" s="4">
        <f t="shared" si="3"/>
        <v>56.584781958159915</v>
      </c>
      <c r="Y12" s="4">
        <v>5</v>
      </c>
      <c r="Z12" s="4">
        <v>0.9</v>
      </c>
    </row>
    <row r="13" spans="1:26" ht="30" customHeight="1" x14ac:dyDescent="0.25">
      <c r="A13" s="2">
        <v>9</v>
      </c>
      <c r="B13" s="29" t="s">
        <v>51</v>
      </c>
      <c r="C13" s="93" t="s">
        <v>319</v>
      </c>
      <c r="D13" s="39">
        <f t="shared" si="0"/>
        <v>4.75</v>
      </c>
      <c r="E13" s="2">
        <v>183.14</v>
      </c>
      <c r="F13" s="2">
        <v>17</v>
      </c>
      <c r="G13" s="2">
        <v>1</v>
      </c>
      <c r="H13" s="3">
        <v>1</v>
      </c>
      <c r="I13" s="3">
        <v>0</v>
      </c>
      <c r="J13" s="3">
        <v>1</v>
      </c>
      <c r="K13" s="3">
        <v>69</v>
      </c>
      <c r="L13" s="30">
        <f t="shared" si="1"/>
        <v>9.2825161078955993</v>
      </c>
      <c r="M13" s="4">
        <v>2</v>
      </c>
      <c r="N13" s="31">
        <f t="shared" si="4"/>
        <v>5.8823529411764701</v>
      </c>
      <c r="O13" s="8">
        <v>2</v>
      </c>
      <c r="P13" s="30">
        <f t="shared" si="2"/>
        <v>1.092060718575953</v>
      </c>
      <c r="Q13" s="4">
        <v>1</v>
      </c>
      <c r="R13" s="4">
        <v>0</v>
      </c>
      <c r="S13" s="4">
        <v>0</v>
      </c>
      <c r="T13" s="4"/>
      <c r="U13" s="4"/>
      <c r="V13" s="4"/>
      <c r="W13" s="4"/>
      <c r="X13" s="4">
        <f t="shared" si="3"/>
        <v>37.676094790870373</v>
      </c>
      <c r="Y13" s="4">
        <v>3</v>
      </c>
      <c r="Z13" s="4">
        <v>0.95</v>
      </c>
    </row>
    <row r="14" spans="1:26" ht="30" customHeight="1" x14ac:dyDescent="0.25">
      <c r="A14" s="2">
        <v>10</v>
      </c>
      <c r="B14" s="24" t="s">
        <v>98</v>
      </c>
      <c r="C14" s="24" t="s">
        <v>304</v>
      </c>
      <c r="D14" s="39">
        <f t="shared" si="0"/>
        <v>8.5499999999999989</v>
      </c>
      <c r="E14" s="2">
        <v>222</v>
      </c>
      <c r="F14" s="2">
        <v>9</v>
      </c>
      <c r="G14" s="2">
        <v>3</v>
      </c>
      <c r="H14" s="3">
        <v>3</v>
      </c>
      <c r="I14" s="3">
        <v>3</v>
      </c>
      <c r="J14" s="3">
        <v>1</v>
      </c>
      <c r="K14" s="3">
        <v>94</v>
      </c>
      <c r="L14" s="30">
        <f t="shared" si="1"/>
        <v>4.0540540540540544</v>
      </c>
      <c r="M14" s="4">
        <v>1</v>
      </c>
      <c r="N14" s="31">
        <f t="shared" si="4"/>
        <v>33.333333333333329</v>
      </c>
      <c r="O14" s="8">
        <v>7</v>
      </c>
      <c r="P14" s="30">
        <f t="shared" si="2"/>
        <v>3.1531531531531529</v>
      </c>
      <c r="Q14" s="4">
        <v>1</v>
      </c>
      <c r="R14" s="4">
        <v>0</v>
      </c>
      <c r="S14" s="4">
        <v>0</v>
      </c>
      <c r="T14" s="4"/>
      <c r="U14" s="4"/>
      <c r="V14" s="4"/>
      <c r="W14" s="4"/>
      <c r="X14" s="4">
        <f t="shared" si="3"/>
        <v>42.342342342342342</v>
      </c>
      <c r="Y14" s="4">
        <v>4</v>
      </c>
      <c r="Z14" s="4">
        <v>0.95</v>
      </c>
    </row>
    <row r="15" spans="1:26" ht="30" customHeight="1" x14ac:dyDescent="0.25">
      <c r="A15" s="2">
        <v>11</v>
      </c>
      <c r="B15" s="24" t="s">
        <v>94</v>
      </c>
      <c r="C15" s="24" t="s">
        <v>311</v>
      </c>
      <c r="D15" s="39">
        <f t="shared" si="0"/>
        <v>9</v>
      </c>
      <c r="E15" s="2">
        <v>189.92</v>
      </c>
      <c r="F15" s="2">
        <v>11</v>
      </c>
      <c r="G15" s="2">
        <v>2</v>
      </c>
      <c r="H15" s="3">
        <v>3</v>
      </c>
      <c r="I15" s="3">
        <v>1</v>
      </c>
      <c r="J15" s="3">
        <v>2</v>
      </c>
      <c r="K15" s="3">
        <v>25</v>
      </c>
      <c r="L15" s="30">
        <f t="shared" si="1"/>
        <v>5.791912384161753</v>
      </c>
      <c r="M15" s="4">
        <v>2</v>
      </c>
      <c r="N15" s="31">
        <f t="shared" si="4"/>
        <v>27.27272727272727</v>
      </c>
      <c r="O15" s="8">
        <v>6</v>
      </c>
      <c r="P15" s="30">
        <f t="shared" si="2"/>
        <v>3.1592249368155016</v>
      </c>
      <c r="Q15" s="4">
        <v>1</v>
      </c>
      <c r="R15" s="4">
        <v>0</v>
      </c>
      <c r="S15" s="4">
        <v>0</v>
      </c>
      <c r="T15" s="4"/>
      <c r="U15" s="4"/>
      <c r="V15" s="4"/>
      <c r="W15" s="4"/>
      <c r="X15" s="4">
        <f t="shared" si="3"/>
        <v>13.163437236731257</v>
      </c>
      <c r="Y15" s="4">
        <v>1</v>
      </c>
      <c r="Z15" s="4">
        <v>1</v>
      </c>
    </row>
    <row r="16" spans="1:26" ht="30" customHeight="1" x14ac:dyDescent="0.25">
      <c r="A16" s="2">
        <v>12</v>
      </c>
      <c r="B16" s="24" t="s">
        <v>96</v>
      </c>
      <c r="C16" s="24" t="s">
        <v>318</v>
      </c>
      <c r="D16" s="39">
        <f t="shared" si="0"/>
        <v>11</v>
      </c>
      <c r="E16" s="2">
        <v>10.37</v>
      </c>
      <c r="F16" s="2">
        <v>1</v>
      </c>
      <c r="G16" s="2">
        <v>0</v>
      </c>
      <c r="H16" s="3">
        <v>0</v>
      </c>
      <c r="I16" s="3">
        <v>2</v>
      </c>
      <c r="J16" s="3">
        <v>1</v>
      </c>
      <c r="K16" s="3">
        <v>25</v>
      </c>
      <c r="L16" s="30">
        <f t="shared" si="1"/>
        <v>9.6432015429122462</v>
      </c>
      <c r="M16" s="4">
        <v>2</v>
      </c>
      <c r="N16" s="31">
        <v>0</v>
      </c>
      <c r="O16" s="8">
        <v>0</v>
      </c>
      <c r="P16" s="30">
        <f t="shared" si="2"/>
        <v>28.929604628736744</v>
      </c>
      <c r="Q16" s="4">
        <v>6</v>
      </c>
      <c r="R16" s="4">
        <v>1</v>
      </c>
      <c r="S16" s="4">
        <v>3</v>
      </c>
      <c r="T16" s="4"/>
      <c r="U16" s="4"/>
      <c r="V16" s="4"/>
      <c r="W16" s="4"/>
      <c r="X16" s="4">
        <f t="shared" si="3"/>
        <v>241.08003857280619</v>
      </c>
      <c r="Y16" s="4">
        <v>20</v>
      </c>
      <c r="Z16" s="4">
        <v>1</v>
      </c>
    </row>
    <row r="17" spans="1:26" ht="30" customHeight="1" x14ac:dyDescent="0.25">
      <c r="A17" s="2">
        <v>13</v>
      </c>
      <c r="B17" s="24" t="s">
        <v>93</v>
      </c>
      <c r="C17" s="24" t="s">
        <v>305</v>
      </c>
      <c r="D17" s="39">
        <f t="shared" si="0"/>
        <v>11.700000000000001</v>
      </c>
      <c r="E17" s="2">
        <v>132.19999999999999</v>
      </c>
      <c r="F17" s="2">
        <v>23</v>
      </c>
      <c r="G17" s="2">
        <v>3</v>
      </c>
      <c r="H17" s="3">
        <v>8</v>
      </c>
      <c r="I17" s="3">
        <v>1</v>
      </c>
      <c r="J17" s="3">
        <v>1</v>
      </c>
      <c r="K17" s="3">
        <v>8</v>
      </c>
      <c r="L17" s="30">
        <f t="shared" si="1"/>
        <v>17.397881996974281</v>
      </c>
      <c r="M17" s="4">
        <v>4</v>
      </c>
      <c r="N17" s="31">
        <f t="shared" ref="N17:N23" si="5">H17/F17*100</f>
        <v>34.782608695652172</v>
      </c>
      <c r="O17" s="8">
        <v>7</v>
      </c>
      <c r="P17" s="30">
        <f t="shared" si="2"/>
        <v>7.5642965204236008</v>
      </c>
      <c r="Q17" s="4">
        <v>2</v>
      </c>
      <c r="R17" s="4">
        <v>0</v>
      </c>
      <c r="S17" s="4">
        <v>0</v>
      </c>
      <c r="T17" s="4"/>
      <c r="U17" s="4"/>
      <c r="V17" s="4"/>
      <c r="W17" s="4"/>
      <c r="X17" s="4">
        <f t="shared" si="3"/>
        <v>6.051437216338881</v>
      </c>
      <c r="Y17" s="4">
        <v>1</v>
      </c>
      <c r="Z17" s="4">
        <v>0.9</v>
      </c>
    </row>
    <row r="18" spans="1:26" ht="30" customHeight="1" x14ac:dyDescent="0.25">
      <c r="A18" s="2">
        <v>14</v>
      </c>
      <c r="B18" s="25" t="s">
        <v>100</v>
      </c>
      <c r="C18" s="24" t="s">
        <v>317</v>
      </c>
      <c r="D18" s="39">
        <f t="shared" si="0"/>
        <v>16.149999999999999</v>
      </c>
      <c r="E18" s="2">
        <v>74.239999999999995</v>
      </c>
      <c r="F18" s="2">
        <v>7</v>
      </c>
      <c r="G18" s="2">
        <v>2</v>
      </c>
      <c r="H18" s="3">
        <v>3</v>
      </c>
      <c r="I18" s="3">
        <v>1</v>
      </c>
      <c r="J18" s="3">
        <v>4</v>
      </c>
      <c r="K18" s="3">
        <v>29</v>
      </c>
      <c r="L18" s="30">
        <f t="shared" si="1"/>
        <v>9.4288793103448292</v>
      </c>
      <c r="M18" s="4">
        <v>2</v>
      </c>
      <c r="N18" s="31">
        <f t="shared" si="5"/>
        <v>42.857142857142854</v>
      </c>
      <c r="O18" s="8">
        <v>9</v>
      </c>
      <c r="P18" s="30">
        <f t="shared" si="2"/>
        <v>10.775862068965518</v>
      </c>
      <c r="Q18" s="4">
        <v>3</v>
      </c>
      <c r="R18" s="4">
        <v>1</v>
      </c>
      <c r="S18" s="4">
        <v>3</v>
      </c>
      <c r="T18" s="4"/>
      <c r="U18" s="4"/>
      <c r="V18" s="4"/>
      <c r="W18" s="4"/>
      <c r="X18" s="4">
        <f t="shared" si="3"/>
        <v>39.0625</v>
      </c>
      <c r="Y18" s="4">
        <v>3</v>
      </c>
      <c r="Z18" s="4">
        <v>0.95</v>
      </c>
    </row>
    <row r="19" spans="1:26" ht="30" customHeight="1" x14ac:dyDescent="0.25">
      <c r="A19" s="2">
        <v>15</v>
      </c>
      <c r="B19" s="25" t="s">
        <v>97</v>
      </c>
      <c r="C19" s="24" t="s">
        <v>310</v>
      </c>
      <c r="D19" s="39">
        <f t="shared" si="0"/>
        <v>16.2</v>
      </c>
      <c r="E19" s="2">
        <v>81.37</v>
      </c>
      <c r="F19" s="2">
        <v>9</v>
      </c>
      <c r="G19" s="2">
        <v>0</v>
      </c>
      <c r="H19" s="3">
        <v>6</v>
      </c>
      <c r="I19" s="3">
        <v>1</v>
      </c>
      <c r="J19" s="3">
        <v>0</v>
      </c>
      <c r="K19" s="3">
        <v>62</v>
      </c>
      <c r="L19" s="30">
        <f t="shared" si="1"/>
        <v>11.060587440088485</v>
      </c>
      <c r="M19" s="4">
        <v>3</v>
      </c>
      <c r="N19" s="31">
        <f t="shared" si="5"/>
        <v>66.666666666666657</v>
      </c>
      <c r="O19" s="8">
        <v>13</v>
      </c>
      <c r="P19" s="30">
        <f t="shared" si="2"/>
        <v>8.6026791200688209</v>
      </c>
      <c r="Q19" s="4">
        <v>2</v>
      </c>
      <c r="R19" s="4">
        <v>0</v>
      </c>
      <c r="S19" s="4">
        <v>0</v>
      </c>
      <c r="T19" s="4"/>
      <c r="U19" s="4"/>
      <c r="V19" s="4"/>
      <c r="W19" s="4"/>
      <c r="X19" s="4">
        <f t="shared" si="3"/>
        <v>76.19515792060956</v>
      </c>
      <c r="Y19" s="4">
        <v>7</v>
      </c>
      <c r="Z19" s="4">
        <v>0.9</v>
      </c>
    </row>
    <row r="20" spans="1:26" ht="30" customHeight="1" x14ac:dyDescent="0.25">
      <c r="A20" s="2">
        <v>16</v>
      </c>
      <c r="B20" s="27" t="s">
        <v>91</v>
      </c>
      <c r="C20" s="27" t="s">
        <v>313</v>
      </c>
      <c r="D20" s="39">
        <f t="shared" si="0"/>
        <v>17</v>
      </c>
      <c r="E20" s="2">
        <v>232.95</v>
      </c>
      <c r="F20" s="2">
        <v>16</v>
      </c>
      <c r="G20" s="2">
        <v>4</v>
      </c>
      <c r="H20" s="3">
        <v>9</v>
      </c>
      <c r="I20" s="3">
        <v>2</v>
      </c>
      <c r="J20" s="3">
        <v>0</v>
      </c>
      <c r="K20" s="3">
        <v>69</v>
      </c>
      <c r="L20" s="30">
        <f t="shared" si="1"/>
        <v>6.8684267010088007</v>
      </c>
      <c r="M20" s="4">
        <v>2</v>
      </c>
      <c r="N20" s="31">
        <f t="shared" si="5"/>
        <v>56.25</v>
      </c>
      <c r="O20" s="8">
        <v>11</v>
      </c>
      <c r="P20" s="30">
        <f t="shared" si="2"/>
        <v>4.7220433569435505</v>
      </c>
      <c r="Q20" s="4">
        <v>1</v>
      </c>
      <c r="R20" s="4">
        <v>1</v>
      </c>
      <c r="S20" s="4">
        <v>3</v>
      </c>
      <c r="T20" s="4"/>
      <c r="U20" s="4"/>
      <c r="V20" s="4"/>
      <c r="W20" s="4"/>
      <c r="X20" s="4">
        <f t="shared" si="3"/>
        <v>29.620090148100452</v>
      </c>
      <c r="Y20" s="4">
        <v>2</v>
      </c>
      <c r="Z20" s="4">
        <v>1</v>
      </c>
    </row>
    <row r="21" spans="1:26" ht="30" customHeight="1" x14ac:dyDescent="0.25">
      <c r="A21" s="2">
        <v>17</v>
      </c>
      <c r="B21" s="28" t="s">
        <v>92</v>
      </c>
      <c r="C21" s="27" t="s">
        <v>309</v>
      </c>
      <c r="D21" s="39">
        <f t="shared" si="0"/>
        <v>19.95</v>
      </c>
      <c r="E21" s="2">
        <v>239.89</v>
      </c>
      <c r="F21" s="2">
        <v>14</v>
      </c>
      <c r="G21" s="2">
        <v>1</v>
      </c>
      <c r="H21" s="3">
        <v>12</v>
      </c>
      <c r="I21" s="3">
        <v>0</v>
      </c>
      <c r="J21" s="3">
        <v>1</v>
      </c>
      <c r="K21" s="3">
        <v>22</v>
      </c>
      <c r="L21" s="30">
        <f t="shared" si="1"/>
        <v>5.8360081704114384</v>
      </c>
      <c r="M21" s="4">
        <v>2</v>
      </c>
      <c r="N21" s="31">
        <f t="shared" si="5"/>
        <v>85.714285714285708</v>
      </c>
      <c r="O21" s="8">
        <v>17</v>
      </c>
      <c r="P21" s="30">
        <f t="shared" si="2"/>
        <v>5.4191504439534794</v>
      </c>
      <c r="Q21" s="4">
        <v>2</v>
      </c>
      <c r="R21" s="4">
        <v>0</v>
      </c>
      <c r="S21" s="4">
        <v>0</v>
      </c>
      <c r="T21" s="4"/>
      <c r="U21" s="4"/>
      <c r="V21" s="4"/>
      <c r="W21" s="4"/>
      <c r="X21" s="4">
        <f t="shared" si="3"/>
        <v>9.1708699820751178</v>
      </c>
      <c r="Y21" s="4">
        <v>1</v>
      </c>
      <c r="Z21" s="4">
        <v>0.95</v>
      </c>
    </row>
    <row r="22" spans="1:26" ht="30" customHeight="1" x14ac:dyDescent="0.25">
      <c r="A22" s="2">
        <v>18</v>
      </c>
      <c r="B22" s="27" t="s">
        <v>90</v>
      </c>
      <c r="C22" s="27" t="s">
        <v>308</v>
      </c>
      <c r="D22" s="39">
        <f t="shared" si="0"/>
        <v>20.7</v>
      </c>
      <c r="E22" s="2">
        <v>274.11</v>
      </c>
      <c r="F22" s="2">
        <v>54</v>
      </c>
      <c r="G22" s="2">
        <v>11</v>
      </c>
      <c r="H22" s="2">
        <v>41</v>
      </c>
      <c r="I22" s="2">
        <v>4</v>
      </c>
      <c r="J22" s="2">
        <v>2</v>
      </c>
      <c r="K22" s="2">
        <v>263</v>
      </c>
      <c r="L22" s="30">
        <f t="shared" si="1"/>
        <v>19.700120389624605</v>
      </c>
      <c r="M22" s="4">
        <v>4</v>
      </c>
      <c r="N22" s="31">
        <f t="shared" si="5"/>
        <v>75.925925925925924</v>
      </c>
      <c r="O22" s="8">
        <v>15</v>
      </c>
      <c r="P22" s="30">
        <f t="shared" si="2"/>
        <v>17.14640107985845</v>
      </c>
      <c r="Q22" s="4">
        <v>4</v>
      </c>
      <c r="R22" s="4">
        <v>0</v>
      </c>
      <c r="S22" s="4">
        <v>0</v>
      </c>
      <c r="T22" s="4"/>
      <c r="U22" s="4"/>
      <c r="V22" s="4"/>
      <c r="W22" s="4"/>
      <c r="X22" s="4">
        <f t="shared" si="3"/>
        <v>95.946882638356854</v>
      </c>
      <c r="Y22" s="4">
        <v>9</v>
      </c>
      <c r="Z22" s="4">
        <v>0.9</v>
      </c>
    </row>
    <row r="23" spans="1:26" ht="30" customHeight="1" x14ac:dyDescent="0.25">
      <c r="A23" s="2">
        <v>19</v>
      </c>
      <c r="B23" s="27" t="s">
        <v>87</v>
      </c>
      <c r="C23" s="27" t="s">
        <v>314</v>
      </c>
      <c r="D23" s="39">
        <f t="shared" si="0"/>
        <v>32.299999999999997</v>
      </c>
      <c r="E23" s="2">
        <v>172.96</v>
      </c>
      <c r="F23" s="2">
        <v>72</v>
      </c>
      <c r="G23" s="2">
        <v>16</v>
      </c>
      <c r="H23" s="2">
        <v>46</v>
      </c>
      <c r="I23" s="2">
        <v>11</v>
      </c>
      <c r="J23" s="2">
        <v>0</v>
      </c>
      <c r="K23" s="2">
        <v>223</v>
      </c>
      <c r="L23" s="30">
        <f t="shared" si="1"/>
        <v>41.628122109158184</v>
      </c>
      <c r="M23" s="4">
        <v>9</v>
      </c>
      <c r="N23" s="31">
        <f t="shared" si="5"/>
        <v>63.888888888888886</v>
      </c>
      <c r="O23" s="8">
        <v>12</v>
      </c>
      <c r="P23" s="30">
        <f t="shared" si="2"/>
        <v>32.955596669750229</v>
      </c>
      <c r="Q23" s="4">
        <v>7</v>
      </c>
      <c r="R23" s="4">
        <v>2</v>
      </c>
      <c r="S23" s="4">
        <v>6</v>
      </c>
      <c r="T23" s="4"/>
      <c r="U23" s="4"/>
      <c r="V23" s="4"/>
      <c r="W23" s="4"/>
      <c r="X23" s="4">
        <f t="shared" si="3"/>
        <v>128.93154486586494</v>
      </c>
      <c r="Y23" s="4">
        <v>12</v>
      </c>
      <c r="Z23" s="4">
        <v>0.95</v>
      </c>
    </row>
    <row r="25" spans="1:26" ht="28.5" customHeight="1" x14ac:dyDescent="0.25">
      <c r="C25" s="116" t="s">
        <v>240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</sheetData>
  <sortState ref="A9:Z28">
    <sortCondition ref="D9:D28"/>
  </sortState>
  <mergeCells count="20">
    <mergeCell ref="A1:J1"/>
    <mergeCell ref="A2:A3"/>
    <mergeCell ref="B2:B3"/>
    <mergeCell ref="D2:D3"/>
    <mergeCell ref="E2:E3"/>
    <mergeCell ref="F2:F3"/>
    <mergeCell ref="G2:G3"/>
    <mergeCell ref="H2:J2"/>
    <mergeCell ref="C25:O25"/>
    <mergeCell ref="V2:W2"/>
    <mergeCell ref="X2:Y2"/>
    <mergeCell ref="Z2:Z3"/>
    <mergeCell ref="A4:B4"/>
    <mergeCell ref="C2:C3"/>
    <mergeCell ref="K2:K3"/>
    <mergeCell ref="L2:M2"/>
    <mergeCell ref="N2:O2"/>
    <mergeCell ref="P2:Q2"/>
    <mergeCell ref="R2:S2"/>
    <mergeCell ref="T2:U2"/>
  </mergeCells>
  <pageMargins left="0.31496062992125984" right="0" top="0.74803149606299213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5" workbookViewId="0">
      <selection activeCell="B36" sqref="B36"/>
    </sheetView>
  </sheetViews>
  <sheetFormatPr defaultRowHeight="15" x14ac:dyDescent="0.25"/>
  <cols>
    <col min="1" max="1" width="6.5703125" customWidth="1"/>
    <col min="2" max="2" width="28.7109375" style="89" customWidth="1"/>
    <col min="3" max="3" width="28.42578125" customWidth="1"/>
    <col min="6" max="6" width="8.5703125" customWidth="1"/>
    <col min="7" max="7" width="8" customWidth="1"/>
    <col min="8" max="8" width="7.5703125" customWidth="1"/>
    <col min="9" max="9" width="7.28515625" customWidth="1"/>
    <col min="10" max="10" width="7.5703125" customWidth="1"/>
    <col min="11" max="11" width="7.7109375" customWidth="1"/>
    <col min="12" max="12" width="7.85546875" customWidth="1"/>
    <col min="13" max="13" width="7.140625" customWidth="1"/>
    <col min="15" max="15" width="7.42578125" customWidth="1"/>
    <col min="16" max="16" width="7.7109375" customWidth="1"/>
    <col min="17" max="17" width="6" customWidth="1"/>
    <col min="18" max="18" width="6.42578125" customWidth="1"/>
    <col min="19" max="19" width="6.85546875" customWidth="1"/>
    <col min="20" max="20" width="7.42578125" customWidth="1"/>
    <col min="21" max="21" width="7" customWidth="1"/>
    <col min="22" max="22" width="8" customWidth="1"/>
    <col min="23" max="23" width="6.5703125" customWidth="1"/>
    <col min="24" max="24" width="8.28515625" customWidth="1"/>
    <col min="25" max="25" width="7.140625" customWidth="1"/>
  </cols>
  <sheetData>
    <row r="1" spans="1:26" ht="18.75" x14ac:dyDescent="0.25">
      <c r="A1" s="44" t="s">
        <v>242</v>
      </c>
      <c r="B1" s="87"/>
      <c r="C1" s="45"/>
      <c r="D1" s="45"/>
      <c r="E1" s="80"/>
      <c r="F1" s="80"/>
      <c r="G1" s="80"/>
      <c r="H1" s="80"/>
      <c r="I1" s="80"/>
      <c r="J1" s="8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3.25" customHeight="1" x14ac:dyDescent="0.25">
      <c r="A2" s="121" t="s">
        <v>0</v>
      </c>
      <c r="B2" s="105" t="s">
        <v>1</v>
      </c>
      <c r="C2" s="121" t="s">
        <v>239</v>
      </c>
      <c r="D2" s="114" t="s">
        <v>2</v>
      </c>
      <c r="E2" s="105" t="s">
        <v>3</v>
      </c>
      <c r="F2" s="105" t="s">
        <v>103</v>
      </c>
      <c r="G2" s="105" t="s">
        <v>4</v>
      </c>
      <c r="H2" s="94" t="s">
        <v>104</v>
      </c>
      <c r="I2" s="120"/>
      <c r="J2" s="95"/>
      <c r="K2" s="105" t="s">
        <v>5</v>
      </c>
      <c r="L2" s="96" t="s">
        <v>6</v>
      </c>
      <c r="M2" s="96"/>
      <c r="N2" s="107" t="s">
        <v>7</v>
      </c>
      <c r="O2" s="108"/>
      <c r="P2" s="96" t="s">
        <v>8</v>
      </c>
      <c r="Q2" s="96"/>
      <c r="R2" s="109" t="s">
        <v>9</v>
      </c>
      <c r="S2" s="110"/>
      <c r="T2" s="94" t="s">
        <v>10</v>
      </c>
      <c r="U2" s="95"/>
      <c r="V2" s="94" t="s">
        <v>11</v>
      </c>
      <c r="W2" s="95"/>
      <c r="X2" s="96" t="s">
        <v>238</v>
      </c>
      <c r="Y2" s="96"/>
      <c r="Z2" s="97" t="s">
        <v>12</v>
      </c>
    </row>
    <row r="3" spans="1:26" ht="153" x14ac:dyDescent="0.25">
      <c r="A3" s="122"/>
      <c r="B3" s="106"/>
      <c r="C3" s="122"/>
      <c r="D3" s="115"/>
      <c r="E3" s="106"/>
      <c r="F3" s="106"/>
      <c r="G3" s="106"/>
      <c r="H3" s="9" t="s">
        <v>13</v>
      </c>
      <c r="I3" s="9" t="s">
        <v>14</v>
      </c>
      <c r="J3" s="10" t="s">
        <v>15</v>
      </c>
      <c r="K3" s="106"/>
      <c r="L3" s="5" t="s">
        <v>16</v>
      </c>
      <c r="M3" s="6" t="s">
        <v>17</v>
      </c>
      <c r="N3" s="7" t="s">
        <v>16</v>
      </c>
      <c r="O3" s="7" t="s">
        <v>17</v>
      </c>
      <c r="P3" s="6" t="s">
        <v>16</v>
      </c>
      <c r="Q3" s="6" t="s">
        <v>17</v>
      </c>
      <c r="R3" s="5" t="s">
        <v>18</v>
      </c>
      <c r="S3" s="6" t="s">
        <v>17</v>
      </c>
      <c r="T3" s="5" t="s">
        <v>19</v>
      </c>
      <c r="U3" s="6" t="s">
        <v>17</v>
      </c>
      <c r="V3" s="5" t="s">
        <v>20</v>
      </c>
      <c r="W3" s="6" t="s">
        <v>17</v>
      </c>
      <c r="X3" s="12" t="s">
        <v>173</v>
      </c>
      <c r="Y3" s="11" t="s">
        <v>17</v>
      </c>
      <c r="Z3" s="98"/>
    </row>
    <row r="4" spans="1:26" ht="15.75" x14ac:dyDescent="0.25">
      <c r="A4" s="54" t="s">
        <v>209</v>
      </c>
      <c r="B4" s="88"/>
      <c r="C4" s="83"/>
      <c r="D4" s="56"/>
      <c r="E4" s="57" t="s">
        <v>22</v>
      </c>
      <c r="F4" s="57" t="s">
        <v>23</v>
      </c>
      <c r="G4" s="57" t="s">
        <v>24</v>
      </c>
      <c r="H4" s="58" t="s">
        <v>25</v>
      </c>
      <c r="I4" s="58" t="s">
        <v>26</v>
      </c>
      <c r="J4" s="59" t="s">
        <v>27</v>
      </c>
      <c r="K4" s="60" t="s">
        <v>28</v>
      </c>
      <c r="L4" s="57"/>
      <c r="M4" s="61" t="s">
        <v>29</v>
      </c>
      <c r="N4" s="62"/>
      <c r="O4" s="62" t="s">
        <v>30</v>
      </c>
      <c r="P4" s="61"/>
      <c r="Q4" s="61" t="s">
        <v>31</v>
      </c>
      <c r="R4" s="57"/>
      <c r="S4" s="61" t="s">
        <v>32</v>
      </c>
      <c r="T4" s="57"/>
      <c r="U4" s="61" t="s">
        <v>33</v>
      </c>
      <c r="V4" s="57"/>
      <c r="W4" s="61" t="s">
        <v>34</v>
      </c>
      <c r="X4" s="63"/>
      <c r="Y4" s="64" t="s">
        <v>35</v>
      </c>
      <c r="Z4" s="65"/>
    </row>
    <row r="5" spans="1:26" ht="31.5" customHeight="1" x14ac:dyDescent="0.25">
      <c r="A5" s="2">
        <v>1</v>
      </c>
      <c r="B5" s="47" t="s">
        <v>43</v>
      </c>
      <c r="C5" s="43" t="s">
        <v>264</v>
      </c>
      <c r="D5" s="39">
        <f t="shared" ref="D5:D36" si="0">(M5+O5+Q5+S5+U5+W5)*Z5</f>
        <v>0</v>
      </c>
      <c r="E5" s="2">
        <v>11</v>
      </c>
      <c r="F5" s="2">
        <v>0</v>
      </c>
      <c r="G5" s="2">
        <v>0</v>
      </c>
      <c r="H5" s="3">
        <v>0</v>
      </c>
      <c r="I5" s="3">
        <v>0</v>
      </c>
      <c r="J5" s="3">
        <v>0</v>
      </c>
      <c r="K5" s="3">
        <v>0</v>
      </c>
      <c r="L5" s="30">
        <f t="shared" ref="L5:L36" si="1">F5/E5*100</f>
        <v>0</v>
      </c>
      <c r="M5" s="4">
        <v>0</v>
      </c>
      <c r="N5" s="31">
        <v>0</v>
      </c>
      <c r="O5" s="8">
        <v>0</v>
      </c>
      <c r="P5" s="30">
        <f t="shared" ref="P5:P36" si="2">(H5+J5+I5)/E5*100</f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f t="shared" ref="X5:X36" si="3">K5/E5*100</f>
        <v>0</v>
      </c>
      <c r="Y5" s="4">
        <v>0</v>
      </c>
      <c r="Z5" s="4">
        <v>1</v>
      </c>
    </row>
    <row r="6" spans="1:26" ht="26.25" x14ac:dyDescent="0.25">
      <c r="A6" s="2">
        <v>2</v>
      </c>
      <c r="B6" s="48" t="s">
        <v>201</v>
      </c>
      <c r="C6" s="41" t="s">
        <v>303</v>
      </c>
      <c r="D6" s="39">
        <f t="shared" si="0"/>
        <v>0</v>
      </c>
      <c r="E6" s="42">
        <v>8.3000000000000007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0">
        <f t="shared" si="1"/>
        <v>0</v>
      </c>
      <c r="M6" s="36">
        <v>0</v>
      </c>
      <c r="N6" s="31">
        <v>0</v>
      </c>
      <c r="O6" s="36">
        <v>0</v>
      </c>
      <c r="P6" s="30">
        <f t="shared" si="2"/>
        <v>0</v>
      </c>
      <c r="Q6" s="36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f t="shared" si="3"/>
        <v>0</v>
      </c>
      <c r="Y6" s="4">
        <v>0</v>
      </c>
      <c r="Z6" s="4">
        <v>0</v>
      </c>
    </row>
    <row r="7" spans="1:26" ht="26.25" x14ac:dyDescent="0.25">
      <c r="A7" s="2">
        <v>3</v>
      </c>
      <c r="B7" s="48" t="s">
        <v>202</v>
      </c>
      <c r="C7" s="48" t="s">
        <v>252</v>
      </c>
      <c r="D7" s="39">
        <f t="shared" si="0"/>
        <v>0</v>
      </c>
      <c r="E7" s="42">
        <v>22.8</v>
      </c>
      <c r="F7" s="37">
        <v>0</v>
      </c>
      <c r="G7" s="37">
        <v>0</v>
      </c>
      <c r="H7" s="46">
        <v>0</v>
      </c>
      <c r="I7" s="46">
        <v>0</v>
      </c>
      <c r="J7" s="46">
        <v>0</v>
      </c>
      <c r="K7" s="46">
        <v>0</v>
      </c>
      <c r="L7" s="30">
        <f t="shared" si="1"/>
        <v>0</v>
      </c>
      <c r="M7" s="86">
        <v>0</v>
      </c>
      <c r="N7" s="86">
        <v>0</v>
      </c>
      <c r="O7" s="36">
        <v>0</v>
      </c>
      <c r="P7" s="30">
        <f t="shared" si="2"/>
        <v>0</v>
      </c>
      <c r="Q7" s="36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f t="shared" si="3"/>
        <v>0</v>
      </c>
      <c r="Y7" s="4">
        <v>0</v>
      </c>
      <c r="Z7" s="4">
        <v>0</v>
      </c>
    </row>
    <row r="8" spans="1:26" ht="26.25" x14ac:dyDescent="0.25">
      <c r="A8" s="2">
        <v>4</v>
      </c>
      <c r="B8" s="48" t="s">
        <v>203</v>
      </c>
      <c r="C8" s="48" t="s">
        <v>255</v>
      </c>
      <c r="D8" s="39">
        <f t="shared" si="0"/>
        <v>0</v>
      </c>
      <c r="E8" s="42">
        <v>12.7</v>
      </c>
      <c r="F8" s="37">
        <v>0</v>
      </c>
      <c r="G8" s="37">
        <v>0</v>
      </c>
      <c r="H8" s="46">
        <v>0</v>
      </c>
      <c r="I8" s="46">
        <v>0</v>
      </c>
      <c r="J8" s="46">
        <v>0</v>
      </c>
      <c r="K8" s="46">
        <v>0</v>
      </c>
      <c r="L8" s="30">
        <f t="shared" si="1"/>
        <v>0</v>
      </c>
      <c r="M8" s="86">
        <v>0</v>
      </c>
      <c r="N8" s="86">
        <v>0</v>
      </c>
      <c r="O8" s="36">
        <v>0</v>
      </c>
      <c r="P8" s="30">
        <f t="shared" si="2"/>
        <v>0</v>
      </c>
      <c r="Q8" s="36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f t="shared" si="3"/>
        <v>0</v>
      </c>
      <c r="Y8" s="4">
        <v>0</v>
      </c>
      <c r="Z8" s="4">
        <v>0</v>
      </c>
    </row>
    <row r="9" spans="1:26" ht="26.25" x14ac:dyDescent="0.25">
      <c r="A9" s="2">
        <v>5</v>
      </c>
      <c r="B9" s="48" t="s">
        <v>204</v>
      </c>
      <c r="C9" s="48" t="s">
        <v>262</v>
      </c>
      <c r="D9" s="39">
        <f t="shared" si="0"/>
        <v>0</v>
      </c>
      <c r="E9" s="42">
        <v>22.7</v>
      </c>
      <c r="F9" s="37">
        <v>0</v>
      </c>
      <c r="G9" s="37">
        <v>0</v>
      </c>
      <c r="H9" s="46">
        <v>0</v>
      </c>
      <c r="I9" s="46">
        <v>0</v>
      </c>
      <c r="J9" s="46">
        <v>0</v>
      </c>
      <c r="K9" s="46">
        <v>0</v>
      </c>
      <c r="L9" s="30">
        <f t="shared" si="1"/>
        <v>0</v>
      </c>
      <c r="M9" s="86">
        <v>0</v>
      </c>
      <c r="N9" s="86">
        <v>0</v>
      </c>
      <c r="O9" s="36">
        <v>0</v>
      </c>
      <c r="P9" s="30">
        <f t="shared" si="2"/>
        <v>0</v>
      </c>
      <c r="Q9" s="36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f t="shared" si="3"/>
        <v>0</v>
      </c>
      <c r="Y9" s="4">
        <v>0</v>
      </c>
      <c r="Z9" s="4">
        <v>0</v>
      </c>
    </row>
    <row r="10" spans="1:26" ht="26.25" x14ac:dyDescent="0.25">
      <c r="A10" s="2">
        <v>6</v>
      </c>
      <c r="B10" s="48" t="s">
        <v>205</v>
      </c>
      <c r="C10" s="48" t="s">
        <v>256</v>
      </c>
      <c r="D10" s="39">
        <f t="shared" si="0"/>
        <v>0</v>
      </c>
      <c r="E10" s="42">
        <v>57</v>
      </c>
      <c r="F10" s="37">
        <v>0</v>
      </c>
      <c r="G10" s="37">
        <v>0</v>
      </c>
      <c r="H10" s="46">
        <v>0</v>
      </c>
      <c r="I10" s="46">
        <v>0</v>
      </c>
      <c r="J10" s="46">
        <v>0</v>
      </c>
      <c r="K10" s="46">
        <v>0</v>
      </c>
      <c r="L10" s="30">
        <f t="shared" si="1"/>
        <v>0</v>
      </c>
      <c r="M10" s="86">
        <v>0</v>
      </c>
      <c r="N10" s="86">
        <v>0</v>
      </c>
      <c r="O10" s="36">
        <v>0</v>
      </c>
      <c r="P10" s="30">
        <f t="shared" si="2"/>
        <v>0</v>
      </c>
      <c r="Q10" s="36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f t="shared" si="3"/>
        <v>0</v>
      </c>
      <c r="Y10" s="4">
        <v>0</v>
      </c>
      <c r="Z10" s="4">
        <v>0</v>
      </c>
    </row>
    <row r="11" spans="1:26" ht="26.25" x14ac:dyDescent="0.25">
      <c r="A11" s="2">
        <v>7</v>
      </c>
      <c r="B11" s="48" t="s">
        <v>206</v>
      </c>
      <c r="C11" s="48" t="s">
        <v>258</v>
      </c>
      <c r="D11" s="39">
        <f t="shared" si="0"/>
        <v>0</v>
      </c>
      <c r="E11" s="42">
        <v>55.2</v>
      </c>
      <c r="F11" s="37">
        <v>0</v>
      </c>
      <c r="G11" s="37">
        <v>0</v>
      </c>
      <c r="H11" s="46">
        <v>0</v>
      </c>
      <c r="I11" s="46">
        <v>0</v>
      </c>
      <c r="J11" s="46">
        <v>0</v>
      </c>
      <c r="K11" s="46">
        <v>0</v>
      </c>
      <c r="L11" s="30">
        <f t="shared" si="1"/>
        <v>0</v>
      </c>
      <c r="M11" s="86">
        <v>0</v>
      </c>
      <c r="N11" s="86">
        <v>0</v>
      </c>
      <c r="O11" s="36">
        <v>0</v>
      </c>
      <c r="P11" s="30">
        <f t="shared" si="2"/>
        <v>0</v>
      </c>
      <c r="Q11" s="36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f t="shared" si="3"/>
        <v>0</v>
      </c>
      <c r="Y11" s="4">
        <v>0</v>
      </c>
      <c r="Z11" s="4">
        <v>0</v>
      </c>
    </row>
    <row r="12" spans="1:26" ht="26.25" x14ac:dyDescent="0.25">
      <c r="A12" s="2">
        <v>8</v>
      </c>
      <c r="B12" s="48" t="s">
        <v>207</v>
      </c>
      <c r="C12" s="48" t="s">
        <v>259</v>
      </c>
      <c r="D12" s="39">
        <f t="shared" si="0"/>
        <v>0</v>
      </c>
      <c r="E12" s="42">
        <v>7.7</v>
      </c>
      <c r="F12" s="37">
        <v>0</v>
      </c>
      <c r="G12" s="37">
        <v>0</v>
      </c>
      <c r="H12" s="46">
        <v>0</v>
      </c>
      <c r="I12" s="46">
        <v>0</v>
      </c>
      <c r="J12" s="46">
        <v>0</v>
      </c>
      <c r="K12" s="46">
        <v>0</v>
      </c>
      <c r="L12" s="30">
        <f t="shared" si="1"/>
        <v>0</v>
      </c>
      <c r="M12" s="86">
        <v>0</v>
      </c>
      <c r="N12" s="86">
        <v>0</v>
      </c>
      <c r="O12" s="36">
        <v>0</v>
      </c>
      <c r="P12" s="30">
        <f t="shared" si="2"/>
        <v>0</v>
      </c>
      <c r="Q12" s="36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f t="shared" si="3"/>
        <v>0</v>
      </c>
      <c r="Y12" s="4">
        <v>0</v>
      </c>
      <c r="Z12" s="4">
        <v>0</v>
      </c>
    </row>
    <row r="13" spans="1:26" ht="26.25" x14ac:dyDescent="0.25">
      <c r="A13" s="2">
        <v>9</v>
      </c>
      <c r="B13" s="48" t="s">
        <v>208</v>
      </c>
      <c r="C13" s="48" t="s">
        <v>263</v>
      </c>
      <c r="D13" s="39">
        <f t="shared" si="0"/>
        <v>0</v>
      </c>
      <c r="E13" s="42">
        <v>14.3</v>
      </c>
      <c r="F13" s="37">
        <v>0</v>
      </c>
      <c r="G13" s="37">
        <v>0</v>
      </c>
      <c r="H13" s="46">
        <v>0</v>
      </c>
      <c r="I13" s="46">
        <v>0</v>
      </c>
      <c r="J13" s="46">
        <v>0</v>
      </c>
      <c r="K13" s="46">
        <v>0</v>
      </c>
      <c r="L13" s="30">
        <f t="shared" si="1"/>
        <v>0</v>
      </c>
      <c r="M13" s="86">
        <v>0</v>
      </c>
      <c r="N13" s="86">
        <v>0</v>
      </c>
      <c r="O13" s="36">
        <v>0</v>
      </c>
      <c r="P13" s="30">
        <f t="shared" si="2"/>
        <v>0</v>
      </c>
      <c r="Q13" s="32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f t="shared" si="3"/>
        <v>0</v>
      </c>
      <c r="Y13" s="4">
        <v>0</v>
      </c>
      <c r="Z13" s="4">
        <v>0</v>
      </c>
    </row>
    <row r="14" spans="1:26" ht="18.75" x14ac:dyDescent="0.25">
      <c r="A14" s="2">
        <v>10</v>
      </c>
      <c r="B14" s="50" t="s">
        <v>40</v>
      </c>
      <c r="C14" s="50" t="s">
        <v>267</v>
      </c>
      <c r="D14" s="39">
        <f t="shared" si="0"/>
        <v>0</v>
      </c>
      <c r="E14" s="2">
        <v>22.2</v>
      </c>
      <c r="F14" s="2">
        <v>0</v>
      </c>
      <c r="G14" s="2">
        <v>0</v>
      </c>
      <c r="H14" s="3">
        <v>0</v>
      </c>
      <c r="I14" s="3">
        <v>0</v>
      </c>
      <c r="J14" s="3">
        <v>0</v>
      </c>
      <c r="K14" s="3">
        <v>3</v>
      </c>
      <c r="L14" s="30">
        <f t="shared" si="1"/>
        <v>0</v>
      </c>
      <c r="M14" s="4">
        <v>0</v>
      </c>
      <c r="N14" s="31">
        <v>0</v>
      </c>
      <c r="O14" s="8">
        <v>0</v>
      </c>
      <c r="P14" s="30">
        <f t="shared" si="2"/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f t="shared" si="3"/>
        <v>13.513513513513514</v>
      </c>
      <c r="Y14" s="4">
        <v>1</v>
      </c>
      <c r="Z14" s="4">
        <v>1</v>
      </c>
    </row>
    <row r="15" spans="1:26" ht="25.5" x14ac:dyDescent="0.25">
      <c r="A15" s="2">
        <v>11</v>
      </c>
      <c r="B15" s="50" t="s">
        <v>44</v>
      </c>
      <c r="C15" s="50" t="s">
        <v>292</v>
      </c>
      <c r="D15" s="39">
        <f t="shared" si="0"/>
        <v>0</v>
      </c>
      <c r="E15" s="2">
        <v>69.900000000000006</v>
      </c>
      <c r="F15" s="2">
        <v>0</v>
      </c>
      <c r="G15" s="2">
        <v>0</v>
      </c>
      <c r="H15" s="3">
        <v>0</v>
      </c>
      <c r="I15" s="3">
        <v>0</v>
      </c>
      <c r="J15" s="3">
        <v>0</v>
      </c>
      <c r="K15" s="3">
        <v>20</v>
      </c>
      <c r="L15" s="30">
        <f t="shared" si="1"/>
        <v>0</v>
      </c>
      <c r="M15" s="4">
        <v>0</v>
      </c>
      <c r="N15" s="31">
        <v>0</v>
      </c>
      <c r="O15" s="8">
        <v>0</v>
      </c>
      <c r="P15" s="30">
        <f t="shared" si="2"/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f t="shared" si="3"/>
        <v>28.612303290414875</v>
      </c>
      <c r="Y15" s="4">
        <v>2</v>
      </c>
      <c r="Z15" s="4">
        <v>0.9</v>
      </c>
    </row>
    <row r="16" spans="1:26" ht="18.75" x14ac:dyDescent="0.25">
      <c r="A16" s="2">
        <v>12</v>
      </c>
      <c r="B16" s="50" t="s">
        <v>42</v>
      </c>
      <c r="C16" s="50" t="s">
        <v>287</v>
      </c>
      <c r="D16" s="39">
        <f t="shared" si="0"/>
        <v>0</v>
      </c>
      <c r="E16" s="2">
        <v>11.4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3</v>
      </c>
      <c r="L16" s="30">
        <f t="shared" si="1"/>
        <v>0</v>
      </c>
      <c r="M16" s="4">
        <v>0</v>
      </c>
      <c r="N16" s="31">
        <v>0</v>
      </c>
      <c r="O16" s="8">
        <v>0</v>
      </c>
      <c r="P16" s="30">
        <f t="shared" si="2"/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f t="shared" si="3"/>
        <v>26.315789473684209</v>
      </c>
      <c r="Y16" s="4">
        <v>2</v>
      </c>
      <c r="Z16" s="4">
        <v>1</v>
      </c>
    </row>
    <row r="17" spans="1:26" ht="24.75" customHeight="1" x14ac:dyDescent="0.25">
      <c r="A17" s="2">
        <v>13</v>
      </c>
      <c r="B17" s="50" t="s">
        <v>49</v>
      </c>
      <c r="C17" s="50" t="s">
        <v>251</v>
      </c>
      <c r="D17" s="39">
        <f t="shared" si="0"/>
        <v>0</v>
      </c>
      <c r="E17" s="2">
        <v>43.5</v>
      </c>
      <c r="F17" s="2">
        <v>0</v>
      </c>
      <c r="G17" s="2">
        <v>0</v>
      </c>
      <c r="H17" s="3">
        <v>0</v>
      </c>
      <c r="I17" s="3">
        <v>0</v>
      </c>
      <c r="J17" s="3">
        <v>0</v>
      </c>
      <c r="K17" s="3">
        <v>15</v>
      </c>
      <c r="L17" s="30">
        <f t="shared" si="1"/>
        <v>0</v>
      </c>
      <c r="M17" s="4">
        <v>0</v>
      </c>
      <c r="N17" s="31">
        <v>0</v>
      </c>
      <c r="O17" s="8">
        <v>0</v>
      </c>
      <c r="P17" s="30">
        <f t="shared" si="2"/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f t="shared" si="3"/>
        <v>34.482758620689658</v>
      </c>
      <c r="Y17" s="4">
        <v>3</v>
      </c>
      <c r="Z17" s="4">
        <v>1</v>
      </c>
    </row>
    <row r="18" spans="1:26" ht="18.75" x14ac:dyDescent="0.25">
      <c r="A18" s="2">
        <v>14</v>
      </c>
      <c r="B18" s="50" t="s">
        <v>184</v>
      </c>
      <c r="C18" s="50" t="s">
        <v>295</v>
      </c>
      <c r="D18" s="39">
        <f t="shared" si="0"/>
        <v>0</v>
      </c>
      <c r="E18" s="2">
        <v>25.9</v>
      </c>
      <c r="F18" s="2">
        <v>0</v>
      </c>
      <c r="G18" s="2">
        <v>0</v>
      </c>
      <c r="H18" s="3">
        <v>0</v>
      </c>
      <c r="I18" s="3">
        <v>0</v>
      </c>
      <c r="J18" s="3">
        <v>0</v>
      </c>
      <c r="K18" s="3">
        <v>14</v>
      </c>
      <c r="L18" s="30">
        <f t="shared" si="1"/>
        <v>0</v>
      </c>
      <c r="M18" s="4">
        <v>0</v>
      </c>
      <c r="N18" s="31">
        <v>0</v>
      </c>
      <c r="O18" s="8">
        <v>0</v>
      </c>
      <c r="P18" s="30">
        <f t="shared" si="2"/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f t="shared" si="3"/>
        <v>54.054054054054056</v>
      </c>
      <c r="Y18" s="4">
        <v>5</v>
      </c>
      <c r="Z18" s="4">
        <v>1</v>
      </c>
    </row>
    <row r="19" spans="1:26" ht="18.75" x14ac:dyDescent="0.25">
      <c r="A19" s="2">
        <v>15</v>
      </c>
      <c r="B19" s="50" t="s">
        <v>39</v>
      </c>
      <c r="C19" s="50" t="s">
        <v>268</v>
      </c>
      <c r="D19" s="39">
        <f t="shared" si="0"/>
        <v>0</v>
      </c>
      <c r="E19" s="2">
        <v>29.5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3">
        <v>19</v>
      </c>
      <c r="L19" s="30">
        <f t="shared" si="1"/>
        <v>0</v>
      </c>
      <c r="M19" s="4">
        <v>0</v>
      </c>
      <c r="N19" s="31">
        <v>0</v>
      </c>
      <c r="O19" s="8">
        <v>0</v>
      </c>
      <c r="P19" s="30">
        <f t="shared" si="2"/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f t="shared" si="3"/>
        <v>64.406779661016941</v>
      </c>
      <c r="Y19" s="4">
        <v>6</v>
      </c>
      <c r="Z19" s="4">
        <v>1</v>
      </c>
    </row>
    <row r="20" spans="1:26" ht="25.5" x14ac:dyDescent="0.25">
      <c r="A20" s="2">
        <v>16</v>
      </c>
      <c r="B20" s="50" t="s">
        <v>198</v>
      </c>
      <c r="C20" s="50" t="s">
        <v>251</v>
      </c>
      <c r="D20" s="39">
        <f t="shared" si="0"/>
        <v>0</v>
      </c>
      <c r="E20" s="2">
        <v>20.8</v>
      </c>
      <c r="F20" s="2">
        <v>0</v>
      </c>
      <c r="G20" s="2">
        <v>0</v>
      </c>
      <c r="H20" s="3">
        <v>0</v>
      </c>
      <c r="I20" s="3">
        <v>0</v>
      </c>
      <c r="J20" s="3">
        <v>0</v>
      </c>
      <c r="K20" s="3">
        <v>33</v>
      </c>
      <c r="L20" s="30">
        <f t="shared" si="1"/>
        <v>0</v>
      </c>
      <c r="M20" s="4">
        <v>0</v>
      </c>
      <c r="N20" s="31">
        <v>0</v>
      </c>
      <c r="O20" s="8">
        <v>0</v>
      </c>
      <c r="P20" s="30">
        <f t="shared" si="2"/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f t="shared" si="3"/>
        <v>158.65384615384613</v>
      </c>
      <c r="Y20" s="4">
        <v>15</v>
      </c>
      <c r="Z20" s="4">
        <v>1</v>
      </c>
    </row>
    <row r="21" spans="1:26" ht="18.75" x14ac:dyDescent="0.25">
      <c r="A21" s="2">
        <v>17</v>
      </c>
      <c r="B21" s="50" t="s">
        <v>38</v>
      </c>
      <c r="C21" s="50" t="s">
        <v>294</v>
      </c>
      <c r="D21" s="39">
        <f t="shared" si="0"/>
        <v>1</v>
      </c>
      <c r="E21" s="2">
        <v>41.2</v>
      </c>
      <c r="F21" s="2">
        <v>2</v>
      </c>
      <c r="G21" s="2">
        <v>0</v>
      </c>
      <c r="H21" s="3">
        <v>0</v>
      </c>
      <c r="I21" s="3">
        <v>0</v>
      </c>
      <c r="J21" s="3">
        <v>0</v>
      </c>
      <c r="K21" s="3">
        <v>12</v>
      </c>
      <c r="L21" s="30">
        <f t="shared" si="1"/>
        <v>4.8543689320388346</v>
      </c>
      <c r="M21" s="4">
        <v>1</v>
      </c>
      <c r="N21" s="31">
        <f>H21/F21*100</f>
        <v>0</v>
      </c>
      <c r="O21" s="8">
        <v>0</v>
      </c>
      <c r="P21" s="30">
        <f t="shared" si="2"/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f t="shared" si="3"/>
        <v>29.126213592233007</v>
      </c>
      <c r="Y21" s="4">
        <v>2</v>
      </c>
      <c r="Z21" s="4">
        <v>1</v>
      </c>
    </row>
    <row r="22" spans="1:26" ht="27" customHeight="1" x14ac:dyDescent="0.25">
      <c r="A22" s="2">
        <v>18</v>
      </c>
      <c r="B22" s="50" t="s">
        <v>48</v>
      </c>
      <c r="C22" s="50" t="s">
        <v>297</v>
      </c>
      <c r="D22" s="39">
        <f t="shared" si="0"/>
        <v>2</v>
      </c>
      <c r="E22" s="2">
        <v>98.9</v>
      </c>
      <c r="F22" s="2">
        <v>3</v>
      </c>
      <c r="G22" s="2">
        <v>0</v>
      </c>
      <c r="H22" s="3">
        <v>0</v>
      </c>
      <c r="I22" s="3">
        <v>0</v>
      </c>
      <c r="J22" s="3">
        <v>1</v>
      </c>
      <c r="K22" s="3">
        <v>26</v>
      </c>
      <c r="L22" s="30">
        <f t="shared" si="1"/>
        <v>3.0333670374115265</v>
      </c>
      <c r="M22" s="4">
        <v>1</v>
      </c>
      <c r="N22" s="31">
        <f>H22/F22*100</f>
        <v>0</v>
      </c>
      <c r="O22" s="8">
        <v>0</v>
      </c>
      <c r="P22" s="30">
        <f t="shared" si="2"/>
        <v>1.0111223458038423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f t="shared" si="3"/>
        <v>26.289180990899897</v>
      </c>
      <c r="Y22" s="4">
        <v>2</v>
      </c>
      <c r="Z22" s="4">
        <v>1</v>
      </c>
    </row>
    <row r="23" spans="1:26" ht="25.5" x14ac:dyDescent="0.25">
      <c r="A23" s="2">
        <v>19</v>
      </c>
      <c r="B23" s="47" t="s">
        <v>199</v>
      </c>
      <c r="C23" s="47" t="s">
        <v>249</v>
      </c>
      <c r="D23" s="39">
        <f t="shared" si="0"/>
        <v>2</v>
      </c>
      <c r="E23" s="2">
        <v>13.8</v>
      </c>
      <c r="F23" s="2">
        <v>0</v>
      </c>
      <c r="G23" s="2">
        <v>0</v>
      </c>
      <c r="H23" s="3">
        <v>0</v>
      </c>
      <c r="I23" s="3">
        <v>1</v>
      </c>
      <c r="J23" s="3">
        <v>0</v>
      </c>
      <c r="K23" s="3">
        <v>5</v>
      </c>
      <c r="L23" s="30">
        <f t="shared" si="1"/>
        <v>0</v>
      </c>
      <c r="M23" s="4">
        <v>0</v>
      </c>
      <c r="N23" s="31">
        <v>0</v>
      </c>
      <c r="O23" s="8">
        <v>0</v>
      </c>
      <c r="P23" s="30">
        <f t="shared" si="2"/>
        <v>7.2463768115942031</v>
      </c>
      <c r="Q23" s="4">
        <v>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f t="shared" si="3"/>
        <v>36.231884057971016</v>
      </c>
      <c r="Y23" s="4">
        <v>3</v>
      </c>
      <c r="Z23" s="4">
        <v>1</v>
      </c>
    </row>
    <row r="24" spans="1:26" ht="18.75" x14ac:dyDescent="0.25">
      <c r="A24" s="2">
        <v>20</v>
      </c>
      <c r="B24" s="50" t="s">
        <v>71</v>
      </c>
      <c r="C24" s="50" t="s">
        <v>261</v>
      </c>
      <c r="D24" s="39">
        <f t="shared" si="0"/>
        <v>2</v>
      </c>
      <c r="E24" s="2">
        <v>79.099999999999994</v>
      </c>
      <c r="F24" s="2">
        <v>1</v>
      </c>
      <c r="G24" s="2">
        <v>0</v>
      </c>
      <c r="H24" s="3">
        <v>0</v>
      </c>
      <c r="I24" s="3">
        <v>1</v>
      </c>
      <c r="J24" s="3">
        <v>1</v>
      </c>
      <c r="K24" s="3">
        <v>47</v>
      </c>
      <c r="L24" s="30">
        <f t="shared" si="1"/>
        <v>1.2642225031605563</v>
      </c>
      <c r="M24" s="4">
        <v>1</v>
      </c>
      <c r="N24" s="31">
        <f t="shared" ref="N24:N32" si="4">H24/F24*100</f>
        <v>0</v>
      </c>
      <c r="O24" s="8">
        <v>0</v>
      </c>
      <c r="P24" s="30">
        <f t="shared" si="2"/>
        <v>2.5284450063211126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f t="shared" si="3"/>
        <v>59.418457648546152</v>
      </c>
      <c r="Y24" s="4">
        <v>5</v>
      </c>
      <c r="Z24" s="4">
        <v>1</v>
      </c>
    </row>
    <row r="25" spans="1:26" ht="18.75" x14ac:dyDescent="0.25">
      <c r="A25" s="2">
        <v>21</v>
      </c>
      <c r="B25" s="50" t="s">
        <v>74</v>
      </c>
      <c r="C25" s="50" t="s">
        <v>278</v>
      </c>
      <c r="D25" s="39">
        <f t="shared" si="0"/>
        <v>2.8499999999999996</v>
      </c>
      <c r="E25" s="2">
        <v>89.7</v>
      </c>
      <c r="F25" s="2">
        <v>5</v>
      </c>
      <c r="G25" s="2">
        <v>0</v>
      </c>
      <c r="H25" s="3">
        <v>0</v>
      </c>
      <c r="I25" s="3">
        <v>1</v>
      </c>
      <c r="J25" s="3">
        <v>0</v>
      </c>
      <c r="K25" s="3">
        <v>127</v>
      </c>
      <c r="L25" s="30">
        <f t="shared" si="1"/>
        <v>5.574136008918618</v>
      </c>
      <c r="M25" s="4">
        <v>2</v>
      </c>
      <c r="N25" s="31">
        <f t="shared" si="4"/>
        <v>0</v>
      </c>
      <c r="O25" s="8">
        <v>0</v>
      </c>
      <c r="P25" s="30">
        <f t="shared" si="2"/>
        <v>1.1148272017837235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f t="shared" si="3"/>
        <v>141.58305462653288</v>
      </c>
      <c r="Y25" s="4">
        <v>14</v>
      </c>
      <c r="Z25" s="4">
        <v>0.95</v>
      </c>
    </row>
    <row r="26" spans="1:26" ht="18.75" x14ac:dyDescent="0.25">
      <c r="A26" s="2">
        <v>22</v>
      </c>
      <c r="B26" s="50" t="s">
        <v>72</v>
      </c>
      <c r="C26" s="50" t="s">
        <v>300</v>
      </c>
      <c r="D26" s="39">
        <f t="shared" si="0"/>
        <v>4.5</v>
      </c>
      <c r="E26" s="2">
        <v>96.7</v>
      </c>
      <c r="F26" s="2">
        <v>11</v>
      </c>
      <c r="G26" s="2">
        <v>0</v>
      </c>
      <c r="H26" s="3">
        <v>0</v>
      </c>
      <c r="I26" s="3">
        <v>6</v>
      </c>
      <c r="J26" s="3">
        <v>0</v>
      </c>
      <c r="K26" s="3">
        <v>266</v>
      </c>
      <c r="L26" s="30">
        <f t="shared" si="1"/>
        <v>11.375387797311271</v>
      </c>
      <c r="M26" s="4">
        <v>3</v>
      </c>
      <c r="N26" s="31">
        <f t="shared" si="4"/>
        <v>0</v>
      </c>
      <c r="O26" s="8">
        <v>0</v>
      </c>
      <c r="P26" s="30">
        <f t="shared" si="2"/>
        <v>6.2047569803516032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f t="shared" si="3"/>
        <v>275.07755946225438</v>
      </c>
      <c r="Y26" s="4">
        <v>21</v>
      </c>
      <c r="Z26" s="4">
        <v>0.9</v>
      </c>
    </row>
    <row r="27" spans="1:26" ht="25.5" x14ac:dyDescent="0.25">
      <c r="A27" s="2">
        <v>23</v>
      </c>
      <c r="B27" s="50" t="s">
        <v>41</v>
      </c>
      <c r="C27" s="50" t="s">
        <v>265</v>
      </c>
      <c r="D27" s="39">
        <f t="shared" si="0"/>
        <v>8.5499999999999989</v>
      </c>
      <c r="E27" s="2">
        <v>67.7</v>
      </c>
      <c r="F27" s="2">
        <v>3</v>
      </c>
      <c r="G27" s="2">
        <v>1</v>
      </c>
      <c r="H27" s="3">
        <v>1</v>
      </c>
      <c r="I27" s="3">
        <v>0</v>
      </c>
      <c r="J27" s="3">
        <v>1</v>
      </c>
      <c r="K27" s="3">
        <v>8</v>
      </c>
      <c r="L27" s="30">
        <f t="shared" si="1"/>
        <v>4.431314623338257</v>
      </c>
      <c r="M27" s="4">
        <v>1</v>
      </c>
      <c r="N27" s="31">
        <f t="shared" si="4"/>
        <v>33.333333333333329</v>
      </c>
      <c r="O27" s="8">
        <v>7</v>
      </c>
      <c r="P27" s="30">
        <f t="shared" si="2"/>
        <v>2.954209748892171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f t="shared" si="3"/>
        <v>11.816838995568684</v>
      </c>
      <c r="Y27" s="4">
        <v>1</v>
      </c>
      <c r="Z27" s="4">
        <v>0.95</v>
      </c>
    </row>
    <row r="28" spans="1:26" ht="25.5" x14ac:dyDescent="0.25">
      <c r="A28" s="2">
        <v>24</v>
      </c>
      <c r="B28" s="50" t="s">
        <v>58</v>
      </c>
      <c r="C28" s="50" t="s">
        <v>286</v>
      </c>
      <c r="D28" s="39">
        <f t="shared" si="0"/>
        <v>9</v>
      </c>
      <c r="E28" s="2">
        <v>55.3</v>
      </c>
      <c r="F28" s="2">
        <v>3</v>
      </c>
      <c r="G28" s="2">
        <v>0</v>
      </c>
      <c r="H28" s="3">
        <v>1</v>
      </c>
      <c r="I28" s="3">
        <v>0</v>
      </c>
      <c r="J28" s="3">
        <v>0</v>
      </c>
      <c r="K28" s="3">
        <v>15</v>
      </c>
      <c r="L28" s="30">
        <f t="shared" si="1"/>
        <v>5.4249547920434003</v>
      </c>
      <c r="M28" s="4">
        <v>1</v>
      </c>
      <c r="N28" s="31">
        <f t="shared" si="4"/>
        <v>33.333333333333329</v>
      </c>
      <c r="O28" s="8">
        <v>7</v>
      </c>
      <c r="P28" s="30">
        <f t="shared" si="2"/>
        <v>1.8083182640144666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f t="shared" si="3"/>
        <v>27.124773960216999</v>
      </c>
      <c r="Y28" s="4">
        <v>2</v>
      </c>
      <c r="Z28" s="4">
        <v>1</v>
      </c>
    </row>
    <row r="29" spans="1:26" ht="18.75" x14ac:dyDescent="0.25">
      <c r="A29" s="2">
        <v>25</v>
      </c>
      <c r="B29" s="50" t="s">
        <v>75</v>
      </c>
      <c r="C29" s="50" t="s">
        <v>266</v>
      </c>
      <c r="D29" s="39">
        <f t="shared" si="0"/>
        <v>10</v>
      </c>
      <c r="E29" s="2">
        <v>76.7</v>
      </c>
      <c r="F29" s="2">
        <v>13</v>
      </c>
      <c r="G29" s="2">
        <v>4</v>
      </c>
      <c r="H29" s="3">
        <v>1</v>
      </c>
      <c r="I29" s="3">
        <v>0</v>
      </c>
      <c r="J29" s="3">
        <v>0</v>
      </c>
      <c r="K29" s="3">
        <v>90</v>
      </c>
      <c r="L29" s="30">
        <f t="shared" si="1"/>
        <v>16.949152542372879</v>
      </c>
      <c r="M29" s="4">
        <v>4</v>
      </c>
      <c r="N29" s="31">
        <f t="shared" si="4"/>
        <v>7.6923076923076925</v>
      </c>
      <c r="O29" s="8">
        <v>2</v>
      </c>
      <c r="P29" s="30">
        <f t="shared" si="2"/>
        <v>1.3037809647979137</v>
      </c>
      <c r="Q29" s="4">
        <v>1</v>
      </c>
      <c r="R29" s="4">
        <v>1</v>
      </c>
      <c r="S29" s="4">
        <v>3</v>
      </c>
      <c r="T29" s="4">
        <v>0</v>
      </c>
      <c r="U29" s="4">
        <v>0</v>
      </c>
      <c r="V29" s="4">
        <v>0</v>
      </c>
      <c r="W29" s="4">
        <v>0</v>
      </c>
      <c r="X29" s="4">
        <f t="shared" si="3"/>
        <v>117.34028683181225</v>
      </c>
      <c r="Y29" s="4">
        <v>11</v>
      </c>
      <c r="Z29" s="4">
        <v>1</v>
      </c>
    </row>
    <row r="30" spans="1:26" ht="28.5" customHeight="1" x14ac:dyDescent="0.25">
      <c r="A30" s="2">
        <v>26</v>
      </c>
      <c r="B30" s="50" t="s">
        <v>63</v>
      </c>
      <c r="C30" s="50" t="s">
        <v>253</v>
      </c>
      <c r="D30" s="39">
        <f t="shared" si="0"/>
        <v>14</v>
      </c>
      <c r="E30" s="2">
        <v>71.7</v>
      </c>
      <c r="F30" s="2">
        <v>13</v>
      </c>
      <c r="G30" s="2">
        <v>3</v>
      </c>
      <c r="H30" s="3">
        <v>5</v>
      </c>
      <c r="I30" s="3">
        <v>1</v>
      </c>
      <c r="J30" s="3">
        <v>0</v>
      </c>
      <c r="K30" s="3">
        <v>64</v>
      </c>
      <c r="L30" s="30">
        <f t="shared" si="1"/>
        <v>18.131101813110181</v>
      </c>
      <c r="M30" s="4">
        <v>4</v>
      </c>
      <c r="N30" s="31">
        <f t="shared" si="4"/>
        <v>38.461538461538467</v>
      </c>
      <c r="O30" s="8">
        <v>8</v>
      </c>
      <c r="P30" s="30">
        <f t="shared" si="2"/>
        <v>8.3682008368200833</v>
      </c>
      <c r="Q30" s="4">
        <v>2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f t="shared" si="3"/>
        <v>89.260808926080898</v>
      </c>
      <c r="Y30" s="4">
        <v>8</v>
      </c>
      <c r="Z30" s="4">
        <v>1</v>
      </c>
    </row>
    <row r="31" spans="1:26" ht="18.75" x14ac:dyDescent="0.25">
      <c r="A31" s="2">
        <v>27</v>
      </c>
      <c r="B31" s="50" t="s">
        <v>55</v>
      </c>
      <c r="C31" s="50" t="s">
        <v>290</v>
      </c>
      <c r="D31" s="39">
        <f t="shared" si="0"/>
        <v>20</v>
      </c>
      <c r="E31" s="2">
        <v>52.9</v>
      </c>
      <c r="F31" s="2">
        <v>3</v>
      </c>
      <c r="G31" s="2">
        <v>0</v>
      </c>
      <c r="H31" s="3">
        <v>2</v>
      </c>
      <c r="I31" s="3">
        <v>2</v>
      </c>
      <c r="J31" s="3">
        <v>0</v>
      </c>
      <c r="K31" s="3">
        <v>27</v>
      </c>
      <c r="L31" s="30">
        <f t="shared" si="1"/>
        <v>5.6710775047258979</v>
      </c>
      <c r="M31" s="4">
        <v>2</v>
      </c>
      <c r="N31" s="31">
        <f t="shared" si="4"/>
        <v>66.666666666666657</v>
      </c>
      <c r="O31" s="8">
        <v>13</v>
      </c>
      <c r="P31" s="30">
        <f t="shared" si="2"/>
        <v>7.5614366729678641</v>
      </c>
      <c r="Q31" s="4">
        <v>2</v>
      </c>
      <c r="R31" s="4">
        <v>1</v>
      </c>
      <c r="S31" s="4">
        <v>3</v>
      </c>
      <c r="T31" s="4">
        <v>0</v>
      </c>
      <c r="U31" s="4">
        <v>0</v>
      </c>
      <c r="V31" s="4">
        <v>0</v>
      </c>
      <c r="W31" s="4">
        <v>0</v>
      </c>
      <c r="X31" s="4">
        <f t="shared" si="3"/>
        <v>51.039697542533077</v>
      </c>
      <c r="Y31" s="4">
        <v>5</v>
      </c>
      <c r="Z31" s="4">
        <v>1</v>
      </c>
    </row>
    <row r="32" spans="1:26" ht="18.75" x14ac:dyDescent="0.25">
      <c r="A32" s="2">
        <v>28</v>
      </c>
      <c r="B32" s="50" t="s">
        <v>68</v>
      </c>
      <c r="C32" s="50" t="s">
        <v>248</v>
      </c>
      <c r="D32" s="39">
        <f t="shared" si="0"/>
        <v>23</v>
      </c>
      <c r="E32" s="2">
        <v>46.4</v>
      </c>
      <c r="F32" s="2">
        <v>11</v>
      </c>
      <c r="G32" s="2">
        <v>2</v>
      </c>
      <c r="H32" s="3">
        <v>4</v>
      </c>
      <c r="I32" s="3">
        <v>5</v>
      </c>
      <c r="J32" s="3">
        <v>0</v>
      </c>
      <c r="K32" s="3">
        <v>32</v>
      </c>
      <c r="L32" s="30">
        <f t="shared" si="1"/>
        <v>23.706896551724139</v>
      </c>
      <c r="M32" s="4">
        <v>5</v>
      </c>
      <c r="N32" s="31">
        <f t="shared" si="4"/>
        <v>36.363636363636367</v>
      </c>
      <c r="O32" s="8">
        <v>8</v>
      </c>
      <c r="P32" s="30">
        <f t="shared" si="2"/>
        <v>19.396551724137932</v>
      </c>
      <c r="Q32" s="4">
        <v>4</v>
      </c>
      <c r="R32" s="4">
        <v>2</v>
      </c>
      <c r="S32" s="4">
        <v>6</v>
      </c>
      <c r="T32" s="4">
        <v>0</v>
      </c>
      <c r="U32" s="4">
        <v>0</v>
      </c>
      <c r="V32" s="4">
        <v>0</v>
      </c>
      <c r="W32" s="4">
        <v>0</v>
      </c>
      <c r="X32" s="4">
        <f t="shared" si="3"/>
        <v>68.965517241379317</v>
      </c>
      <c r="Y32" s="4">
        <v>6</v>
      </c>
      <c r="Z32" s="4">
        <v>1</v>
      </c>
    </row>
    <row r="33" spans="1:26" ht="39.75" customHeight="1" x14ac:dyDescent="0.25">
      <c r="A33" s="2" t="s">
        <v>241</v>
      </c>
      <c r="B33" s="85" t="s">
        <v>183</v>
      </c>
      <c r="C33" s="49" t="s">
        <v>302</v>
      </c>
      <c r="D33" s="39">
        <f t="shared" si="0"/>
        <v>25.2</v>
      </c>
      <c r="E33" s="42">
        <v>17.600000000000001</v>
      </c>
      <c r="F33" s="37">
        <v>0</v>
      </c>
      <c r="G33" s="37">
        <v>0</v>
      </c>
      <c r="H33" s="37">
        <v>17</v>
      </c>
      <c r="I33" s="37">
        <v>6</v>
      </c>
      <c r="J33" s="37">
        <v>2</v>
      </c>
      <c r="K33" s="37">
        <v>35</v>
      </c>
      <c r="L33" s="30">
        <f t="shared" si="1"/>
        <v>0</v>
      </c>
      <c r="M33" s="86">
        <v>0</v>
      </c>
      <c r="N33" s="86">
        <v>0</v>
      </c>
      <c r="O33" s="36">
        <v>0</v>
      </c>
      <c r="P33" s="30">
        <f t="shared" si="2"/>
        <v>142.04545454545453</v>
      </c>
      <c r="Q33" s="32">
        <v>28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f t="shared" si="3"/>
        <v>198.86363636363635</v>
      </c>
      <c r="Y33" s="4">
        <v>19</v>
      </c>
      <c r="Z33" s="4">
        <v>0.9</v>
      </c>
    </row>
    <row r="34" spans="1:26" ht="38.25" customHeight="1" x14ac:dyDescent="0.25">
      <c r="A34" s="2">
        <v>30</v>
      </c>
      <c r="B34" s="52" t="s">
        <v>200</v>
      </c>
      <c r="C34" s="52" t="s">
        <v>250</v>
      </c>
      <c r="D34" s="39">
        <f t="shared" si="0"/>
        <v>30</v>
      </c>
      <c r="E34" s="2">
        <v>17.899999999999999</v>
      </c>
      <c r="F34" s="2">
        <v>6</v>
      </c>
      <c r="G34" s="2">
        <v>4</v>
      </c>
      <c r="H34" s="2">
        <v>5</v>
      </c>
      <c r="I34" s="2">
        <v>1</v>
      </c>
      <c r="J34" s="2">
        <v>0</v>
      </c>
      <c r="K34" s="2">
        <v>30</v>
      </c>
      <c r="L34" s="30">
        <f t="shared" si="1"/>
        <v>33.519553072625705</v>
      </c>
      <c r="M34" s="4">
        <v>7</v>
      </c>
      <c r="N34" s="31">
        <f>H34/F34*100</f>
        <v>83.333333333333343</v>
      </c>
      <c r="O34" s="8">
        <v>16</v>
      </c>
      <c r="P34" s="30">
        <f t="shared" si="2"/>
        <v>33.519553072625705</v>
      </c>
      <c r="Q34" s="4">
        <v>7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f t="shared" si="3"/>
        <v>167.5977653631285</v>
      </c>
      <c r="Y34" s="4">
        <v>16</v>
      </c>
      <c r="Z34" s="4">
        <v>1</v>
      </c>
    </row>
    <row r="35" spans="1:26" ht="24" customHeight="1" x14ac:dyDescent="0.25">
      <c r="A35" s="2">
        <v>31</v>
      </c>
      <c r="B35" s="51" t="s">
        <v>85</v>
      </c>
      <c r="C35" s="51" t="s">
        <v>260</v>
      </c>
      <c r="D35" s="39">
        <f t="shared" si="0"/>
        <v>88.2</v>
      </c>
      <c r="E35" s="2">
        <v>83.4</v>
      </c>
      <c r="F35" s="2">
        <v>142</v>
      </c>
      <c r="G35" s="2">
        <v>97</v>
      </c>
      <c r="H35" s="2">
        <v>128</v>
      </c>
      <c r="I35" s="2">
        <v>32</v>
      </c>
      <c r="J35" s="2">
        <v>9</v>
      </c>
      <c r="K35" s="2">
        <v>592</v>
      </c>
      <c r="L35" s="30">
        <f t="shared" si="1"/>
        <v>170.26378896882491</v>
      </c>
      <c r="M35" s="4">
        <v>34</v>
      </c>
      <c r="N35" s="31">
        <f>H35/F35*100</f>
        <v>90.140845070422543</v>
      </c>
      <c r="O35" s="8">
        <v>18</v>
      </c>
      <c r="P35" s="30">
        <f t="shared" si="2"/>
        <v>202.63788968824937</v>
      </c>
      <c r="Q35" s="4">
        <v>40</v>
      </c>
      <c r="R35" s="4">
        <v>2</v>
      </c>
      <c r="S35" s="4">
        <v>6</v>
      </c>
      <c r="T35" s="4">
        <v>0</v>
      </c>
      <c r="U35" s="4">
        <v>0</v>
      </c>
      <c r="V35" s="4">
        <v>0</v>
      </c>
      <c r="W35" s="4">
        <v>0</v>
      </c>
      <c r="X35" s="4">
        <f t="shared" si="3"/>
        <v>709.83213429256591</v>
      </c>
      <c r="Y35" s="4">
        <v>30</v>
      </c>
      <c r="Z35" s="4">
        <v>0.9</v>
      </c>
    </row>
    <row r="36" spans="1:26" ht="24.75" customHeight="1" x14ac:dyDescent="0.25">
      <c r="A36" s="2">
        <v>32</v>
      </c>
      <c r="B36" s="51" t="s">
        <v>81</v>
      </c>
      <c r="C36" s="51" t="s">
        <v>248</v>
      </c>
      <c r="D36" s="39">
        <f t="shared" si="0"/>
        <v>187.20000000000002</v>
      </c>
      <c r="E36" s="2">
        <v>51.2</v>
      </c>
      <c r="F36" s="2">
        <v>238</v>
      </c>
      <c r="G36" s="2">
        <v>137</v>
      </c>
      <c r="H36" s="2">
        <v>215</v>
      </c>
      <c r="I36" s="2">
        <v>18</v>
      </c>
      <c r="J36" s="2">
        <v>3</v>
      </c>
      <c r="K36" s="2">
        <v>143</v>
      </c>
      <c r="L36" s="30">
        <f t="shared" si="1"/>
        <v>464.84375</v>
      </c>
      <c r="M36" s="4">
        <v>92</v>
      </c>
      <c r="N36" s="31">
        <f>H36/F36*100</f>
        <v>90.336134453781511</v>
      </c>
      <c r="O36" s="8">
        <v>18</v>
      </c>
      <c r="P36" s="30">
        <f t="shared" si="2"/>
        <v>460.9375</v>
      </c>
      <c r="Q36" s="4">
        <v>92</v>
      </c>
      <c r="R36" s="4">
        <v>2</v>
      </c>
      <c r="S36" s="4">
        <v>6</v>
      </c>
      <c r="T36" s="4">
        <v>0</v>
      </c>
      <c r="U36" s="4">
        <v>0</v>
      </c>
      <c r="V36" s="4">
        <v>0</v>
      </c>
      <c r="W36" s="4">
        <v>0</v>
      </c>
      <c r="X36" s="4">
        <f t="shared" si="3"/>
        <v>279.296875</v>
      </c>
      <c r="Y36" s="4">
        <v>21</v>
      </c>
      <c r="Z36" s="4">
        <v>0.9</v>
      </c>
    </row>
    <row r="37" spans="1:26" ht="25.5" customHeight="1" x14ac:dyDescent="0.25">
      <c r="A37" s="78"/>
      <c r="B37" s="123" t="s">
        <v>210</v>
      </c>
      <c r="C37" s="123"/>
    </row>
    <row r="38" spans="1:26" ht="31.5" customHeight="1" x14ac:dyDescent="0.25">
      <c r="B38" s="124" t="s">
        <v>240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</sheetData>
  <sortState ref="A9:Z41">
    <sortCondition ref="D9:D41"/>
  </sortState>
  <mergeCells count="19">
    <mergeCell ref="B37:C37"/>
    <mergeCell ref="B38:P38"/>
    <mergeCell ref="A2:A3"/>
    <mergeCell ref="B2:B3"/>
    <mergeCell ref="D2:D3"/>
    <mergeCell ref="E2:E3"/>
    <mergeCell ref="F2:F3"/>
    <mergeCell ref="T2:U2"/>
    <mergeCell ref="V2:W2"/>
    <mergeCell ref="X2:Y2"/>
    <mergeCell ref="Z2:Z3"/>
    <mergeCell ref="C2:C3"/>
    <mergeCell ref="H2:J2"/>
    <mergeCell ref="K2:K3"/>
    <mergeCell ref="L2:M2"/>
    <mergeCell ref="N2:O2"/>
    <mergeCell ref="P2:Q2"/>
    <mergeCell ref="R2:S2"/>
    <mergeCell ref="G2:G3"/>
  </mergeCells>
  <pageMargins left="0.31496062992125984" right="0" top="0.35433070866141736" bottom="0.15748031496062992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A4" workbookViewId="0">
      <selection activeCell="H34" sqref="H34"/>
    </sheetView>
  </sheetViews>
  <sheetFormatPr defaultRowHeight="15" x14ac:dyDescent="0.25"/>
  <cols>
    <col min="1" max="1" width="7.28515625" customWidth="1"/>
    <col min="2" max="3" width="29.85546875" customWidth="1"/>
    <col min="6" max="6" width="7.85546875" customWidth="1"/>
    <col min="7" max="7" width="6.85546875" customWidth="1"/>
    <col min="8" max="8" width="7.7109375" customWidth="1"/>
    <col min="9" max="9" width="8.140625" customWidth="1"/>
    <col min="10" max="10" width="7.28515625" customWidth="1"/>
    <col min="13" max="13" width="6.7109375" customWidth="1"/>
    <col min="15" max="15" width="6" customWidth="1"/>
    <col min="17" max="17" width="6.7109375" customWidth="1"/>
    <col min="18" max="18" width="6.42578125" customWidth="1"/>
    <col min="19" max="20" width="6" customWidth="1"/>
    <col min="21" max="22" width="6.28515625" customWidth="1"/>
    <col min="23" max="23" width="6.140625" customWidth="1"/>
    <col min="25" max="25" width="6" customWidth="1"/>
    <col min="26" max="26" width="6.5703125" customWidth="1"/>
  </cols>
  <sheetData>
    <row r="1" spans="1:26" ht="18.75" x14ac:dyDescent="0.25">
      <c r="A1" s="44" t="s">
        <v>243</v>
      </c>
      <c r="B1" s="45"/>
      <c r="C1" s="45"/>
      <c r="D1" s="45"/>
      <c r="E1" s="80"/>
      <c r="F1" s="80"/>
      <c r="G1" s="80"/>
      <c r="H1" s="80"/>
      <c r="I1" s="80"/>
      <c r="J1" s="8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3.25" customHeight="1" x14ac:dyDescent="0.25">
      <c r="A2" s="121" t="s">
        <v>0</v>
      </c>
      <c r="B2" s="121" t="s">
        <v>1</v>
      </c>
      <c r="C2" s="121" t="s">
        <v>244</v>
      </c>
      <c r="D2" s="114" t="s">
        <v>2</v>
      </c>
      <c r="E2" s="105" t="s">
        <v>3</v>
      </c>
      <c r="F2" s="105" t="s">
        <v>103</v>
      </c>
      <c r="G2" s="105" t="s">
        <v>4</v>
      </c>
      <c r="H2" s="94" t="s">
        <v>104</v>
      </c>
      <c r="I2" s="120"/>
      <c r="J2" s="95"/>
      <c r="K2" s="105" t="s">
        <v>5</v>
      </c>
      <c r="L2" s="96" t="s">
        <v>6</v>
      </c>
      <c r="M2" s="96"/>
      <c r="N2" s="107" t="s">
        <v>7</v>
      </c>
      <c r="O2" s="108"/>
      <c r="P2" s="96" t="s">
        <v>8</v>
      </c>
      <c r="Q2" s="96"/>
      <c r="R2" s="109" t="s">
        <v>9</v>
      </c>
      <c r="S2" s="110"/>
      <c r="T2" s="94" t="s">
        <v>10</v>
      </c>
      <c r="U2" s="95"/>
      <c r="V2" s="94" t="s">
        <v>11</v>
      </c>
      <c r="W2" s="95"/>
      <c r="X2" s="96" t="s">
        <v>238</v>
      </c>
      <c r="Y2" s="96"/>
      <c r="Z2" s="97" t="s">
        <v>12</v>
      </c>
    </row>
    <row r="3" spans="1:26" ht="153" x14ac:dyDescent="0.25">
      <c r="A3" s="122"/>
      <c r="B3" s="122"/>
      <c r="C3" s="122"/>
      <c r="D3" s="115"/>
      <c r="E3" s="106"/>
      <c r="F3" s="106"/>
      <c r="G3" s="106"/>
      <c r="H3" s="9" t="s">
        <v>13</v>
      </c>
      <c r="I3" s="9" t="s">
        <v>14</v>
      </c>
      <c r="J3" s="10" t="s">
        <v>15</v>
      </c>
      <c r="K3" s="106"/>
      <c r="L3" s="5" t="s">
        <v>16</v>
      </c>
      <c r="M3" s="6" t="s">
        <v>17</v>
      </c>
      <c r="N3" s="7" t="s">
        <v>16</v>
      </c>
      <c r="O3" s="7" t="s">
        <v>17</v>
      </c>
      <c r="P3" s="6" t="s">
        <v>16</v>
      </c>
      <c r="Q3" s="6" t="s">
        <v>17</v>
      </c>
      <c r="R3" s="5" t="s">
        <v>18</v>
      </c>
      <c r="S3" s="6" t="s">
        <v>17</v>
      </c>
      <c r="T3" s="5" t="s">
        <v>19</v>
      </c>
      <c r="U3" s="6" t="s">
        <v>17</v>
      </c>
      <c r="V3" s="5" t="s">
        <v>20</v>
      </c>
      <c r="W3" s="6" t="s">
        <v>17</v>
      </c>
      <c r="X3" s="12" t="s">
        <v>173</v>
      </c>
      <c r="Y3" s="11" t="s">
        <v>17</v>
      </c>
      <c r="Z3" s="98"/>
    </row>
    <row r="4" spans="1:26" ht="15.75" x14ac:dyDescent="0.25">
      <c r="A4" s="54" t="s">
        <v>209</v>
      </c>
      <c r="B4" s="55"/>
      <c r="C4" s="83"/>
      <c r="D4" s="56"/>
      <c r="E4" s="57" t="s">
        <v>22</v>
      </c>
      <c r="F4" s="57" t="s">
        <v>23</v>
      </c>
      <c r="G4" s="57" t="s">
        <v>24</v>
      </c>
      <c r="H4" s="58" t="s">
        <v>25</v>
      </c>
      <c r="I4" s="58" t="s">
        <v>26</v>
      </c>
      <c r="J4" s="59" t="s">
        <v>27</v>
      </c>
      <c r="K4" s="60" t="s">
        <v>28</v>
      </c>
      <c r="L4" s="57"/>
      <c r="M4" s="61" t="s">
        <v>29</v>
      </c>
      <c r="N4" s="62"/>
      <c r="O4" s="62" t="s">
        <v>30</v>
      </c>
      <c r="P4" s="61"/>
      <c r="Q4" s="61" t="s">
        <v>31</v>
      </c>
      <c r="R4" s="57"/>
      <c r="S4" s="61" t="s">
        <v>32</v>
      </c>
      <c r="T4" s="57"/>
      <c r="U4" s="61" t="s">
        <v>33</v>
      </c>
      <c r="V4" s="57"/>
      <c r="W4" s="61" t="s">
        <v>34</v>
      </c>
      <c r="X4" s="63"/>
      <c r="Y4" s="64" t="s">
        <v>35</v>
      </c>
      <c r="Z4" s="65"/>
    </row>
    <row r="5" spans="1:26" ht="18.75" x14ac:dyDescent="0.25">
      <c r="A5" s="2">
        <v>1</v>
      </c>
      <c r="B5" s="50" t="s">
        <v>36</v>
      </c>
      <c r="C5" s="50" t="s">
        <v>293</v>
      </c>
      <c r="D5" s="39">
        <f t="shared" ref="D5:D29" si="0">(M5+O5+Q5+S5+U5+W5)*Z5</f>
        <v>0</v>
      </c>
      <c r="E5" s="2">
        <v>130.6</v>
      </c>
      <c r="F5" s="2">
        <v>0</v>
      </c>
      <c r="G5" s="2">
        <v>0</v>
      </c>
      <c r="H5" s="3">
        <v>0</v>
      </c>
      <c r="I5" s="3">
        <v>0</v>
      </c>
      <c r="J5" s="3">
        <v>0</v>
      </c>
      <c r="K5" s="3">
        <v>33</v>
      </c>
      <c r="L5" s="30">
        <f t="shared" ref="L5:L29" si="1">F5/E5*100</f>
        <v>0</v>
      </c>
      <c r="M5" s="4">
        <v>0</v>
      </c>
      <c r="N5" s="31">
        <v>0</v>
      </c>
      <c r="O5" s="8">
        <v>0</v>
      </c>
      <c r="P5" s="30">
        <f t="shared" ref="P5:P29" si="2">(H5+J5+I5)/E5*100</f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f t="shared" ref="X5:X29" si="3">K5/E5*100</f>
        <v>25.267993874425727</v>
      </c>
      <c r="Y5" s="4">
        <v>2</v>
      </c>
      <c r="Z5" s="4">
        <v>1</v>
      </c>
    </row>
    <row r="6" spans="1:26" ht="18.75" x14ac:dyDescent="0.25">
      <c r="A6" s="2">
        <v>2</v>
      </c>
      <c r="B6" s="50" t="s">
        <v>46</v>
      </c>
      <c r="C6" s="50" t="s">
        <v>253</v>
      </c>
      <c r="D6" s="39">
        <f t="shared" si="0"/>
        <v>1</v>
      </c>
      <c r="E6" s="2">
        <v>110.9</v>
      </c>
      <c r="F6" s="2">
        <v>4</v>
      </c>
      <c r="G6" s="2">
        <v>0</v>
      </c>
      <c r="H6" s="3">
        <v>0</v>
      </c>
      <c r="I6" s="3">
        <v>0</v>
      </c>
      <c r="J6" s="3">
        <v>0</v>
      </c>
      <c r="K6" s="3">
        <v>39</v>
      </c>
      <c r="L6" s="30">
        <f t="shared" si="1"/>
        <v>3.6068530207394049</v>
      </c>
      <c r="M6" s="4">
        <v>1</v>
      </c>
      <c r="N6" s="31">
        <f t="shared" ref="N6:N20" si="4">H6/F6*100</f>
        <v>0</v>
      </c>
      <c r="O6" s="8">
        <v>0</v>
      </c>
      <c r="P6" s="30">
        <f t="shared" si="2"/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f t="shared" si="3"/>
        <v>35.166816952209196</v>
      </c>
      <c r="Y6" s="4">
        <v>3</v>
      </c>
      <c r="Z6" s="4">
        <v>1</v>
      </c>
    </row>
    <row r="7" spans="1:26" ht="18.75" x14ac:dyDescent="0.25">
      <c r="A7" s="2">
        <v>3</v>
      </c>
      <c r="B7" s="50" t="s">
        <v>47</v>
      </c>
      <c r="C7" s="50" t="s">
        <v>280</v>
      </c>
      <c r="D7" s="39">
        <f t="shared" si="0"/>
        <v>1</v>
      </c>
      <c r="E7" s="2">
        <v>128.9</v>
      </c>
      <c r="F7" s="2">
        <v>3</v>
      </c>
      <c r="G7" s="2">
        <v>0</v>
      </c>
      <c r="H7" s="3">
        <v>0</v>
      </c>
      <c r="I7" s="3">
        <v>0</v>
      </c>
      <c r="J7" s="3">
        <v>0</v>
      </c>
      <c r="K7" s="3">
        <v>203</v>
      </c>
      <c r="L7" s="30">
        <f t="shared" si="1"/>
        <v>2.3273855702094646</v>
      </c>
      <c r="M7" s="4">
        <v>1</v>
      </c>
      <c r="N7" s="31">
        <f t="shared" si="4"/>
        <v>0</v>
      </c>
      <c r="O7" s="8">
        <v>0</v>
      </c>
      <c r="P7" s="30">
        <f t="shared" si="2"/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f t="shared" si="3"/>
        <v>157.48642358417376</v>
      </c>
      <c r="Y7" s="4">
        <v>15</v>
      </c>
      <c r="Z7" s="4">
        <v>1</v>
      </c>
    </row>
    <row r="8" spans="1:26" ht="18.75" x14ac:dyDescent="0.25">
      <c r="A8" s="2">
        <v>4</v>
      </c>
      <c r="B8" s="50" t="s">
        <v>320</v>
      </c>
      <c r="C8" s="50" t="s">
        <v>321</v>
      </c>
      <c r="D8" s="39">
        <f t="shared" si="0"/>
        <v>2</v>
      </c>
      <c r="E8" s="2">
        <v>200.7</v>
      </c>
      <c r="F8" s="2">
        <v>9</v>
      </c>
      <c r="G8" s="2">
        <v>0</v>
      </c>
      <c r="H8" s="3">
        <v>0</v>
      </c>
      <c r="I8" s="3">
        <v>1</v>
      </c>
      <c r="J8" s="3">
        <v>0</v>
      </c>
      <c r="K8" s="3">
        <v>165</v>
      </c>
      <c r="L8" s="30">
        <f t="shared" si="1"/>
        <v>4.4843049327354265</v>
      </c>
      <c r="M8" s="4">
        <v>1</v>
      </c>
      <c r="N8" s="31">
        <f t="shared" si="4"/>
        <v>0</v>
      </c>
      <c r="O8" s="8">
        <v>0</v>
      </c>
      <c r="P8" s="30">
        <f t="shared" si="2"/>
        <v>0.49825610363726958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82.212260000000001</v>
      </c>
      <c r="Y8" s="4">
        <v>8</v>
      </c>
      <c r="Z8" s="4">
        <v>1</v>
      </c>
    </row>
    <row r="9" spans="1:26" ht="18.75" x14ac:dyDescent="0.25">
      <c r="A9" s="2">
        <v>5</v>
      </c>
      <c r="B9" s="50" t="s">
        <v>37</v>
      </c>
      <c r="C9" s="50" t="s">
        <v>289</v>
      </c>
      <c r="D9" s="39">
        <f t="shared" si="0"/>
        <v>2</v>
      </c>
      <c r="E9" s="2">
        <v>110.9</v>
      </c>
      <c r="F9" s="2">
        <v>5</v>
      </c>
      <c r="G9" s="2">
        <v>0</v>
      </c>
      <c r="H9" s="3">
        <v>0</v>
      </c>
      <c r="I9" s="3">
        <v>2</v>
      </c>
      <c r="J9" s="3">
        <v>0</v>
      </c>
      <c r="K9" s="3">
        <v>27</v>
      </c>
      <c r="L9" s="30">
        <f t="shared" si="1"/>
        <v>4.508566275924256</v>
      </c>
      <c r="M9" s="4">
        <v>1</v>
      </c>
      <c r="N9" s="31">
        <f t="shared" si="4"/>
        <v>0</v>
      </c>
      <c r="O9" s="8">
        <v>0</v>
      </c>
      <c r="P9" s="30">
        <f t="shared" si="2"/>
        <v>1.8034265103697025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f t="shared" si="3"/>
        <v>24.346257889990984</v>
      </c>
      <c r="Y9" s="4">
        <v>2</v>
      </c>
      <c r="Z9" s="4">
        <v>1</v>
      </c>
    </row>
    <row r="10" spans="1:26" ht="25.5" x14ac:dyDescent="0.25">
      <c r="A10" s="2">
        <v>6</v>
      </c>
      <c r="B10" s="50" t="s">
        <v>52</v>
      </c>
      <c r="C10" s="50" t="s">
        <v>270</v>
      </c>
      <c r="D10" s="39">
        <f t="shared" si="0"/>
        <v>2.8499999999999996</v>
      </c>
      <c r="E10" s="2">
        <v>193.4</v>
      </c>
      <c r="F10" s="2">
        <v>15</v>
      </c>
      <c r="G10" s="2">
        <v>0</v>
      </c>
      <c r="H10" s="3">
        <v>0</v>
      </c>
      <c r="I10" s="3">
        <v>1</v>
      </c>
      <c r="J10" s="3">
        <v>1</v>
      </c>
      <c r="K10" s="3">
        <v>290</v>
      </c>
      <c r="L10" s="30">
        <f t="shared" si="1"/>
        <v>7.7559462254395033</v>
      </c>
      <c r="M10" s="4">
        <v>2</v>
      </c>
      <c r="N10" s="31">
        <f t="shared" si="4"/>
        <v>0</v>
      </c>
      <c r="O10" s="8">
        <v>0</v>
      </c>
      <c r="P10" s="30">
        <f t="shared" si="2"/>
        <v>1.0341261633919339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f t="shared" si="3"/>
        <v>149.9482936918304</v>
      </c>
      <c r="Y10" s="4">
        <v>14</v>
      </c>
      <c r="Z10" s="4">
        <v>0.95</v>
      </c>
    </row>
    <row r="11" spans="1:26" ht="18.75" x14ac:dyDescent="0.25">
      <c r="A11" s="2">
        <v>7</v>
      </c>
      <c r="B11" s="50" t="s">
        <v>62</v>
      </c>
      <c r="C11" s="50" t="s">
        <v>284</v>
      </c>
      <c r="D11" s="39">
        <f t="shared" si="0"/>
        <v>3.6</v>
      </c>
      <c r="E11" s="2">
        <v>143.80000000000001</v>
      </c>
      <c r="F11" s="2">
        <v>20</v>
      </c>
      <c r="G11" s="2">
        <v>0</v>
      </c>
      <c r="H11" s="3">
        <v>0</v>
      </c>
      <c r="I11" s="3">
        <v>3</v>
      </c>
      <c r="J11" s="3">
        <v>0</v>
      </c>
      <c r="K11" s="3">
        <v>393</v>
      </c>
      <c r="L11" s="30">
        <f t="shared" si="1"/>
        <v>13.908205841446453</v>
      </c>
      <c r="M11" s="4">
        <v>3</v>
      </c>
      <c r="N11" s="31">
        <f t="shared" si="4"/>
        <v>0</v>
      </c>
      <c r="O11" s="8">
        <v>0</v>
      </c>
      <c r="P11" s="30">
        <f t="shared" si="2"/>
        <v>2.0862308762169679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f t="shared" si="3"/>
        <v>273.29624478442281</v>
      </c>
      <c r="Y11" s="4">
        <v>21</v>
      </c>
      <c r="Z11" s="4">
        <v>0.9</v>
      </c>
    </row>
    <row r="12" spans="1:26" ht="18.75" x14ac:dyDescent="0.25">
      <c r="A12" s="2">
        <v>8</v>
      </c>
      <c r="B12" s="50" t="s">
        <v>61</v>
      </c>
      <c r="C12" s="50" t="s">
        <v>282</v>
      </c>
      <c r="D12" s="39">
        <f t="shared" si="0"/>
        <v>4.5</v>
      </c>
      <c r="E12" s="2">
        <v>145.9</v>
      </c>
      <c r="F12" s="2">
        <v>12</v>
      </c>
      <c r="G12" s="2">
        <v>0</v>
      </c>
      <c r="H12" s="3">
        <v>1</v>
      </c>
      <c r="I12" s="3">
        <v>3</v>
      </c>
      <c r="J12" s="3">
        <v>0</v>
      </c>
      <c r="K12" s="3">
        <v>183</v>
      </c>
      <c r="L12" s="30">
        <f t="shared" si="1"/>
        <v>8.2248115147361212</v>
      </c>
      <c r="M12" s="4">
        <v>2</v>
      </c>
      <c r="N12" s="31">
        <f t="shared" si="4"/>
        <v>8.3333333333333321</v>
      </c>
      <c r="O12" s="8">
        <v>2</v>
      </c>
      <c r="P12" s="30">
        <f t="shared" si="2"/>
        <v>2.7416038382453736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f t="shared" si="3"/>
        <v>125.42837559972584</v>
      </c>
      <c r="Y12" s="4">
        <v>12</v>
      </c>
      <c r="Z12" s="4">
        <v>0.9</v>
      </c>
    </row>
    <row r="13" spans="1:26" ht="18.75" x14ac:dyDescent="0.25">
      <c r="A13" s="2">
        <v>9</v>
      </c>
      <c r="B13" s="50" t="s">
        <v>50</v>
      </c>
      <c r="C13" s="50" t="s">
        <v>296</v>
      </c>
      <c r="D13" s="39">
        <f t="shared" si="0"/>
        <v>5</v>
      </c>
      <c r="E13" s="2">
        <v>145</v>
      </c>
      <c r="F13" s="2">
        <v>10</v>
      </c>
      <c r="G13" s="2">
        <v>0</v>
      </c>
      <c r="H13" s="3">
        <v>1</v>
      </c>
      <c r="I13" s="3">
        <v>2</v>
      </c>
      <c r="J13" s="3">
        <v>0</v>
      </c>
      <c r="K13" s="3">
        <v>175</v>
      </c>
      <c r="L13" s="30">
        <f t="shared" si="1"/>
        <v>6.8965517241379306</v>
      </c>
      <c r="M13" s="4">
        <v>2</v>
      </c>
      <c r="N13" s="31">
        <f t="shared" si="4"/>
        <v>10</v>
      </c>
      <c r="O13" s="8">
        <v>2</v>
      </c>
      <c r="P13" s="30">
        <f t="shared" si="2"/>
        <v>2.0689655172413794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f t="shared" si="3"/>
        <v>120.68965517241379</v>
      </c>
      <c r="Y13" s="4">
        <v>12</v>
      </c>
      <c r="Z13" s="4">
        <v>1</v>
      </c>
    </row>
    <row r="14" spans="1:26" ht="18.75" x14ac:dyDescent="0.25">
      <c r="A14" s="2">
        <v>10</v>
      </c>
      <c r="B14" s="50" t="s">
        <v>69</v>
      </c>
      <c r="C14" s="50" t="s">
        <v>273</v>
      </c>
      <c r="D14" s="39">
        <f t="shared" si="0"/>
        <v>5.4</v>
      </c>
      <c r="E14" s="2">
        <v>145.80000000000001</v>
      </c>
      <c r="F14" s="2">
        <v>14</v>
      </c>
      <c r="G14" s="2">
        <v>1</v>
      </c>
      <c r="H14" s="3">
        <v>2</v>
      </c>
      <c r="I14" s="3">
        <v>1</v>
      </c>
      <c r="J14" s="3">
        <v>0</v>
      </c>
      <c r="K14" s="3">
        <v>236</v>
      </c>
      <c r="L14" s="30">
        <f t="shared" si="1"/>
        <v>9.6021947873799718</v>
      </c>
      <c r="M14" s="4">
        <v>2</v>
      </c>
      <c r="N14" s="31">
        <f t="shared" si="4"/>
        <v>14.285714285714285</v>
      </c>
      <c r="O14" s="8">
        <v>3</v>
      </c>
      <c r="P14" s="30">
        <f t="shared" si="2"/>
        <v>2.0576131687242798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f t="shared" si="3"/>
        <v>161.86556927297667</v>
      </c>
      <c r="Y14" s="4">
        <v>16</v>
      </c>
      <c r="Z14" s="4">
        <v>0.9</v>
      </c>
    </row>
    <row r="15" spans="1:26" ht="18.75" x14ac:dyDescent="0.25">
      <c r="A15" s="2">
        <v>11</v>
      </c>
      <c r="B15" s="50" t="s">
        <v>65</v>
      </c>
      <c r="C15" s="50" t="s">
        <v>285</v>
      </c>
      <c r="D15" s="39">
        <f t="shared" si="0"/>
        <v>5.6999999999999993</v>
      </c>
      <c r="E15" s="2">
        <v>239.6</v>
      </c>
      <c r="F15" s="2">
        <v>25</v>
      </c>
      <c r="G15" s="2">
        <v>2</v>
      </c>
      <c r="H15" s="3">
        <v>2</v>
      </c>
      <c r="I15" s="3">
        <v>2</v>
      </c>
      <c r="J15" s="3">
        <v>0</v>
      </c>
      <c r="K15" s="3">
        <v>412</v>
      </c>
      <c r="L15" s="30">
        <f t="shared" si="1"/>
        <v>10.434056761268781</v>
      </c>
      <c r="M15" s="4">
        <v>3</v>
      </c>
      <c r="N15" s="31">
        <f t="shared" si="4"/>
        <v>8</v>
      </c>
      <c r="O15" s="8">
        <v>2</v>
      </c>
      <c r="P15" s="30">
        <f t="shared" si="2"/>
        <v>1.669449081803005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f t="shared" si="3"/>
        <v>171.95325542570953</v>
      </c>
      <c r="Y15" s="4">
        <v>17</v>
      </c>
      <c r="Z15" s="4">
        <v>0.95</v>
      </c>
    </row>
    <row r="16" spans="1:26" ht="18.75" x14ac:dyDescent="0.25">
      <c r="A16" s="2">
        <v>12</v>
      </c>
      <c r="B16" s="50" t="s">
        <v>67</v>
      </c>
      <c r="C16" s="50" t="s">
        <v>299</v>
      </c>
      <c r="D16" s="39">
        <f t="shared" si="0"/>
        <v>6</v>
      </c>
      <c r="E16" s="2">
        <v>245.1</v>
      </c>
      <c r="F16" s="2">
        <v>31</v>
      </c>
      <c r="G16" s="2">
        <v>0</v>
      </c>
      <c r="H16" s="3">
        <v>3</v>
      </c>
      <c r="I16" s="3">
        <v>7</v>
      </c>
      <c r="J16" s="3">
        <v>0</v>
      </c>
      <c r="K16" s="3">
        <v>442</v>
      </c>
      <c r="L16" s="30">
        <f t="shared" si="1"/>
        <v>12.647898816809466</v>
      </c>
      <c r="M16" s="4">
        <v>3</v>
      </c>
      <c r="N16" s="31">
        <f t="shared" si="4"/>
        <v>9.67741935483871</v>
      </c>
      <c r="O16" s="8">
        <v>2</v>
      </c>
      <c r="P16" s="30">
        <f t="shared" si="2"/>
        <v>4.0799673602611177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f t="shared" si="3"/>
        <v>180.33455732354142</v>
      </c>
      <c r="Y16" s="4">
        <v>18</v>
      </c>
      <c r="Z16" s="4">
        <v>1</v>
      </c>
    </row>
    <row r="17" spans="1:26" ht="18.75" x14ac:dyDescent="0.25">
      <c r="A17" s="2">
        <v>13</v>
      </c>
      <c r="B17" s="50" t="s">
        <v>45</v>
      </c>
      <c r="C17" s="50" t="s">
        <v>291</v>
      </c>
      <c r="D17" s="39">
        <f t="shared" si="0"/>
        <v>6.6499999999999995</v>
      </c>
      <c r="E17" s="2">
        <v>210.7</v>
      </c>
      <c r="F17" s="2">
        <v>15</v>
      </c>
      <c r="G17" s="2">
        <v>2</v>
      </c>
      <c r="H17" s="3">
        <v>3</v>
      </c>
      <c r="I17" s="3">
        <v>2</v>
      </c>
      <c r="J17" s="3">
        <v>0</v>
      </c>
      <c r="K17" s="3">
        <v>249</v>
      </c>
      <c r="L17" s="30">
        <f t="shared" si="1"/>
        <v>7.1191267204556246</v>
      </c>
      <c r="M17" s="4">
        <v>2</v>
      </c>
      <c r="N17" s="31">
        <f t="shared" si="4"/>
        <v>20</v>
      </c>
      <c r="O17" s="8">
        <v>4</v>
      </c>
      <c r="P17" s="30">
        <f t="shared" si="2"/>
        <v>2.3730422401518751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f t="shared" si="3"/>
        <v>118.17750355956336</v>
      </c>
      <c r="Y17" s="4">
        <v>11</v>
      </c>
      <c r="Z17" s="4">
        <v>0.95</v>
      </c>
    </row>
    <row r="18" spans="1:26" ht="18.75" x14ac:dyDescent="0.25">
      <c r="A18" s="2">
        <v>14</v>
      </c>
      <c r="B18" s="50" t="s">
        <v>54</v>
      </c>
      <c r="C18" s="50" t="s">
        <v>301</v>
      </c>
      <c r="D18" s="39">
        <f t="shared" si="0"/>
        <v>7</v>
      </c>
      <c r="E18" s="2">
        <v>172.2</v>
      </c>
      <c r="F18" s="2">
        <v>11</v>
      </c>
      <c r="G18" s="2">
        <v>0</v>
      </c>
      <c r="H18" s="3">
        <v>2</v>
      </c>
      <c r="I18" s="3">
        <v>1</v>
      </c>
      <c r="J18" s="3">
        <v>1</v>
      </c>
      <c r="K18" s="3">
        <v>101</v>
      </c>
      <c r="L18" s="30">
        <f t="shared" si="1"/>
        <v>6.3879210220673635</v>
      </c>
      <c r="M18" s="4">
        <v>2</v>
      </c>
      <c r="N18" s="31">
        <f t="shared" si="4"/>
        <v>18.181818181818183</v>
      </c>
      <c r="O18" s="8">
        <v>4</v>
      </c>
      <c r="P18" s="30">
        <f t="shared" si="2"/>
        <v>2.3228803716608595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f t="shared" si="3"/>
        <v>58.652729384436711</v>
      </c>
      <c r="Y18" s="4">
        <v>5</v>
      </c>
      <c r="Z18" s="4">
        <v>1</v>
      </c>
    </row>
    <row r="19" spans="1:26" ht="18.75" x14ac:dyDescent="0.25">
      <c r="A19" s="2">
        <v>15</v>
      </c>
      <c r="B19" s="50" t="s">
        <v>60</v>
      </c>
      <c r="C19" s="50" t="s">
        <v>288</v>
      </c>
      <c r="D19" s="39">
        <f t="shared" si="0"/>
        <v>8.1</v>
      </c>
      <c r="E19" s="2">
        <v>246.9</v>
      </c>
      <c r="F19" s="2">
        <v>15</v>
      </c>
      <c r="G19" s="2">
        <v>1</v>
      </c>
      <c r="H19" s="3">
        <v>4</v>
      </c>
      <c r="I19" s="3">
        <v>0</v>
      </c>
      <c r="J19" s="3">
        <v>0</v>
      </c>
      <c r="K19" s="3">
        <v>568</v>
      </c>
      <c r="L19" s="30">
        <f t="shared" si="1"/>
        <v>6.0753341433778854</v>
      </c>
      <c r="M19" s="4">
        <v>2</v>
      </c>
      <c r="N19" s="31">
        <f t="shared" si="4"/>
        <v>26.666666666666668</v>
      </c>
      <c r="O19" s="8">
        <v>6</v>
      </c>
      <c r="P19" s="30">
        <f t="shared" si="2"/>
        <v>1.6200891049007695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f t="shared" si="3"/>
        <v>230.05265289590926</v>
      </c>
      <c r="Y19" s="4">
        <v>20</v>
      </c>
      <c r="Z19" s="4">
        <v>0.9</v>
      </c>
    </row>
    <row r="20" spans="1:26" ht="18.75" x14ac:dyDescent="0.25">
      <c r="A20" s="2">
        <v>16</v>
      </c>
      <c r="B20" s="50" t="s">
        <v>53</v>
      </c>
      <c r="C20" s="50" t="s">
        <v>246</v>
      </c>
      <c r="D20" s="39">
        <f t="shared" si="0"/>
        <v>8.5499999999999989</v>
      </c>
      <c r="E20" s="2">
        <v>111.7</v>
      </c>
      <c r="F20" s="2">
        <v>3</v>
      </c>
      <c r="G20" s="2">
        <v>1</v>
      </c>
      <c r="H20" s="3">
        <v>1</v>
      </c>
      <c r="I20" s="3">
        <v>1</v>
      </c>
      <c r="J20" s="3">
        <v>0</v>
      </c>
      <c r="K20" s="3">
        <v>92</v>
      </c>
      <c r="L20" s="30">
        <f t="shared" si="1"/>
        <v>2.6857654431512978</v>
      </c>
      <c r="M20" s="4">
        <v>1</v>
      </c>
      <c r="N20" s="31">
        <f t="shared" si="4"/>
        <v>33.333333333333329</v>
      </c>
      <c r="O20" s="8">
        <v>7</v>
      </c>
      <c r="P20" s="30">
        <f t="shared" si="2"/>
        <v>1.7905102954341987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f t="shared" si="3"/>
        <v>82.36347358997314</v>
      </c>
      <c r="Y20" s="4">
        <v>8</v>
      </c>
      <c r="Z20" s="4">
        <v>0.95</v>
      </c>
    </row>
    <row r="21" spans="1:26" ht="18.75" x14ac:dyDescent="0.25">
      <c r="A21" s="2">
        <v>18</v>
      </c>
      <c r="B21" s="50" t="s">
        <v>51</v>
      </c>
      <c r="C21" s="50" t="s">
        <v>257</v>
      </c>
      <c r="D21" s="39">
        <f t="shared" si="0"/>
        <v>12</v>
      </c>
      <c r="E21" s="2">
        <v>102.8</v>
      </c>
      <c r="F21" s="2">
        <v>20</v>
      </c>
      <c r="G21" s="2">
        <v>1</v>
      </c>
      <c r="H21" s="3">
        <v>3</v>
      </c>
      <c r="I21" s="3">
        <v>2</v>
      </c>
      <c r="J21" s="3">
        <v>5</v>
      </c>
      <c r="K21" s="3">
        <v>138</v>
      </c>
      <c r="L21" s="30">
        <f t="shared" si="1"/>
        <v>19.45525291828794</v>
      </c>
      <c r="M21" s="4">
        <v>4</v>
      </c>
      <c r="N21" s="31">
        <f t="shared" ref="N21:N29" si="5">H21/F21*100</f>
        <v>15</v>
      </c>
      <c r="O21" s="8">
        <v>3</v>
      </c>
      <c r="P21" s="30">
        <f t="shared" si="2"/>
        <v>9.7276264591439698</v>
      </c>
      <c r="Q21" s="4">
        <v>2</v>
      </c>
      <c r="R21" s="4">
        <v>1</v>
      </c>
      <c r="S21" s="4">
        <v>3</v>
      </c>
      <c r="T21" s="4">
        <v>0</v>
      </c>
      <c r="U21" s="4">
        <v>0</v>
      </c>
      <c r="V21" s="4">
        <v>0</v>
      </c>
      <c r="W21" s="4">
        <v>0</v>
      </c>
      <c r="X21" s="4">
        <f t="shared" si="3"/>
        <v>134.24124513618679</v>
      </c>
      <c r="Y21" s="4">
        <v>13</v>
      </c>
      <c r="Z21" s="4">
        <v>1</v>
      </c>
    </row>
    <row r="22" spans="1:26" ht="18.75" x14ac:dyDescent="0.25">
      <c r="A22" s="2">
        <v>19</v>
      </c>
      <c r="B22" s="50" t="s">
        <v>76</v>
      </c>
      <c r="C22" s="50" t="s">
        <v>274</v>
      </c>
      <c r="D22" s="39">
        <f t="shared" si="0"/>
        <v>12.35</v>
      </c>
      <c r="E22" s="2">
        <v>116.3</v>
      </c>
      <c r="F22" s="2">
        <v>26</v>
      </c>
      <c r="G22" s="2">
        <v>2</v>
      </c>
      <c r="H22" s="3">
        <v>7</v>
      </c>
      <c r="I22" s="3">
        <v>2</v>
      </c>
      <c r="J22" s="3">
        <v>0</v>
      </c>
      <c r="K22" s="3">
        <v>331</v>
      </c>
      <c r="L22" s="30">
        <f t="shared" si="1"/>
        <v>22.35597592433362</v>
      </c>
      <c r="M22" s="4">
        <v>5</v>
      </c>
      <c r="N22" s="31">
        <f t="shared" si="5"/>
        <v>26.923076923076923</v>
      </c>
      <c r="O22" s="8">
        <v>6</v>
      </c>
      <c r="P22" s="30">
        <f t="shared" si="2"/>
        <v>7.7386070507308684</v>
      </c>
      <c r="Q22" s="4">
        <v>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f t="shared" si="3"/>
        <v>284.60877042132415</v>
      </c>
      <c r="Y22" s="4">
        <v>21</v>
      </c>
      <c r="Z22" s="4">
        <v>0.95</v>
      </c>
    </row>
    <row r="23" spans="1:26" ht="18.75" x14ac:dyDescent="0.25">
      <c r="A23" s="2">
        <v>20</v>
      </c>
      <c r="B23" s="50" t="s">
        <v>57</v>
      </c>
      <c r="C23" s="50" t="s">
        <v>276</v>
      </c>
      <c r="D23" s="39">
        <f t="shared" si="0"/>
        <v>13</v>
      </c>
      <c r="E23" s="2">
        <v>223.1</v>
      </c>
      <c r="F23" s="2">
        <v>5</v>
      </c>
      <c r="G23" s="2">
        <v>0</v>
      </c>
      <c r="H23" s="2">
        <v>3</v>
      </c>
      <c r="I23" s="2">
        <v>2</v>
      </c>
      <c r="J23" s="2">
        <v>0</v>
      </c>
      <c r="K23" s="2">
        <v>194</v>
      </c>
      <c r="L23" s="30">
        <f t="shared" si="1"/>
        <v>2.2411474675033616</v>
      </c>
      <c r="M23" s="4">
        <v>1</v>
      </c>
      <c r="N23" s="31">
        <f t="shared" si="5"/>
        <v>60</v>
      </c>
      <c r="O23" s="8">
        <v>11</v>
      </c>
      <c r="P23" s="30">
        <f t="shared" si="2"/>
        <v>2.2411474675033616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f t="shared" si="3"/>
        <v>86.956521739130437</v>
      </c>
      <c r="Y23" s="4">
        <v>8</v>
      </c>
      <c r="Z23" s="4">
        <v>1</v>
      </c>
    </row>
    <row r="24" spans="1:26" ht="25.5" x14ac:dyDescent="0.25">
      <c r="A24" s="2">
        <v>21</v>
      </c>
      <c r="B24" s="51" t="s">
        <v>78</v>
      </c>
      <c r="C24" s="51" t="s">
        <v>271</v>
      </c>
      <c r="D24" s="39">
        <f t="shared" si="0"/>
        <v>16</v>
      </c>
      <c r="E24" s="2">
        <v>184.9</v>
      </c>
      <c r="F24" s="2">
        <v>37</v>
      </c>
      <c r="G24" s="2">
        <v>4</v>
      </c>
      <c r="H24" s="2">
        <v>14</v>
      </c>
      <c r="I24" s="2">
        <v>4</v>
      </c>
      <c r="J24" s="2">
        <v>2</v>
      </c>
      <c r="K24" s="2">
        <v>457</v>
      </c>
      <c r="L24" s="30">
        <f t="shared" si="1"/>
        <v>20.010816657652786</v>
      </c>
      <c r="M24" s="4">
        <v>5</v>
      </c>
      <c r="N24" s="31">
        <f t="shared" si="5"/>
        <v>37.837837837837839</v>
      </c>
      <c r="O24" s="8">
        <v>8</v>
      </c>
      <c r="P24" s="30">
        <f t="shared" si="2"/>
        <v>10.816657652785288</v>
      </c>
      <c r="Q24" s="4">
        <v>3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f t="shared" si="3"/>
        <v>247.16062736614384</v>
      </c>
      <c r="Y24" s="4">
        <v>20</v>
      </c>
      <c r="Z24" s="4">
        <v>1</v>
      </c>
    </row>
    <row r="25" spans="1:26" ht="18.75" x14ac:dyDescent="0.25">
      <c r="A25" s="2">
        <v>22</v>
      </c>
      <c r="B25" s="51" t="s">
        <v>79</v>
      </c>
      <c r="C25" s="51" t="s">
        <v>279</v>
      </c>
      <c r="D25" s="39">
        <f t="shared" si="0"/>
        <v>20.9</v>
      </c>
      <c r="E25" s="2">
        <v>186.1</v>
      </c>
      <c r="F25" s="2">
        <v>63</v>
      </c>
      <c r="G25" s="2">
        <v>7</v>
      </c>
      <c r="H25" s="2">
        <v>23</v>
      </c>
      <c r="I25" s="2">
        <v>10</v>
      </c>
      <c r="J25" s="2">
        <v>2</v>
      </c>
      <c r="K25" s="2">
        <v>459</v>
      </c>
      <c r="L25" s="30">
        <f t="shared" si="1"/>
        <v>33.852767329392805</v>
      </c>
      <c r="M25" s="4">
        <v>7</v>
      </c>
      <c r="N25" s="31">
        <f t="shared" si="5"/>
        <v>36.507936507936506</v>
      </c>
      <c r="O25" s="8">
        <v>8</v>
      </c>
      <c r="P25" s="30">
        <f t="shared" si="2"/>
        <v>18.807092960773776</v>
      </c>
      <c r="Q25" s="4">
        <v>4</v>
      </c>
      <c r="R25" s="4">
        <v>1</v>
      </c>
      <c r="S25" s="4">
        <v>3</v>
      </c>
      <c r="T25" s="4">
        <v>0</v>
      </c>
      <c r="U25" s="4">
        <v>0</v>
      </c>
      <c r="V25" s="4">
        <v>0</v>
      </c>
      <c r="W25" s="4">
        <v>0</v>
      </c>
      <c r="X25" s="4">
        <f t="shared" si="3"/>
        <v>246.64159054271897</v>
      </c>
      <c r="Y25" s="4">
        <v>20</v>
      </c>
      <c r="Z25" s="4">
        <v>0.95</v>
      </c>
    </row>
    <row r="26" spans="1:26" ht="18.75" x14ac:dyDescent="0.25">
      <c r="A26" s="2">
        <v>23</v>
      </c>
      <c r="B26" s="50" t="s">
        <v>77</v>
      </c>
      <c r="C26" s="50" t="s">
        <v>272</v>
      </c>
      <c r="D26" s="39">
        <f t="shared" si="0"/>
        <v>39.9</v>
      </c>
      <c r="E26" s="2">
        <v>111.4</v>
      </c>
      <c r="F26" s="2">
        <v>46</v>
      </c>
      <c r="G26" s="2">
        <v>14</v>
      </c>
      <c r="H26" s="2">
        <v>36</v>
      </c>
      <c r="I26" s="2">
        <v>11</v>
      </c>
      <c r="J26" s="2">
        <v>1</v>
      </c>
      <c r="K26" s="2">
        <v>568</v>
      </c>
      <c r="L26" s="30">
        <f t="shared" si="1"/>
        <v>41.292639138240574</v>
      </c>
      <c r="M26" s="4">
        <v>9</v>
      </c>
      <c r="N26" s="31">
        <f t="shared" si="5"/>
        <v>78.260869565217391</v>
      </c>
      <c r="O26" s="8">
        <v>15</v>
      </c>
      <c r="P26" s="30">
        <f t="shared" si="2"/>
        <v>43.087971274685813</v>
      </c>
      <c r="Q26" s="4">
        <v>9</v>
      </c>
      <c r="R26" s="4">
        <v>3</v>
      </c>
      <c r="S26" s="4">
        <v>9</v>
      </c>
      <c r="T26" s="4">
        <v>0</v>
      </c>
      <c r="U26" s="4">
        <v>0</v>
      </c>
      <c r="V26" s="4">
        <v>0</v>
      </c>
      <c r="W26" s="4">
        <v>0</v>
      </c>
      <c r="X26" s="4">
        <f t="shared" si="3"/>
        <v>509.87432675044874</v>
      </c>
      <c r="Y26" s="4">
        <v>26</v>
      </c>
      <c r="Z26" s="4">
        <v>0.95</v>
      </c>
    </row>
    <row r="27" spans="1:26" ht="18.75" x14ac:dyDescent="0.25">
      <c r="A27" s="2">
        <v>17</v>
      </c>
      <c r="B27" s="48" t="s">
        <v>181</v>
      </c>
      <c r="C27" s="48" t="s">
        <v>302</v>
      </c>
      <c r="D27" s="39">
        <f t="shared" ref="D27" si="6">(M27+O27+Q27+S27+U27+W27)*Z27</f>
        <v>41.4</v>
      </c>
      <c r="E27" s="42">
        <v>168.3</v>
      </c>
      <c r="F27" s="37">
        <v>35</v>
      </c>
      <c r="G27" s="37">
        <v>17</v>
      </c>
      <c r="H27" s="46">
        <v>52</v>
      </c>
      <c r="I27" s="46">
        <v>16</v>
      </c>
      <c r="J27" s="46">
        <v>0</v>
      </c>
      <c r="K27" s="46">
        <v>253</v>
      </c>
      <c r="L27" s="30">
        <f t="shared" ref="L27" si="7">F27/E27*100</f>
        <v>20.796197266785502</v>
      </c>
      <c r="M27" s="37">
        <v>5</v>
      </c>
      <c r="N27" s="31">
        <f t="shared" si="5"/>
        <v>148.57142857142858</v>
      </c>
      <c r="O27" s="36">
        <v>29</v>
      </c>
      <c r="P27" s="30">
        <f t="shared" ref="P27" si="8">(H27+J27+I27)/E27*100</f>
        <v>40.404040404040401</v>
      </c>
      <c r="Q27" s="32">
        <v>9</v>
      </c>
      <c r="R27" s="4">
        <v>1</v>
      </c>
      <c r="S27" s="4">
        <v>3</v>
      </c>
      <c r="T27" s="4">
        <v>0</v>
      </c>
      <c r="U27" s="4">
        <v>0</v>
      </c>
      <c r="V27" s="4">
        <v>0</v>
      </c>
      <c r="W27" s="4">
        <v>0</v>
      </c>
      <c r="X27" s="4">
        <f t="shared" ref="X27" si="9">K27/E27*100</f>
        <v>150.32679738562092</v>
      </c>
      <c r="Y27" s="4">
        <v>15</v>
      </c>
      <c r="Z27" s="4">
        <v>0.9</v>
      </c>
    </row>
    <row r="28" spans="1:26" ht="18.75" x14ac:dyDescent="0.25">
      <c r="A28" s="2">
        <v>24</v>
      </c>
      <c r="B28" s="51" t="s">
        <v>84</v>
      </c>
      <c r="C28" s="51" t="s">
        <v>269</v>
      </c>
      <c r="D28" s="39">
        <f t="shared" si="0"/>
        <v>81</v>
      </c>
      <c r="E28" s="2">
        <v>186.3</v>
      </c>
      <c r="F28" s="2">
        <v>325</v>
      </c>
      <c r="G28" s="2">
        <v>180</v>
      </c>
      <c r="H28" s="2">
        <v>275</v>
      </c>
      <c r="I28" s="2">
        <v>39</v>
      </c>
      <c r="J28" s="2">
        <v>5</v>
      </c>
      <c r="K28" s="2">
        <v>1034</v>
      </c>
      <c r="L28" s="30">
        <f t="shared" si="1"/>
        <v>174.44981213097154</v>
      </c>
      <c r="M28" s="4">
        <v>34</v>
      </c>
      <c r="N28" s="31">
        <f t="shared" si="5"/>
        <v>84.615384615384613</v>
      </c>
      <c r="O28" s="8">
        <v>16</v>
      </c>
      <c r="P28" s="30">
        <f t="shared" si="2"/>
        <v>171.22920021470745</v>
      </c>
      <c r="Q28" s="4">
        <v>34</v>
      </c>
      <c r="R28" s="4">
        <v>2</v>
      </c>
      <c r="S28" s="4">
        <v>6</v>
      </c>
      <c r="T28" s="4">
        <v>0</v>
      </c>
      <c r="U28" s="4">
        <v>0</v>
      </c>
      <c r="V28" s="4">
        <v>0</v>
      </c>
      <c r="W28" s="4">
        <v>0</v>
      </c>
      <c r="X28" s="4">
        <f t="shared" si="3"/>
        <v>555.01878690284479</v>
      </c>
      <c r="Y28" s="4">
        <v>27</v>
      </c>
      <c r="Z28" s="4">
        <v>0.9</v>
      </c>
    </row>
    <row r="29" spans="1:26" ht="18.75" x14ac:dyDescent="0.25">
      <c r="A29" s="2">
        <v>25</v>
      </c>
      <c r="B29" s="51" t="s">
        <v>83</v>
      </c>
      <c r="C29" s="51" t="s">
        <v>248</v>
      </c>
      <c r="D29" s="39">
        <f t="shared" si="0"/>
        <v>82.8</v>
      </c>
      <c r="E29" s="2">
        <v>145.19999999999999</v>
      </c>
      <c r="F29" s="2">
        <v>254</v>
      </c>
      <c r="G29" s="2">
        <v>150</v>
      </c>
      <c r="H29" s="2">
        <v>218</v>
      </c>
      <c r="I29" s="2">
        <v>57</v>
      </c>
      <c r="J29" s="2">
        <v>1</v>
      </c>
      <c r="K29" s="2">
        <v>584</v>
      </c>
      <c r="L29" s="30">
        <f t="shared" si="1"/>
        <v>174.93112947658403</v>
      </c>
      <c r="M29" s="4">
        <v>34</v>
      </c>
      <c r="N29" s="31">
        <f t="shared" si="5"/>
        <v>85.826771653543304</v>
      </c>
      <c r="O29" s="8">
        <v>17</v>
      </c>
      <c r="P29" s="30">
        <f t="shared" si="2"/>
        <v>190.08264462809919</v>
      </c>
      <c r="Q29" s="4">
        <v>38</v>
      </c>
      <c r="R29" s="4">
        <v>1</v>
      </c>
      <c r="S29" s="4">
        <v>3</v>
      </c>
      <c r="T29" s="4">
        <v>0</v>
      </c>
      <c r="U29" s="4">
        <v>0</v>
      </c>
      <c r="V29" s="4">
        <v>0</v>
      </c>
      <c r="W29" s="4">
        <v>0</v>
      </c>
      <c r="X29" s="4">
        <f t="shared" si="3"/>
        <v>402.20385674931134</v>
      </c>
      <c r="Y29" s="4">
        <v>24</v>
      </c>
      <c r="Z29" s="4">
        <v>0.9</v>
      </c>
    </row>
    <row r="30" spans="1:26" x14ac:dyDescent="0.25">
      <c r="B30" s="125" t="s">
        <v>210</v>
      </c>
      <c r="C30" s="126"/>
      <c r="D30" s="126"/>
      <c r="E30" s="126"/>
    </row>
    <row r="31" spans="1:26" x14ac:dyDescent="0.25">
      <c r="B31" s="82" t="s">
        <v>240</v>
      </c>
    </row>
  </sheetData>
  <sortState ref="A7:Z37">
    <sortCondition ref="D7:D37"/>
  </sortState>
  <mergeCells count="18">
    <mergeCell ref="N2:O2"/>
    <mergeCell ref="P2:Q2"/>
    <mergeCell ref="B30:E30"/>
    <mergeCell ref="A2:A3"/>
    <mergeCell ref="B2:B3"/>
    <mergeCell ref="D2:D3"/>
    <mergeCell ref="E2:E3"/>
    <mergeCell ref="F2:F3"/>
    <mergeCell ref="C2:C3"/>
    <mergeCell ref="G2:G3"/>
    <mergeCell ref="H2:J2"/>
    <mergeCell ref="K2:K3"/>
    <mergeCell ref="L2:M2"/>
    <mergeCell ref="R2:S2"/>
    <mergeCell ref="T2:U2"/>
    <mergeCell ref="V2:W2"/>
    <mergeCell ref="X2:Y2"/>
    <mergeCell ref="Z2:Z3"/>
  </mergeCells>
  <pageMargins left="0.31496062992125984" right="0" top="0.35433070866141736" bottom="0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selection activeCell="A5" sqref="A5:A12"/>
    </sheetView>
  </sheetViews>
  <sheetFormatPr defaultRowHeight="15" x14ac:dyDescent="0.25"/>
  <cols>
    <col min="1" max="1" width="5.42578125" customWidth="1"/>
    <col min="2" max="2" width="31.42578125" customWidth="1"/>
    <col min="3" max="3" width="31.28515625" customWidth="1"/>
    <col min="7" max="7" width="8.140625" customWidth="1"/>
    <col min="8" max="8" width="7" customWidth="1"/>
    <col min="9" max="9" width="7.5703125" customWidth="1"/>
    <col min="10" max="10" width="7.42578125" customWidth="1"/>
    <col min="13" max="13" width="6.28515625" customWidth="1"/>
    <col min="15" max="15" width="6" customWidth="1"/>
    <col min="17" max="17" width="6.42578125" customWidth="1"/>
    <col min="18" max="18" width="6.140625" customWidth="1"/>
    <col min="19" max="20" width="5.5703125" customWidth="1"/>
    <col min="21" max="21" width="5.85546875" customWidth="1"/>
    <col min="22" max="22" width="5.42578125" customWidth="1"/>
    <col min="23" max="23" width="5.85546875" customWidth="1"/>
    <col min="25" max="25" width="5.42578125" customWidth="1"/>
    <col min="26" max="26" width="6.28515625" customWidth="1"/>
  </cols>
  <sheetData>
    <row r="1" spans="1:26" ht="18.75" x14ac:dyDescent="0.25">
      <c r="A1" s="44" t="s">
        <v>245</v>
      </c>
      <c r="B1" s="45"/>
      <c r="C1" s="45"/>
      <c r="D1" s="45"/>
      <c r="E1" s="80"/>
      <c r="F1" s="80"/>
      <c r="G1" s="80"/>
      <c r="H1" s="80"/>
      <c r="I1" s="80"/>
      <c r="J1" s="8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3.25" customHeight="1" x14ac:dyDescent="0.25">
      <c r="A2" s="121" t="s">
        <v>0</v>
      </c>
      <c r="B2" s="121" t="s">
        <v>1</v>
      </c>
      <c r="C2" s="121" t="s">
        <v>244</v>
      </c>
      <c r="D2" s="114" t="s">
        <v>2</v>
      </c>
      <c r="E2" s="105" t="s">
        <v>3</v>
      </c>
      <c r="F2" s="105" t="s">
        <v>103</v>
      </c>
      <c r="G2" s="105" t="s">
        <v>4</v>
      </c>
      <c r="H2" s="94" t="s">
        <v>104</v>
      </c>
      <c r="I2" s="120"/>
      <c r="J2" s="95"/>
      <c r="K2" s="105" t="s">
        <v>5</v>
      </c>
      <c r="L2" s="96" t="s">
        <v>6</v>
      </c>
      <c r="M2" s="96"/>
      <c r="N2" s="107" t="s">
        <v>7</v>
      </c>
      <c r="O2" s="108"/>
      <c r="P2" s="96" t="s">
        <v>8</v>
      </c>
      <c r="Q2" s="96"/>
      <c r="R2" s="109" t="s">
        <v>9</v>
      </c>
      <c r="S2" s="110"/>
      <c r="T2" s="94" t="s">
        <v>10</v>
      </c>
      <c r="U2" s="95"/>
      <c r="V2" s="94" t="s">
        <v>11</v>
      </c>
      <c r="W2" s="95"/>
      <c r="X2" s="96" t="s">
        <v>238</v>
      </c>
      <c r="Y2" s="96"/>
      <c r="Z2" s="97" t="s">
        <v>12</v>
      </c>
    </row>
    <row r="3" spans="1:26" ht="153" x14ac:dyDescent="0.25">
      <c r="A3" s="122"/>
      <c r="B3" s="122"/>
      <c r="C3" s="122"/>
      <c r="D3" s="115"/>
      <c r="E3" s="106"/>
      <c r="F3" s="106"/>
      <c r="G3" s="106"/>
      <c r="H3" s="9" t="s">
        <v>13</v>
      </c>
      <c r="I3" s="9" t="s">
        <v>14</v>
      </c>
      <c r="J3" s="10" t="s">
        <v>15</v>
      </c>
      <c r="K3" s="106"/>
      <c r="L3" s="5" t="s">
        <v>16</v>
      </c>
      <c r="M3" s="6" t="s">
        <v>17</v>
      </c>
      <c r="N3" s="7" t="s">
        <v>16</v>
      </c>
      <c r="O3" s="7" t="s">
        <v>17</v>
      </c>
      <c r="P3" s="6" t="s">
        <v>16</v>
      </c>
      <c r="Q3" s="6" t="s">
        <v>17</v>
      </c>
      <c r="R3" s="5" t="s">
        <v>18</v>
      </c>
      <c r="S3" s="6" t="s">
        <v>17</v>
      </c>
      <c r="T3" s="5" t="s">
        <v>19</v>
      </c>
      <c r="U3" s="6" t="s">
        <v>17</v>
      </c>
      <c r="V3" s="5" t="s">
        <v>20</v>
      </c>
      <c r="W3" s="6" t="s">
        <v>17</v>
      </c>
      <c r="X3" s="12" t="s">
        <v>173</v>
      </c>
      <c r="Y3" s="11" t="s">
        <v>17</v>
      </c>
      <c r="Z3" s="98"/>
    </row>
    <row r="4" spans="1:26" ht="15.75" x14ac:dyDescent="0.25">
      <c r="A4" s="54" t="s">
        <v>209</v>
      </c>
      <c r="B4" s="55"/>
      <c r="C4" s="83"/>
      <c r="D4" s="56"/>
      <c r="E4" s="57" t="s">
        <v>22</v>
      </c>
      <c r="F4" s="57" t="s">
        <v>23</v>
      </c>
      <c r="G4" s="57" t="s">
        <v>24</v>
      </c>
      <c r="H4" s="58" t="s">
        <v>25</v>
      </c>
      <c r="I4" s="58" t="s">
        <v>26</v>
      </c>
      <c r="J4" s="59" t="s">
        <v>27</v>
      </c>
      <c r="K4" s="60" t="s">
        <v>28</v>
      </c>
      <c r="L4" s="57"/>
      <c r="M4" s="61" t="s">
        <v>29</v>
      </c>
      <c r="N4" s="62"/>
      <c r="O4" s="62" t="s">
        <v>30</v>
      </c>
      <c r="P4" s="61"/>
      <c r="Q4" s="61" t="s">
        <v>31</v>
      </c>
      <c r="R4" s="57"/>
      <c r="S4" s="61" t="s">
        <v>32</v>
      </c>
      <c r="T4" s="57"/>
      <c r="U4" s="61" t="s">
        <v>33</v>
      </c>
      <c r="V4" s="57"/>
      <c r="W4" s="61" t="s">
        <v>34</v>
      </c>
      <c r="X4" s="63"/>
      <c r="Y4" s="64" t="s">
        <v>35</v>
      </c>
      <c r="Z4" s="65"/>
    </row>
    <row r="5" spans="1:26" ht="18.75" x14ac:dyDescent="0.25">
      <c r="A5" s="2">
        <v>1</v>
      </c>
      <c r="B5" s="50" t="s">
        <v>66</v>
      </c>
      <c r="C5" s="50" t="s">
        <v>247</v>
      </c>
      <c r="D5" s="39">
        <f t="shared" ref="D5:D12" si="0">(M5+O5+Q5+S5+U5+W5)*Z5</f>
        <v>1</v>
      </c>
      <c r="E5" s="2">
        <v>349.8</v>
      </c>
      <c r="F5" s="2">
        <v>1</v>
      </c>
      <c r="G5" s="2">
        <v>0</v>
      </c>
      <c r="H5" s="3">
        <v>0</v>
      </c>
      <c r="I5" s="3">
        <v>0</v>
      </c>
      <c r="J5" s="3">
        <v>0</v>
      </c>
      <c r="K5" s="3">
        <v>149</v>
      </c>
      <c r="L5" s="30">
        <f t="shared" ref="L5" si="1">F5/E5*100</f>
        <v>0.28587764436821039</v>
      </c>
      <c r="M5" s="4">
        <v>1</v>
      </c>
      <c r="N5" s="31">
        <f t="shared" ref="N5:N12" si="2">H5/F5*100</f>
        <v>0</v>
      </c>
      <c r="O5" s="8">
        <v>0</v>
      </c>
      <c r="P5" s="30">
        <f t="shared" ref="P5" si="3">(H5+J5+I5)/E5*100</f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f t="shared" ref="X5" si="4">K5/E5*100</f>
        <v>42.59576901086335</v>
      </c>
      <c r="Y5" s="4">
        <v>4</v>
      </c>
      <c r="Z5" s="4">
        <v>1</v>
      </c>
    </row>
    <row r="6" spans="1:26" ht="25.5" x14ac:dyDescent="0.25">
      <c r="A6" s="2">
        <v>2</v>
      </c>
      <c r="B6" s="50" t="s">
        <v>59</v>
      </c>
      <c r="C6" s="50" t="s">
        <v>281</v>
      </c>
      <c r="D6" s="39">
        <f t="shared" si="0"/>
        <v>3.6</v>
      </c>
      <c r="E6" s="2">
        <v>564.5</v>
      </c>
      <c r="F6" s="2">
        <v>32</v>
      </c>
      <c r="G6" s="2">
        <v>0</v>
      </c>
      <c r="H6" s="3">
        <v>1</v>
      </c>
      <c r="I6" s="3">
        <v>1</v>
      </c>
      <c r="J6" s="3">
        <v>0</v>
      </c>
      <c r="K6" s="3">
        <v>790</v>
      </c>
      <c r="L6" s="30">
        <f t="shared" ref="L6:L12" si="5">F6/E6*100</f>
        <v>5.6687333923826397</v>
      </c>
      <c r="M6" s="4">
        <v>2</v>
      </c>
      <c r="N6" s="31">
        <f t="shared" si="2"/>
        <v>3.125</v>
      </c>
      <c r="O6" s="8">
        <v>1</v>
      </c>
      <c r="P6" s="30">
        <f t="shared" ref="P6:P12" si="6">(H6+J6+I6)/E6*100</f>
        <v>0.35429583702391498</v>
      </c>
      <c r="Q6" s="4">
        <v>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f t="shared" ref="X6:X12" si="7">K6/E6*100</f>
        <v>139.94685562444641</v>
      </c>
      <c r="Y6" s="4">
        <v>13</v>
      </c>
      <c r="Z6" s="4">
        <v>0.9</v>
      </c>
    </row>
    <row r="7" spans="1:26" ht="18.75" x14ac:dyDescent="0.25">
      <c r="A7" s="2">
        <v>3</v>
      </c>
      <c r="B7" s="50" t="s">
        <v>64</v>
      </c>
      <c r="C7" s="50" t="s">
        <v>298</v>
      </c>
      <c r="D7" s="39">
        <f t="shared" ref="D7" si="8">(M7+O7+Q7+S7+U7+W7)*Z7</f>
        <v>5.4</v>
      </c>
      <c r="E7" s="2">
        <v>296</v>
      </c>
      <c r="F7" s="2">
        <v>12</v>
      </c>
      <c r="G7" s="2">
        <v>1</v>
      </c>
      <c r="H7" s="3">
        <v>2</v>
      </c>
      <c r="I7" s="3">
        <v>2</v>
      </c>
      <c r="J7" s="3">
        <v>0</v>
      </c>
      <c r="K7" s="3">
        <v>247</v>
      </c>
      <c r="L7" s="30">
        <f t="shared" ref="L7" si="9">F7/E7*100</f>
        <v>4.0540540540540544</v>
      </c>
      <c r="M7" s="4">
        <v>1</v>
      </c>
      <c r="N7" s="31">
        <f t="shared" ref="N7" si="10">H7/F7*100</f>
        <v>16.666666666666664</v>
      </c>
      <c r="O7" s="8">
        <v>4</v>
      </c>
      <c r="P7" s="30">
        <f t="shared" ref="P7" si="11">(H7+J7+I7)/E7*100</f>
        <v>1.3513513513513513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f t="shared" ref="X7" si="12">K7/E7*100</f>
        <v>83.445945945945937</v>
      </c>
      <c r="Y7" s="4">
        <v>8</v>
      </c>
      <c r="Z7" s="4">
        <v>0.9</v>
      </c>
    </row>
    <row r="8" spans="1:26" ht="18.75" x14ac:dyDescent="0.25">
      <c r="A8" s="2">
        <v>4</v>
      </c>
      <c r="B8" s="50" t="s">
        <v>56</v>
      </c>
      <c r="C8" s="50" t="s">
        <v>254</v>
      </c>
      <c r="D8" s="39">
        <f t="shared" si="0"/>
        <v>5.6999999999999993</v>
      </c>
      <c r="E8" s="2">
        <v>262.8</v>
      </c>
      <c r="F8" s="2">
        <v>17</v>
      </c>
      <c r="G8" s="2">
        <v>0</v>
      </c>
      <c r="H8" s="3">
        <v>2</v>
      </c>
      <c r="I8" s="3">
        <v>1</v>
      </c>
      <c r="J8" s="3">
        <v>0</v>
      </c>
      <c r="K8" s="3">
        <v>267</v>
      </c>
      <c r="L8" s="30">
        <f t="shared" si="5"/>
        <v>6.468797564687975</v>
      </c>
      <c r="M8" s="4">
        <v>2</v>
      </c>
      <c r="N8" s="31">
        <f t="shared" si="2"/>
        <v>11.76470588235294</v>
      </c>
      <c r="O8" s="8">
        <v>3</v>
      </c>
      <c r="P8" s="30">
        <f t="shared" si="6"/>
        <v>1.1415525114155249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f t="shared" si="7"/>
        <v>101.59817351598173</v>
      </c>
      <c r="Y8" s="4">
        <v>10</v>
      </c>
      <c r="Z8" s="4">
        <v>0.95</v>
      </c>
    </row>
    <row r="9" spans="1:26" ht="18.75" x14ac:dyDescent="0.25">
      <c r="A9" s="2">
        <v>5</v>
      </c>
      <c r="B9" s="50" t="s">
        <v>70</v>
      </c>
      <c r="C9" s="50" t="s">
        <v>283</v>
      </c>
      <c r="D9" s="39">
        <f t="shared" si="0"/>
        <v>7.6</v>
      </c>
      <c r="E9" s="2">
        <v>279.7</v>
      </c>
      <c r="F9" s="2">
        <v>20</v>
      </c>
      <c r="G9" s="2">
        <v>1</v>
      </c>
      <c r="H9" s="3">
        <v>5</v>
      </c>
      <c r="I9" s="3">
        <v>2</v>
      </c>
      <c r="J9" s="3">
        <v>0</v>
      </c>
      <c r="K9" s="3">
        <v>277</v>
      </c>
      <c r="L9" s="30">
        <f t="shared" si="5"/>
        <v>7.1505184125849119</v>
      </c>
      <c r="M9" s="4">
        <v>2</v>
      </c>
      <c r="N9" s="31">
        <f t="shared" si="2"/>
        <v>25</v>
      </c>
      <c r="O9" s="8">
        <v>5</v>
      </c>
      <c r="P9" s="30">
        <f t="shared" si="6"/>
        <v>2.5026814444047192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f t="shared" si="7"/>
        <v>99.034680014301046</v>
      </c>
      <c r="Y9" s="4">
        <v>9</v>
      </c>
      <c r="Z9" s="4">
        <v>0.95</v>
      </c>
    </row>
    <row r="10" spans="1:26" ht="18.75" x14ac:dyDescent="0.25">
      <c r="A10" s="2">
        <v>6</v>
      </c>
      <c r="B10" s="50" t="s">
        <v>73</v>
      </c>
      <c r="C10" s="50" t="s">
        <v>277</v>
      </c>
      <c r="D10" s="39">
        <f t="shared" si="0"/>
        <v>8.5499999999999989</v>
      </c>
      <c r="E10" s="2">
        <v>544.29999999999995</v>
      </c>
      <c r="F10" s="2">
        <v>96</v>
      </c>
      <c r="G10" s="2">
        <v>2</v>
      </c>
      <c r="H10" s="3">
        <v>13</v>
      </c>
      <c r="I10" s="3">
        <v>25</v>
      </c>
      <c r="J10" s="3">
        <v>3</v>
      </c>
      <c r="K10" s="3">
        <v>1117</v>
      </c>
      <c r="L10" s="30">
        <f t="shared" si="5"/>
        <v>17.63733235348154</v>
      </c>
      <c r="M10" s="4">
        <v>4</v>
      </c>
      <c r="N10" s="31">
        <f t="shared" si="2"/>
        <v>13.541666666666666</v>
      </c>
      <c r="O10" s="8">
        <v>3</v>
      </c>
      <c r="P10" s="30">
        <f t="shared" si="6"/>
        <v>7.5326106926327396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f t="shared" si="7"/>
        <v>205.21771082123828</v>
      </c>
      <c r="Y10" s="4">
        <v>20</v>
      </c>
      <c r="Z10" s="4">
        <v>0.95</v>
      </c>
    </row>
    <row r="11" spans="1:26" ht="18.75" x14ac:dyDescent="0.25">
      <c r="A11" s="2">
        <v>7</v>
      </c>
      <c r="B11" s="51" t="s">
        <v>80</v>
      </c>
      <c r="C11" s="51" t="s">
        <v>275</v>
      </c>
      <c r="D11" s="39">
        <f t="shared" si="0"/>
        <v>19</v>
      </c>
      <c r="E11" s="2">
        <v>276.10000000000002</v>
      </c>
      <c r="F11" s="2">
        <v>63</v>
      </c>
      <c r="G11" s="2">
        <v>6</v>
      </c>
      <c r="H11" s="2">
        <v>15</v>
      </c>
      <c r="I11" s="2">
        <v>23</v>
      </c>
      <c r="J11" s="2">
        <v>5</v>
      </c>
      <c r="K11" s="2">
        <v>598</v>
      </c>
      <c r="L11" s="30">
        <f t="shared" si="5"/>
        <v>22.817819630568632</v>
      </c>
      <c r="M11" s="4">
        <v>5</v>
      </c>
      <c r="N11" s="31">
        <f t="shared" si="2"/>
        <v>23.809523809523807</v>
      </c>
      <c r="O11" s="8">
        <v>5</v>
      </c>
      <c r="P11" s="30">
        <f t="shared" si="6"/>
        <v>15.574067366896053</v>
      </c>
      <c r="Q11" s="4">
        <v>4</v>
      </c>
      <c r="R11" s="4">
        <v>2</v>
      </c>
      <c r="S11" s="4">
        <v>6</v>
      </c>
      <c r="T11" s="4">
        <v>0</v>
      </c>
      <c r="U11" s="4">
        <v>0</v>
      </c>
      <c r="V11" s="4">
        <v>0</v>
      </c>
      <c r="W11" s="4">
        <v>0</v>
      </c>
      <c r="X11" s="4">
        <f t="shared" si="7"/>
        <v>216.58819268381021</v>
      </c>
      <c r="Y11" s="4">
        <v>20</v>
      </c>
      <c r="Z11" s="4">
        <v>0.95</v>
      </c>
    </row>
    <row r="12" spans="1:26" ht="34.5" customHeight="1" x14ac:dyDescent="0.25">
      <c r="A12" s="2">
        <v>8</v>
      </c>
      <c r="B12" s="51" t="s">
        <v>82</v>
      </c>
      <c r="C12" s="51" t="s">
        <v>269</v>
      </c>
      <c r="D12" s="39">
        <f t="shared" si="0"/>
        <v>66.600000000000009</v>
      </c>
      <c r="E12" s="2">
        <v>420.7</v>
      </c>
      <c r="F12" s="2">
        <v>536</v>
      </c>
      <c r="G12" s="2">
        <v>315</v>
      </c>
      <c r="H12" s="2">
        <v>469</v>
      </c>
      <c r="I12" s="2">
        <v>49</v>
      </c>
      <c r="J12" s="2">
        <v>33</v>
      </c>
      <c r="K12" s="2">
        <v>1729</v>
      </c>
      <c r="L12" s="30">
        <f t="shared" si="5"/>
        <v>127.40670311385787</v>
      </c>
      <c r="M12" s="4">
        <v>25</v>
      </c>
      <c r="N12" s="31">
        <f t="shared" si="2"/>
        <v>87.5</v>
      </c>
      <c r="O12" s="8">
        <v>17</v>
      </c>
      <c r="P12" s="30">
        <f t="shared" si="6"/>
        <v>130.97218920846211</v>
      </c>
      <c r="Q12" s="4">
        <v>26</v>
      </c>
      <c r="R12" s="4">
        <v>2</v>
      </c>
      <c r="S12" s="4">
        <v>6</v>
      </c>
      <c r="T12" s="4">
        <v>0</v>
      </c>
      <c r="U12" s="4">
        <v>0</v>
      </c>
      <c r="V12" s="4">
        <v>0</v>
      </c>
      <c r="W12" s="4">
        <v>0</v>
      </c>
      <c r="X12" s="4">
        <f t="shared" si="7"/>
        <v>410.98169717138103</v>
      </c>
      <c r="Y12" s="4">
        <v>24</v>
      </c>
      <c r="Z12" s="4">
        <v>0.9</v>
      </c>
    </row>
    <row r="13" spans="1:26" x14ac:dyDescent="0.25">
      <c r="B13" s="53"/>
      <c r="C13" s="84"/>
    </row>
    <row r="15" spans="1:26" x14ac:dyDescent="0.25">
      <c r="B15" s="82" t="s">
        <v>240</v>
      </c>
      <c r="C15" s="82"/>
    </row>
  </sheetData>
  <sortState ref="A9:Z15">
    <sortCondition ref="D9:D15"/>
  </sortState>
  <mergeCells count="17">
    <mergeCell ref="A2:A3"/>
    <mergeCell ref="B2:B3"/>
    <mergeCell ref="D2:D3"/>
    <mergeCell ref="E2:E3"/>
    <mergeCell ref="F2:F3"/>
    <mergeCell ref="T2:U2"/>
    <mergeCell ref="V2:W2"/>
    <mergeCell ref="X2:Y2"/>
    <mergeCell ref="Z2:Z3"/>
    <mergeCell ref="C2:C3"/>
    <mergeCell ref="H2:J2"/>
    <mergeCell ref="K2:K3"/>
    <mergeCell ref="L2:M2"/>
    <mergeCell ref="N2:O2"/>
    <mergeCell ref="P2:Q2"/>
    <mergeCell ref="R2:S2"/>
    <mergeCell ref="G2:G3"/>
  </mergeCells>
  <pageMargins left="0.31496062992125984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область без кол-центра</vt:lpstr>
      <vt:lpstr>обнинск без колл-центра</vt:lpstr>
      <vt:lpstr>калуга до 100 без колл-центра</vt:lpstr>
      <vt:lpstr>калуга от 100 до 250 без колл-ц</vt:lpstr>
      <vt:lpstr>калуга свыше 250 без колл-центр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Акимова Лариса Валериевна</dc:creator>
  <cp:lastModifiedBy>Акимова Лариса Валериевна</cp:lastModifiedBy>
  <cp:lastPrinted>2019-02-08T12:29:19Z</cp:lastPrinted>
  <dcterms:created xsi:type="dcterms:W3CDTF">2019-01-26T10:52:21Z</dcterms:created>
  <dcterms:modified xsi:type="dcterms:W3CDTF">2019-02-08T12:33:42Z</dcterms:modified>
</cp:coreProperties>
</file>