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170" yWindow="-330" windowWidth="16500" windowHeight="11745" tabRatio="542" activeTab="1"/>
  </bookViews>
  <sheets>
    <sheet name="ОИВ Калужской области" sheetId="1" r:id="rId1"/>
    <sheet name="ОМСУ Калужской области" sheetId="2" r:id="rId2"/>
  </sheets>
  <definedNames>
    <definedName name="_xlnm._FilterDatabase" localSheetId="0" hidden="1">'ОИВ Калужской области'!$A$5:$CE$339</definedName>
    <definedName name="_xlnm.Print_Titles" localSheetId="0">'ОИВ Калужской области'!$4:$5</definedName>
    <definedName name="_xlnm.Print_Titles" localSheetId="1">'ОМСУ Калужской области'!$4:$5</definedName>
    <definedName name="_xlnm.Print_Area" localSheetId="0">'ОИВ Калужской области'!$A$1:$T$339</definedName>
    <definedName name="_xlnm.Print_Area" localSheetId="1">'ОМСУ Калужской области'!$A$1:$S$356</definedName>
  </definedNames>
  <calcPr calcId="145621"/>
</workbook>
</file>

<file path=xl/calcChain.xml><?xml version="1.0" encoding="utf-8"?>
<calcChain xmlns="http://schemas.openxmlformats.org/spreadsheetml/2006/main">
  <c r="R298" i="1"/>
  <c r="S298" s="1"/>
  <c r="T298" s="1"/>
  <c r="J94" l="1"/>
  <c r="R182"/>
  <c r="S182" s="1"/>
  <c r="R183"/>
  <c r="S183" s="1"/>
  <c r="R184"/>
  <c r="S184" s="1"/>
  <c r="R185"/>
  <c r="S185" s="1"/>
  <c r="R186"/>
  <c r="S186" s="1"/>
  <c r="T186" s="1"/>
  <c r="I54" i="2"/>
  <c r="M211"/>
  <c r="N211"/>
  <c r="O211"/>
  <c r="P211"/>
  <c r="N296" i="1"/>
  <c r="O296"/>
  <c r="P296"/>
  <c r="Q296"/>
  <c r="M296"/>
  <c r="L296"/>
  <c r="J296"/>
  <c r="M188"/>
  <c r="L188"/>
  <c r="K188"/>
  <c r="J188"/>
  <c r="R206"/>
  <c r="S206" s="1"/>
  <c r="T206" s="1"/>
  <c r="I261" i="2"/>
  <c r="I253" s="1"/>
  <c r="I166"/>
  <c r="P83" i="1"/>
  <c r="J91"/>
  <c r="Q109" i="2"/>
  <c r="R109" s="1"/>
  <c r="S109" s="1"/>
  <c r="N88"/>
  <c r="O88"/>
  <c r="P88"/>
  <c r="R151" i="1"/>
  <c r="S151" s="1"/>
  <c r="T151" s="1"/>
  <c r="R326"/>
  <c r="S326" s="1"/>
  <c r="T326" s="1"/>
  <c r="Q53" i="2"/>
  <c r="R53" s="1"/>
  <c r="S53" s="1"/>
  <c r="Q263"/>
  <c r="R263" s="1"/>
  <c r="S263" s="1"/>
  <c r="Q262"/>
  <c r="R262" s="1"/>
  <c r="S262" s="1"/>
  <c r="J83" i="1"/>
  <c r="K275"/>
  <c r="L270"/>
  <c r="M270"/>
  <c r="I240" i="2"/>
  <c r="J125"/>
  <c r="J122" s="1"/>
  <c r="K125"/>
  <c r="K122" s="1"/>
  <c r="L125"/>
  <c r="L122" s="1"/>
  <c r="Q291"/>
  <c r="R291" s="1"/>
  <c r="S291" s="1"/>
  <c r="Q290"/>
  <c r="R290" s="1"/>
  <c r="S290" s="1"/>
  <c r="K157"/>
  <c r="L111"/>
  <c r="K111"/>
  <c r="M88"/>
  <c r="L88"/>
  <c r="K88"/>
  <c r="J88"/>
  <c r="Q110"/>
  <c r="R110" s="1"/>
  <c r="S110" s="1"/>
  <c r="I88"/>
  <c r="Q115"/>
  <c r="R115" s="1"/>
  <c r="S115" s="1"/>
  <c r="Q88" l="1"/>
  <c r="R88" s="1"/>
  <c r="S88" s="1"/>
  <c r="Q132" l="1"/>
  <c r="J132"/>
  <c r="K132"/>
  <c r="I132"/>
  <c r="R132" l="1"/>
  <c r="S132" s="1"/>
  <c r="R47" l="1"/>
  <c r="S47" s="1"/>
  <c r="Q136" l="1"/>
  <c r="R136" s="1"/>
  <c r="S136" s="1"/>
  <c r="Q135"/>
  <c r="R135" s="1"/>
  <c r="S135" s="1"/>
  <c r="Q134"/>
  <c r="R134" s="1"/>
  <c r="S134" s="1"/>
  <c r="Q133"/>
  <c r="R133" s="1"/>
  <c r="S133" s="1"/>
  <c r="Q354"/>
  <c r="R354" s="1"/>
  <c r="S354" s="1"/>
  <c r="J235" l="1"/>
  <c r="J233" s="1"/>
  <c r="P83"/>
  <c r="L37" i="1"/>
  <c r="Q220" i="2"/>
  <c r="R220" s="1"/>
  <c r="S220" s="1"/>
  <c r="Q221"/>
  <c r="R221" s="1"/>
  <c r="S221" s="1"/>
  <c r="Q222"/>
  <c r="R222" s="1"/>
  <c r="S222" s="1"/>
  <c r="Q223"/>
  <c r="R223" s="1"/>
  <c r="S223" s="1"/>
  <c r="Q224"/>
  <c r="R224" s="1"/>
  <c r="S224" s="1"/>
  <c r="Q225"/>
  <c r="R225" s="1"/>
  <c r="S225" s="1"/>
  <c r="Q226"/>
  <c r="R226" s="1"/>
  <c r="S226" s="1"/>
  <c r="Q227"/>
  <c r="R227" s="1"/>
  <c r="S227" s="1"/>
  <c r="Q228"/>
  <c r="R228" s="1"/>
  <c r="S228" s="1"/>
  <c r="Q229"/>
  <c r="R229" s="1"/>
  <c r="S229" s="1"/>
  <c r="Q230"/>
  <c r="R230" s="1"/>
  <c r="S230" s="1"/>
  <c r="Q231"/>
  <c r="R231" s="1"/>
  <c r="S231" s="1"/>
  <c r="I213"/>
  <c r="I211" s="1"/>
  <c r="Q22"/>
  <c r="R22" s="1"/>
  <c r="Q23"/>
  <c r="R23" s="1"/>
  <c r="Q24"/>
  <c r="R24" s="1"/>
  <c r="Q25"/>
  <c r="R25" s="1"/>
  <c r="Q26"/>
  <c r="R26" s="1"/>
  <c r="Q164"/>
  <c r="R164" s="1"/>
  <c r="S164" s="1"/>
  <c r="L157"/>
  <c r="M157"/>
  <c r="N157"/>
  <c r="O157"/>
  <c r="J111"/>
  <c r="P76"/>
  <c r="P71" s="1"/>
  <c r="S79" i="1"/>
  <c r="T79" s="1"/>
  <c r="S78"/>
  <c r="T78" s="1"/>
  <c r="Q337"/>
  <c r="P337"/>
  <c r="O337"/>
  <c r="N337"/>
  <c r="M337"/>
  <c r="L337"/>
  <c r="K337"/>
  <c r="J337"/>
  <c r="M79" i="2"/>
  <c r="N79"/>
  <c r="O79"/>
  <c r="P79"/>
  <c r="M37" i="1"/>
  <c r="K37"/>
  <c r="R80"/>
  <c r="S80" s="1"/>
  <c r="T80" s="1"/>
  <c r="R77"/>
  <c r="S77" s="1"/>
  <c r="T77" s="1"/>
  <c r="J37"/>
  <c r="R274"/>
  <c r="S274" s="1"/>
  <c r="T274" s="1"/>
  <c r="R205"/>
  <c r="S205" s="1"/>
  <c r="T205" s="1"/>
  <c r="M190" i="2"/>
  <c r="M180" s="1"/>
  <c r="N190"/>
  <c r="N180" s="1"/>
  <c r="O190"/>
  <c r="O180" s="1"/>
  <c r="P190"/>
  <c r="P180" s="1"/>
  <c r="R89" i="1"/>
  <c r="S89" s="1"/>
  <c r="T89" s="1"/>
  <c r="M83"/>
  <c r="L83"/>
  <c r="K83"/>
  <c r="R88"/>
  <c r="S88" s="1"/>
  <c r="T88" s="1"/>
  <c r="Q127" i="2"/>
  <c r="R127" s="1"/>
  <c r="S127" s="1"/>
  <c r="Q128"/>
  <c r="R128" s="1"/>
  <c r="S128" s="1"/>
  <c r="Q126"/>
  <c r="R126" s="1"/>
  <c r="S126" s="1"/>
  <c r="Q124"/>
  <c r="R124" s="1"/>
  <c r="S124" s="1"/>
  <c r="I125"/>
  <c r="I122" s="1"/>
  <c r="M174"/>
  <c r="N174"/>
  <c r="O174"/>
  <c r="P174"/>
  <c r="K174"/>
  <c r="L174"/>
  <c r="K166"/>
  <c r="K172"/>
  <c r="J174"/>
  <c r="I174"/>
  <c r="Q176"/>
  <c r="R176" s="1"/>
  <c r="S176" s="1"/>
  <c r="Q177"/>
  <c r="R177" s="1"/>
  <c r="S177" s="1"/>
  <c r="Q178"/>
  <c r="R178" s="1"/>
  <c r="S178" s="1"/>
  <c r="J299"/>
  <c r="J297" s="1"/>
  <c r="R315"/>
  <c r="S315" s="1"/>
  <c r="Q313"/>
  <c r="R313" s="1"/>
  <c r="S313" s="1"/>
  <c r="Q314"/>
  <c r="R314" s="1"/>
  <c r="S314" s="1"/>
  <c r="Q312"/>
  <c r="R312" s="1"/>
  <c r="S312" s="1"/>
  <c r="J282"/>
  <c r="J318"/>
  <c r="J316" s="1"/>
  <c r="I318"/>
  <c r="I316" s="1"/>
  <c r="Q347"/>
  <c r="R347" s="1"/>
  <c r="S347" s="1"/>
  <c r="Q97"/>
  <c r="R97" s="1"/>
  <c r="S97" s="1"/>
  <c r="Q96"/>
  <c r="R96" s="1"/>
  <c r="S96" s="1"/>
  <c r="Q95"/>
  <c r="R95" s="1"/>
  <c r="S95" s="1"/>
  <c r="Q93"/>
  <c r="R93" s="1"/>
  <c r="S93" s="1"/>
  <c r="Q94"/>
  <c r="R94" s="1"/>
  <c r="S94" s="1"/>
  <c r="Q92"/>
  <c r="R92" s="1"/>
  <c r="S92" s="1"/>
  <c r="Q120"/>
  <c r="R120" s="1"/>
  <c r="S120" s="1"/>
  <c r="Q119"/>
  <c r="R119" s="1"/>
  <c r="S119" s="1"/>
  <c r="R38" i="1"/>
  <c r="S38" s="1"/>
  <c r="T38" s="1"/>
  <c r="R242"/>
  <c r="S242" s="1"/>
  <c r="T242" s="1"/>
  <c r="M94"/>
  <c r="T179"/>
  <c r="T332"/>
  <c r="T333"/>
  <c r="S48" i="2"/>
  <c r="M328" i="1"/>
  <c r="K328"/>
  <c r="K292" i="2"/>
  <c r="K288" s="1"/>
  <c r="L292"/>
  <c r="L288" s="1"/>
  <c r="J292"/>
  <c r="J288" s="1"/>
  <c r="L44"/>
  <c r="M44"/>
  <c r="N44"/>
  <c r="O44"/>
  <c r="P44"/>
  <c r="J44"/>
  <c r="L35"/>
  <c r="M35"/>
  <c r="N35"/>
  <c r="O35"/>
  <c r="P35"/>
  <c r="J35"/>
  <c r="R263" i="1"/>
  <c r="S263" s="1"/>
  <c r="T263" s="1"/>
  <c r="N243"/>
  <c r="N209" s="1"/>
  <c r="M243"/>
  <c r="M209" s="1"/>
  <c r="K243"/>
  <c r="K209" s="1"/>
  <c r="L28" i="2"/>
  <c r="L21" s="1"/>
  <c r="K28"/>
  <c r="K21" s="1"/>
  <c r="J28"/>
  <c r="J21" s="1"/>
  <c r="M140"/>
  <c r="N140"/>
  <c r="O140"/>
  <c r="P140"/>
  <c r="L140"/>
  <c r="J140"/>
  <c r="M137"/>
  <c r="N137"/>
  <c r="O137"/>
  <c r="P137"/>
  <c r="L137"/>
  <c r="I137"/>
  <c r="J137"/>
  <c r="I11"/>
  <c r="Q17"/>
  <c r="R17" s="1"/>
  <c r="S17" s="1"/>
  <c r="Q16"/>
  <c r="R16" s="1"/>
  <c r="S16" s="1"/>
  <c r="Q13"/>
  <c r="R13" s="1"/>
  <c r="S13" s="1"/>
  <c r="Q14"/>
  <c r="R14" s="1"/>
  <c r="S14" s="1"/>
  <c r="Q15"/>
  <c r="R15" s="1"/>
  <c r="S15" s="1"/>
  <c r="Q18"/>
  <c r="R18" s="1"/>
  <c r="S18" s="1"/>
  <c r="Q19"/>
  <c r="R19" s="1"/>
  <c r="S19" s="1"/>
  <c r="J11"/>
  <c r="K11"/>
  <c r="L11"/>
  <c r="M11"/>
  <c r="N11"/>
  <c r="O11"/>
  <c r="P11"/>
  <c r="L54"/>
  <c r="L51" s="1"/>
  <c r="J54"/>
  <c r="J51" s="1"/>
  <c r="L318"/>
  <c r="L316" s="1"/>
  <c r="K213"/>
  <c r="K211" s="1"/>
  <c r="L213"/>
  <c r="L211" s="1"/>
  <c r="Q353"/>
  <c r="R353" s="1"/>
  <c r="S353" s="1"/>
  <c r="Q352"/>
  <c r="R352" s="1"/>
  <c r="S352" s="1"/>
  <c r="Q317"/>
  <c r="R317" s="1"/>
  <c r="S317" s="1"/>
  <c r="S280" i="1"/>
  <c r="T280" s="1"/>
  <c r="R279"/>
  <c r="S279" s="1"/>
  <c r="T279" s="1"/>
  <c r="L6" i="2"/>
  <c r="J6"/>
  <c r="I111"/>
  <c r="L237"/>
  <c r="K237"/>
  <c r="J237"/>
  <c r="R286" i="1"/>
  <c r="S286" s="1"/>
  <c r="T286" s="1"/>
  <c r="L278" i="2"/>
  <c r="J278"/>
  <c r="L269"/>
  <c r="K269"/>
  <c r="J269"/>
  <c r="Q153"/>
  <c r="R153" s="1"/>
  <c r="S153" s="1"/>
  <c r="Q154"/>
  <c r="R154" s="1"/>
  <c r="S154" s="1"/>
  <c r="K152"/>
  <c r="K150" s="1"/>
  <c r="L152"/>
  <c r="L150" s="1"/>
  <c r="M152"/>
  <c r="M150" s="1"/>
  <c r="M149" s="1"/>
  <c r="N152"/>
  <c r="N150" s="1"/>
  <c r="O152"/>
  <c r="O150" s="1"/>
  <c r="P152"/>
  <c r="P150" s="1"/>
  <c r="J152"/>
  <c r="J150" s="1"/>
  <c r="R335" i="1"/>
  <c r="S335" s="1"/>
  <c r="T335" s="1"/>
  <c r="R290"/>
  <c r="S290" s="1"/>
  <c r="T290" s="1"/>
  <c r="M289"/>
  <c r="L289"/>
  <c r="K289"/>
  <c r="J289"/>
  <c r="K296"/>
  <c r="L76" i="2"/>
  <c r="L71" s="1"/>
  <c r="J76"/>
  <c r="J71" s="1"/>
  <c r="Q74"/>
  <c r="R74" s="1"/>
  <c r="S74" s="1"/>
  <c r="L261"/>
  <c r="L253" s="1"/>
  <c r="K261"/>
  <c r="K253" s="1"/>
  <c r="J261"/>
  <c r="J253" s="1"/>
  <c r="Q260"/>
  <c r="R260" s="1"/>
  <c r="S260" s="1"/>
  <c r="Q259"/>
  <c r="R259" s="1"/>
  <c r="S259" s="1"/>
  <c r="Q258"/>
  <c r="R258" s="1"/>
  <c r="S258" s="1"/>
  <c r="Q257"/>
  <c r="R257" s="1"/>
  <c r="S257" s="1"/>
  <c r="Q256"/>
  <c r="R256" s="1"/>
  <c r="S256" s="1"/>
  <c r="Q255"/>
  <c r="R255" s="1"/>
  <c r="S255" s="1"/>
  <c r="Q81"/>
  <c r="R81" s="1"/>
  <c r="S81" s="1"/>
  <c r="L79"/>
  <c r="J79"/>
  <c r="R157" i="1"/>
  <c r="S157" s="1"/>
  <c r="T157" s="1"/>
  <c r="R158"/>
  <c r="S158" s="1"/>
  <c r="T158" s="1"/>
  <c r="R159"/>
  <c r="S159" s="1"/>
  <c r="T159" s="1"/>
  <c r="R160"/>
  <c r="S160" s="1"/>
  <c r="T160" s="1"/>
  <c r="R161"/>
  <c r="S161" s="1"/>
  <c r="T161" s="1"/>
  <c r="R162"/>
  <c r="S162" s="1"/>
  <c r="T162" s="1"/>
  <c r="R163"/>
  <c r="S163" s="1"/>
  <c r="T163" s="1"/>
  <c r="R164"/>
  <c r="S164" s="1"/>
  <c r="T164" s="1"/>
  <c r="R165"/>
  <c r="S165" s="1"/>
  <c r="T165" s="1"/>
  <c r="R166"/>
  <c r="S166" s="1"/>
  <c r="T166" s="1"/>
  <c r="R167"/>
  <c r="S167" s="1"/>
  <c r="T167" s="1"/>
  <c r="R168"/>
  <c r="S168" s="1"/>
  <c r="T168" s="1"/>
  <c r="R169"/>
  <c r="S169" s="1"/>
  <c r="T169" s="1"/>
  <c r="R170"/>
  <c r="S170" s="1"/>
  <c r="T170" s="1"/>
  <c r="R171"/>
  <c r="S171" s="1"/>
  <c r="T171" s="1"/>
  <c r="R172"/>
  <c r="S172" s="1"/>
  <c r="T172" s="1"/>
  <c r="R173"/>
  <c r="S173" s="1"/>
  <c r="T173" s="1"/>
  <c r="R174"/>
  <c r="S174" s="1"/>
  <c r="T174" s="1"/>
  <c r="R175"/>
  <c r="S175" s="1"/>
  <c r="T175" s="1"/>
  <c r="R176"/>
  <c r="S176" s="1"/>
  <c r="T176" s="1"/>
  <c r="R177"/>
  <c r="S177" s="1"/>
  <c r="T177" s="1"/>
  <c r="R178"/>
  <c r="S178" s="1"/>
  <c r="T178" s="1"/>
  <c r="R156"/>
  <c r="S156" s="1"/>
  <c r="T156" s="1"/>
  <c r="R155"/>
  <c r="S155" s="1"/>
  <c r="T155" s="1"/>
  <c r="R154"/>
  <c r="S154" s="1"/>
  <c r="T154" s="1"/>
  <c r="R153"/>
  <c r="S153" s="1"/>
  <c r="T153" s="1"/>
  <c r="R152"/>
  <c r="S152" s="1"/>
  <c r="T152" s="1"/>
  <c r="R150"/>
  <c r="S150" s="1"/>
  <c r="T150" s="1"/>
  <c r="R149"/>
  <c r="S149" s="1"/>
  <c r="T149" s="1"/>
  <c r="R148"/>
  <c r="S148" s="1"/>
  <c r="T148" s="1"/>
  <c r="R147"/>
  <c r="S147" s="1"/>
  <c r="T147" s="1"/>
  <c r="R146"/>
  <c r="S146" s="1"/>
  <c r="T146" s="1"/>
  <c r="R145"/>
  <c r="S145" s="1"/>
  <c r="T145" s="1"/>
  <c r="R144"/>
  <c r="S144" s="1"/>
  <c r="T144" s="1"/>
  <c r="R143"/>
  <c r="S143" s="1"/>
  <c r="T143" s="1"/>
  <c r="R142"/>
  <c r="S142" s="1"/>
  <c r="T142" s="1"/>
  <c r="R141"/>
  <c r="S141" s="1"/>
  <c r="T141" s="1"/>
  <c r="R140"/>
  <c r="S140" s="1"/>
  <c r="T140" s="1"/>
  <c r="R139"/>
  <c r="S139" s="1"/>
  <c r="T139" s="1"/>
  <c r="M113"/>
  <c r="L113"/>
  <c r="K113"/>
  <c r="J113"/>
  <c r="I190" i="2"/>
  <c r="I180" s="1"/>
  <c r="M300" i="1"/>
  <c r="K300"/>
  <c r="M283"/>
  <c r="K283"/>
  <c r="K270"/>
  <c r="N181"/>
  <c r="O181"/>
  <c r="P181"/>
  <c r="Q181"/>
  <c r="M181"/>
  <c r="L181"/>
  <c r="K181"/>
  <c r="R204"/>
  <c r="S204" s="1"/>
  <c r="T204" s="1"/>
  <c r="R200"/>
  <c r="S200" s="1"/>
  <c r="T200" s="1"/>
  <c r="R201"/>
  <c r="S201" s="1"/>
  <c r="T201" s="1"/>
  <c r="R202"/>
  <c r="S202" s="1"/>
  <c r="T202" s="1"/>
  <c r="R203"/>
  <c r="S203" s="1"/>
  <c r="T203" s="1"/>
  <c r="R207"/>
  <c r="S207" s="1"/>
  <c r="T207" s="1"/>
  <c r="R199"/>
  <c r="S199" s="1"/>
  <c r="T199" s="1"/>
  <c r="J146" i="2"/>
  <c r="J144" s="1"/>
  <c r="I146"/>
  <c r="I144" s="1"/>
  <c r="L146"/>
  <c r="L144" s="1"/>
  <c r="Q250"/>
  <c r="R250" s="1"/>
  <c r="S250" s="1"/>
  <c r="L240"/>
  <c r="J240"/>
  <c r="Q246"/>
  <c r="R246" s="1"/>
  <c r="S246" s="1"/>
  <c r="Q247"/>
  <c r="R247" s="1"/>
  <c r="S247" s="1"/>
  <c r="Q248"/>
  <c r="R248" s="1"/>
  <c r="S248" s="1"/>
  <c r="Q249"/>
  <c r="R249" s="1"/>
  <c r="S249" s="1"/>
  <c r="Q251"/>
  <c r="R251" s="1"/>
  <c r="S251" s="1"/>
  <c r="Q242"/>
  <c r="R242" s="1"/>
  <c r="S242" s="1"/>
  <c r="K282"/>
  <c r="L282"/>
  <c r="M282"/>
  <c r="N282"/>
  <c r="O282"/>
  <c r="P282"/>
  <c r="I282"/>
  <c r="Q283"/>
  <c r="R283" s="1"/>
  <c r="S283" s="1"/>
  <c r="Q284"/>
  <c r="R284" s="1"/>
  <c r="S284" s="1"/>
  <c r="Q285"/>
  <c r="R285" s="1"/>
  <c r="S285" s="1"/>
  <c r="Q286"/>
  <c r="R286" s="1"/>
  <c r="S286" s="1"/>
  <c r="Q287"/>
  <c r="R287" s="1"/>
  <c r="S287" s="1"/>
  <c r="L195"/>
  <c r="J195"/>
  <c r="Q158"/>
  <c r="R158" s="1"/>
  <c r="S158" s="1"/>
  <c r="Q159"/>
  <c r="R159" s="1"/>
  <c r="S159" s="1"/>
  <c r="Q160"/>
  <c r="R160" s="1"/>
  <c r="S160" s="1"/>
  <c r="Q161"/>
  <c r="R161" s="1"/>
  <c r="S161" s="1"/>
  <c r="Q162"/>
  <c r="R162" s="1"/>
  <c r="S162" s="1"/>
  <c r="Q163"/>
  <c r="R163" s="1"/>
  <c r="S163" s="1"/>
  <c r="L172"/>
  <c r="J172"/>
  <c r="J157"/>
  <c r="L166"/>
  <c r="J166"/>
  <c r="Q186"/>
  <c r="R186" s="1"/>
  <c r="S186" s="1"/>
  <c r="Q192"/>
  <c r="R192" s="1"/>
  <c r="S192" s="1"/>
  <c r="Q182"/>
  <c r="R182" s="1"/>
  <c r="S182" s="1"/>
  <c r="Q183"/>
  <c r="R183" s="1"/>
  <c r="S183" s="1"/>
  <c r="Q184"/>
  <c r="R184" s="1"/>
  <c r="S184" s="1"/>
  <c r="Q185"/>
  <c r="R185" s="1"/>
  <c r="S185" s="1"/>
  <c r="L190"/>
  <c r="L180" s="1"/>
  <c r="J190"/>
  <c r="J180" s="1"/>
  <c r="R110" i="1"/>
  <c r="S110" s="1"/>
  <c r="T110" s="1"/>
  <c r="K94"/>
  <c r="L94"/>
  <c r="L91"/>
  <c r="M91"/>
  <c r="K91"/>
  <c r="L299" i="2"/>
  <c r="L297" s="1"/>
  <c r="M299"/>
  <c r="M297" s="1"/>
  <c r="N299"/>
  <c r="N297" s="1"/>
  <c r="O299"/>
  <c r="O297" s="1"/>
  <c r="P299"/>
  <c r="P297" s="1"/>
  <c r="P275" i="1"/>
  <c r="P339" s="1"/>
  <c r="Q275"/>
  <c r="Q339" s="1"/>
  <c r="M275"/>
  <c r="M339" s="1"/>
  <c r="K339"/>
  <c r="K7"/>
  <c r="J213" i="2"/>
  <c r="J211" s="1"/>
  <c r="L7" i="1"/>
  <c r="R84"/>
  <c r="S84" s="1"/>
  <c r="T84" s="1"/>
  <c r="J7"/>
  <c r="N240" i="2"/>
  <c r="O240"/>
  <c r="P240"/>
  <c r="M240"/>
  <c r="K240"/>
  <c r="R6" i="1"/>
  <c r="S6" s="1"/>
  <c r="T6" s="1"/>
  <c r="N7"/>
  <c r="O7"/>
  <c r="P7"/>
  <c r="Q7"/>
  <c r="R8"/>
  <c r="S8" s="1"/>
  <c r="T8" s="1"/>
  <c r="R9"/>
  <c r="S9" s="1"/>
  <c r="T9" s="1"/>
  <c r="R10"/>
  <c r="S10" s="1"/>
  <c r="T10" s="1"/>
  <c r="R11"/>
  <c r="T11" s="1"/>
  <c r="R12"/>
  <c r="S12" s="1"/>
  <c r="T12" s="1"/>
  <c r="R13"/>
  <c r="S13" s="1"/>
  <c r="T13" s="1"/>
  <c r="R14"/>
  <c r="S14" s="1"/>
  <c r="T14" s="1"/>
  <c r="R15"/>
  <c r="S15" s="1"/>
  <c r="T15" s="1"/>
  <c r="R16"/>
  <c r="S16" s="1"/>
  <c r="T16" s="1"/>
  <c r="R17"/>
  <c r="S17" s="1"/>
  <c r="T17" s="1"/>
  <c r="R18"/>
  <c r="S18" s="1"/>
  <c r="T18" s="1"/>
  <c r="R19"/>
  <c r="S19" s="1"/>
  <c r="T19" s="1"/>
  <c r="R20"/>
  <c r="S20" s="1"/>
  <c r="T20" s="1"/>
  <c r="R21"/>
  <c r="S21" s="1"/>
  <c r="T21" s="1"/>
  <c r="R22"/>
  <c r="S22" s="1"/>
  <c r="T22" s="1"/>
  <c r="R23"/>
  <c r="S23" s="1"/>
  <c r="T23" s="1"/>
  <c r="R24"/>
  <c r="S24" s="1"/>
  <c r="T24" s="1"/>
  <c r="R25"/>
  <c r="S25" s="1"/>
  <c r="T25" s="1"/>
  <c r="R26"/>
  <c r="S26" s="1"/>
  <c r="T26" s="1"/>
  <c r="R27"/>
  <c r="S27" s="1"/>
  <c r="T27" s="1"/>
  <c r="R28"/>
  <c r="S28" s="1"/>
  <c r="T28" s="1"/>
  <c r="R29"/>
  <c r="S29" s="1"/>
  <c r="T29" s="1"/>
  <c r="R30"/>
  <c r="S30" s="1"/>
  <c r="T30" s="1"/>
  <c r="R31"/>
  <c r="S31" s="1"/>
  <c r="T31" s="1"/>
  <c r="R32"/>
  <c r="S32" s="1"/>
  <c r="T32" s="1"/>
  <c r="R33"/>
  <c r="S33" s="1"/>
  <c r="T33" s="1"/>
  <c r="R34"/>
  <c r="S34" s="1"/>
  <c r="T34" s="1"/>
  <c r="R35"/>
  <c r="S35" s="1"/>
  <c r="T35" s="1"/>
  <c r="R36"/>
  <c r="S36" s="1"/>
  <c r="T36" s="1"/>
  <c r="N37"/>
  <c r="O37"/>
  <c r="P37"/>
  <c r="Q37"/>
  <c r="R39"/>
  <c r="S39" s="1"/>
  <c r="T39" s="1"/>
  <c r="R40"/>
  <c r="S40" s="1"/>
  <c r="T40" s="1"/>
  <c r="R41"/>
  <c r="S41" s="1"/>
  <c r="T41" s="1"/>
  <c r="R42"/>
  <c r="S42" s="1"/>
  <c r="T42" s="1"/>
  <c r="R43"/>
  <c r="S43" s="1"/>
  <c r="T43" s="1"/>
  <c r="R44"/>
  <c r="S44" s="1"/>
  <c r="T44" s="1"/>
  <c r="R45"/>
  <c r="S45" s="1"/>
  <c r="T45" s="1"/>
  <c r="R46"/>
  <c r="S46" s="1"/>
  <c r="T46" s="1"/>
  <c r="R47"/>
  <c r="S47" s="1"/>
  <c r="T47" s="1"/>
  <c r="R48"/>
  <c r="S48" s="1"/>
  <c r="T48" s="1"/>
  <c r="R49"/>
  <c r="S49" s="1"/>
  <c r="T49" s="1"/>
  <c r="R50"/>
  <c r="S50" s="1"/>
  <c r="T50" s="1"/>
  <c r="R51"/>
  <c r="S51" s="1"/>
  <c r="T51" s="1"/>
  <c r="R52"/>
  <c r="S52" s="1"/>
  <c r="T52" s="1"/>
  <c r="R53"/>
  <c r="R54"/>
  <c r="S54" s="1"/>
  <c r="T54" s="1"/>
  <c r="R55"/>
  <c r="S55" s="1"/>
  <c r="T55" s="1"/>
  <c r="R56"/>
  <c r="S56" s="1"/>
  <c r="T56" s="1"/>
  <c r="R57"/>
  <c r="S57" s="1"/>
  <c r="T57" s="1"/>
  <c r="R58"/>
  <c r="S58" s="1"/>
  <c r="T58" s="1"/>
  <c r="R59"/>
  <c r="S59" s="1"/>
  <c r="T59" s="1"/>
  <c r="R60"/>
  <c r="S60" s="1"/>
  <c r="T60" s="1"/>
  <c r="R61"/>
  <c r="S61" s="1"/>
  <c r="T61" s="1"/>
  <c r="R62"/>
  <c r="S62" s="1"/>
  <c r="T62" s="1"/>
  <c r="R63"/>
  <c r="S63" s="1"/>
  <c r="T63" s="1"/>
  <c r="R64"/>
  <c r="S64" s="1"/>
  <c r="T64" s="1"/>
  <c r="R65"/>
  <c r="S65" s="1"/>
  <c r="T65" s="1"/>
  <c r="R66"/>
  <c r="S66" s="1"/>
  <c r="T66" s="1"/>
  <c r="R67"/>
  <c r="S67" s="1"/>
  <c r="T67" s="1"/>
  <c r="R68"/>
  <c r="S68" s="1"/>
  <c r="T68" s="1"/>
  <c r="R69"/>
  <c r="S69" s="1"/>
  <c r="T69" s="1"/>
  <c r="R70"/>
  <c r="S70" s="1"/>
  <c r="T70" s="1"/>
  <c r="R71"/>
  <c r="S71" s="1"/>
  <c r="T71" s="1"/>
  <c r="R72"/>
  <c r="S72" s="1"/>
  <c r="T72" s="1"/>
  <c r="R73"/>
  <c r="S73" s="1"/>
  <c r="T73" s="1"/>
  <c r="R74"/>
  <c r="S74" s="1"/>
  <c r="T74" s="1"/>
  <c r="R75"/>
  <c r="S75" s="1"/>
  <c r="T75" s="1"/>
  <c r="R76"/>
  <c r="S76" s="1"/>
  <c r="T76" s="1"/>
  <c r="R81"/>
  <c r="S81" s="1"/>
  <c r="T81" s="1"/>
  <c r="R82"/>
  <c r="S82" s="1"/>
  <c r="T82" s="1"/>
  <c r="N83"/>
  <c r="O83"/>
  <c r="Q83"/>
  <c r="R85"/>
  <c r="S85" s="1"/>
  <c r="T85" s="1"/>
  <c r="R86"/>
  <c r="S86" s="1"/>
  <c r="T86" s="1"/>
  <c r="R87"/>
  <c r="S87" s="1"/>
  <c r="T87" s="1"/>
  <c r="R90"/>
  <c r="S90" s="1"/>
  <c r="T90" s="1"/>
  <c r="N91"/>
  <c r="O91"/>
  <c r="P91"/>
  <c r="Q91"/>
  <c r="R92"/>
  <c r="S92" s="1"/>
  <c r="T92" s="1"/>
  <c r="T91" s="1"/>
  <c r="R93"/>
  <c r="S93" s="1"/>
  <c r="T93" s="1"/>
  <c r="N94"/>
  <c r="O94"/>
  <c r="P94"/>
  <c r="Q94"/>
  <c r="R95"/>
  <c r="S95" s="1"/>
  <c r="T95" s="1"/>
  <c r="R96"/>
  <c r="S96" s="1"/>
  <c r="T96" s="1"/>
  <c r="R97"/>
  <c r="S97" s="1"/>
  <c r="T97" s="1"/>
  <c r="R98"/>
  <c r="S98" s="1"/>
  <c r="T98" s="1"/>
  <c r="R99"/>
  <c r="S99" s="1"/>
  <c r="T99" s="1"/>
  <c r="R100"/>
  <c r="S100" s="1"/>
  <c r="T100" s="1"/>
  <c r="R101"/>
  <c r="S101" s="1"/>
  <c r="T101" s="1"/>
  <c r="R102"/>
  <c r="S102" s="1"/>
  <c r="T102" s="1"/>
  <c r="R103"/>
  <c r="S103" s="1"/>
  <c r="T103" s="1"/>
  <c r="R104"/>
  <c r="S104" s="1"/>
  <c r="T104" s="1"/>
  <c r="R105"/>
  <c r="S105" s="1"/>
  <c r="T105" s="1"/>
  <c r="R106"/>
  <c r="S106" s="1"/>
  <c r="T106" s="1"/>
  <c r="R107"/>
  <c r="S107" s="1"/>
  <c r="T107" s="1"/>
  <c r="R108"/>
  <c r="S108" s="1"/>
  <c r="T108" s="1"/>
  <c r="R109"/>
  <c r="S109" s="1"/>
  <c r="T109" s="1"/>
  <c r="R111"/>
  <c r="S111" s="1"/>
  <c r="T111" s="1"/>
  <c r="R112"/>
  <c r="S112" s="1"/>
  <c r="T112" s="1"/>
  <c r="N113"/>
  <c r="O113"/>
  <c r="P113"/>
  <c r="Q113"/>
  <c r="R114"/>
  <c r="S114" s="1"/>
  <c r="T114" s="1"/>
  <c r="R115"/>
  <c r="S115" s="1"/>
  <c r="T115" s="1"/>
  <c r="R116"/>
  <c r="S116" s="1"/>
  <c r="T116" s="1"/>
  <c r="R117"/>
  <c r="S117" s="1"/>
  <c r="T117" s="1"/>
  <c r="R118"/>
  <c r="S118" s="1"/>
  <c r="T118" s="1"/>
  <c r="R119"/>
  <c r="S119" s="1"/>
  <c r="T119" s="1"/>
  <c r="R120"/>
  <c r="S120" s="1"/>
  <c r="T120" s="1"/>
  <c r="R121"/>
  <c r="S121" s="1"/>
  <c r="T121" s="1"/>
  <c r="R122"/>
  <c r="S122" s="1"/>
  <c r="T122" s="1"/>
  <c r="R123"/>
  <c r="S123" s="1"/>
  <c r="T123" s="1"/>
  <c r="R124"/>
  <c r="S124" s="1"/>
  <c r="T124" s="1"/>
  <c r="R125"/>
  <c r="S125" s="1"/>
  <c r="T125" s="1"/>
  <c r="R126"/>
  <c r="S126" s="1"/>
  <c r="T126" s="1"/>
  <c r="R127"/>
  <c r="S127" s="1"/>
  <c r="T127" s="1"/>
  <c r="R128"/>
  <c r="S128" s="1"/>
  <c r="T128" s="1"/>
  <c r="R129"/>
  <c r="S129" s="1"/>
  <c r="T129" s="1"/>
  <c r="R130"/>
  <c r="S130" s="1"/>
  <c r="T130" s="1"/>
  <c r="R131"/>
  <c r="S131" s="1"/>
  <c r="T131" s="1"/>
  <c r="R132"/>
  <c r="S132" s="1"/>
  <c r="T132" s="1"/>
  <c r="R133"/>
  <c r="S133" s="1"/>
  <c r="T133" s="1"/>
  <c r="R134"/>
  <c r="S134" s="1"/>
  <c r="T134" s="1"/>
  <c r="R135"/>
  <c r="S135" s="1"/>
  <c r="T135" s="1"/>
  <c r="R136"/>
  <c r="S136" s="1"/>
  <c r="T136" s="1"/>
  <c r="R137"/>
  <c r="S137" s="1"/>
  <c r="T137" s="1"/>
  <c r="R138"/>
  <c r="S138" s="1"/>
  <c r="T138" s="1"/>
  <c r="R180"/>
  <c r="S180" s="1"/>
  <c r="T180" s="1"/>
  <c r="R187"/>
  <c r="S187" s="1"/>
  <c r="T187" s="1"/>
  <c r="N188"/>
  <c r="O188"/>
  <c r="P188"/>
  <c r="Q188"/>
  <c r="R189"/>
  <c r="S189" s="1"/>
  <c r="T189" s="1"/>
  <c r="R190"/>
  <c r="S190" s="1"/>
  <c r="T190" s="1"/>
  <c r="R191"/>
  <c r="S191" s="1"/>
  <c r="T191" s="1"/>
  <c r="R192"/>
  <c r="S192" s="1"/>
  <c r="T192" s="1"/>
  <c r="R193"/>
  <c r="S193" s="1"/>
  <c r="T193" s="1"/>
  <c r="R194"/>
  <c r="S194" s="1"/>
  <c r="T194" s="1"/>
  <c r="R195"/>
  <c r="S195" s="1"/>
  <c r="T195" s="1"/>
  <c r="R196"/>
  <c r="S196" s="1"/>
  <c r="T196" s="1"/>
  <c r="R197"/>
  <c r="S197" s="1"/>
  <c r="T197" s="1"/>
  <c r="R198"/>
  <c r="S198" s="1"/>
  <c r="T198" s="1"/>
  <c r="R208"/>
  <c r="S208" s="1"/>
  <c r="T208" s="1"/>
  <c r="R210"/>
  <c r="S210" s="1"/>
  <c r="T210" s="1"/>
  <c r="R211"/>
  <c r="S211" s="1"/>
  <c r="T211" s="1"/>
  <c r="R212"/>
  <c r="S212" s="1"/>
  <c r="R213"/>
  <c r="S213" s="1"/>
  <c r="T213" s="1"/>
  <c r="R214"/>
  <c r="S214" s="1"/>
  <c r="T214" s="1"/>
  <c r="R215"/>
  <c r="S215" s="1"/>
  <c r="T215" s="1"/>
  <c r="R216"/>
  <c r="S216" s="1"/>
  <c r="T216" s="1"/>
  <c r="R217"/>
  <c r="S217" s="1"/>
  <c r="T217" s="1"/>
  <c r="R218"/>
  <c r="S218" s="1"/>
  <c r="T218" s="1"/>
  <c r="R219"/>
  <c r="S219" s="1"/>
  <c r="T219" s="1"/>
  <c r="R220"/>
  <c r="S220" s="1"/>
  <c r="T220" s="1"/>
  <c r="R221"/>
  <c r="S221" s="1"/>
  <c r="T221" s="1"/>
  <c r="R222"/>
  <c r="S222" s="1"/>
  <c r="T222" s="1"/>
  <c r="R223"/>
  <c r="S223" s="1"/>
  <c r="T223" s="1"/>
  <c r="R224"/>
  <c r="S224" s="1"/>
  <c r="T224" s="1"/>
  <c r="R225"/>
  <c r="S225" s="1"/>
  <c r="T225" s="1"/>
  <c r="R226"/>
  <c r="S226" s="1"/>
  <c r="T226" s="1"/>
  <c r="R227"/>
  <c r="S227" s="1"/>
  <c r="T227" s="1"/>
  <c r="R228"/>
  <c r="S228" s="1"/>
  <c r="T228" s="1"/>
  <c r="R229"/>
  <c r="S229" s="1"/>
  <c r="T229" s="1"/>
  <c r="R230"/>
  <c r="S230" s="1"/>
  <c r="T230" s="1"/>
  <c r="R231"/>
  <c r="S231" s="1"/>
  <c r="T231" s="1"/>
  <c r="R232"/>
  <c r="S232" s="1"/>
  <c r="T232" s="1"/>
  <c r="R233"/>
  <c r="S233" s="1"/>
  <c r="T233" s="1"/>
  <c r="R234"/>
  <c r="S234" s="1"/>
  <c r="T234" s="1"/>
  <c r="R235"/>
  <c r="S235" s="1"/>
  <c r="T235" s="1"/>
  <c r="R236"/>
  <c r="S236" s="1"/>
  <c r="T236" s="1"/>
  <c r="R237"/>
  <c r="S237" s="1"/>
  <c r="T237" s="1"/>
  <c r="R238"/>
  <c r="S238" s="1"/>
  <c r="T238" s="1"/>
  <c r="R239"/>
  <c r="S239" s="1"/>
  <c r="T239" s="1"/>
  <c r="R240"/>
  <c r="S240" s="1"/>
  <c r="T240" s="1"/>
  <c r="R241"/>
  <c r="S241" s="1"/>
  <c r="T241" s="1"/>
  <c r="O243"/>
  <c r="O209" s="1"/>
  <c r="P243"/>
  <c r="P209" s="1"/>
  <c r="Q243"/>
  <c r="Q209" s="1"/>
  <c r="R244"/>
  <c r="S244" s="1"/>
  <c r="T244" s="1"/>
  <c r="R245"/>
  <c r="S245" s="1"/>
  <c r="T245" s="1"/>
  <c r="R246"/>
  <c r="S246" s="1"/>
  <c r="T246" s="1"/>
  <c r="R247"/>
  <c r="S247" s="1"/>
  <c r="T247" s="1"/>
  <c r="R248"/>
  <c r="S248" s="1"/>
  <c r="T248" s="1"/>
  <c r="R249"/>
  <c r="S249" s="1"/>
  <c r="T249" s="1"/>
  <c r="R250"/>
  <c r="S250" s="1"/>
  <c r="T250" s="1"/>
  <c r="R251"/>
  <c r="S251" s="1"/>
  <c r="T251" s="1"/>
  <c r="R252"/>
  <c r="S252" s="1"/>
  <c r="T252" s="1"/>
  <c r="R253"/>
  <c r="S253" s="1"/>
  <c r="T253" s="1"/>
  <c r="R254"/>
  <c r="S254" s="1"/>
  <c r="T254" s="1"/>
  <c r="R255"/>
  <c r="S255" s="1"/>
  <c r="T255" s="1"/>
  <c r="R256"/>
  <c r="S256" s="1"/>
  <c r="T256" s="1"/>
  <c r="R257"/>
  <c r="S257" s="1"/>
  <c r="T257" s="1"/>
  <c r="R258"/>
  <c r="S258" s="1"/>
  <c r="T258" s="1"/>
  <c r="R259"/>
  <c r="S259" s="1"/>
  <c r="T259" s="1"/>
  <c r="R260"/>
  <c r="S260" s="1"/>
  <c r="T260" s="1"/>
  <c r="R261"/>
  <c r="S261" s="1"/>
  <c r="T261" s="1"/>
  <c r="R262"/>
  <c r="S262" s="1"/>
  <c r="T262" s="1"/>
  <c r="R264"/>
  <c r="S264" s="1"/>
  <c r="T264" s="1"/>
  <c r="R265"/>
  <c r="S265" s="1"/>
  <c r="T265" s="1"/>
  <c r="R266"/>
  <c r="S266" s="1"/>
  <c r="T266" s="1"/>
  <c r="R267"/>
  <c r="S267" s="1"/>
  <c r="T267" s="1"/>
  <c r="R268"/>
  <c r="S268" s="1"/>
  <c r="T268" s="1"/>
  <c r="R269"/>
  <c r="S269" s="1"/>
  <c r="T269" s="1"/>
  <c r="N270"/>
  <c r="O270"/>
  <c r="P270"/>
  <c r="Q270"/>
  <c r="R271"/>
  <c r="S271" s="1"/>
  <c r="T271" s="1"/>
  <c r="R272"/>
  <c r="S272" s="1"/>
  <c r="T272" s="1"/>
  <c r="R273"/>
  <c r="S273" s="1"/>
  <c r="T273" s="1"/>
  <c r="N275"/>
  <c r="N339" s="1"/>
  <c r="O275"/>
  <c r="O339" s="1"/>
  <c r="R276"/>
  <c r="S276" s="1"/>
  <c r="T276" s="1"/>
  <c r="R277"/>
  <c r="S277" s="1"/>
  <c r="T277" s="1"/>
  <c r="R278"/>
  <c r="S278" s="1"/>
  <c r="T278" s="1"/>
  <c r="R281"/>
  <c r="S281" s="1"/>
  <c r="T281" s="1"/>
  <c r="R282"/>
  <c r="S282" s="1"/>
  <c r="T282" s="1"/>
  <c r="N283"/>
  <c r="O283"/>
  <c r="P283"/>
  <c r="Q283"/>
  <c r="R284"/>
  <c r="S284" s="1"/>
  <c r="T284" s="1"/>
  <c r="R285"/>
  <c r="S285" s="1"/>
  <c r="T285" s="1"/>
  <c r="R287"/>
  <c r="S287" s="1"/>
  <c r="T287" s="1"/>
  <c r="R288"/>
  <c r="S288" s="1"/>
  <c r="T288" s="1"/>
  <c r="N289"/>
  <c r="O289"/>
  <c r="P289"/>
  <c r="Q289"/>
  <c r="R291"/>
  <c r="S291" s="1"/>
  <c r="T291" s="1"/>
  <c r="R292"/>
  <c r="S292" s="1"/>
  <c r="T292" s="1"/>
  <c r="N293"/>
  <c r="O293"/>
  <c r="P293"/>
  <c r="Q293"/>
  <c r="R294"/>
  <c r="S294" s="1"/>
  <c r="T294" s="1"/>
  <c r="T293" s="1"/>
  <c r="R295"/>
  <c r="S295" s="1"/>
  <c r="T295" s="1"/>
  <c r="R297"/>
  <c r="R299"/>
  <c r="S299" s="1"/>
  <c r="T299" s="1"/>
  <c r="N300"/>
  <c r="O300"/>
  <c r="P300"/>
  <c r="Q300"/>
  <c r="R301"/>
  <c r="S301" s="1"/>
  <c r="T301" s="1"/>
  <c r="R302"/>
  <c r="S302" s="1"/>
  <c r="T302" s="1"/>
  <c r="R303"/>
  <c r="S303" s="1"/>
  <c r="T303" s="1"/>
  <c r="R304"/>
  <c r="S304" s="1"/>
  <c r="T304" s="1"/>
  <c r="R305"/>
  <c r="S305" s="1"/>
  <c r="T305" s="1"/>
  <c r="R306"/>
  <c r="S306" s="1"/>
  <c r="T306" s="1"/>
  <c r="R307"/>
  <c r="S307" s="1"/>
  <c r="T307" s="1"/>
  <c r="R308"/>
  <c r="S308" s="1"/>
  <c r="T308" s="1"/>
  <c r="R309"/>
  <c r="S309" s="1"/>
  <c r="T309" s="1"/>
  <c r="R310"/>
  <c r="S310" s="1"/>
  <c r="T310" s="1"/>
  <c r="R311"/>
  <c r="S311" s="1"/>
  <c r="T311" s="1"/>
  <c r="R312"/>
  <c r="S312" s="1"/>
  <c r="T312" s="1"/>
  <c r="R313"/>
  <c r="S313" s="1"/>
  <c r="T313" s="1"/>
  <c r="R314"/>
  <c r="S314" s="1"/>
  <c r="T314" s="1"/>
  <c r="R315"/>
  <c r="S315" s="1"/>
  <c r="T315" s="1"/>
  <c r="R316"/>
  <c r="S316" s="1"/>
  <c r="T316" s="1"/>
  <c r="R317"/>
  <c r="S317" s="1"/>
  <c r="T317" s="1"/>
  <c r="R318"/>
  <c r="S318" s="1"/>
  <c r="T318" s="1"/>
  <c r="R319"/>
  <c r="S319" s="1"/>
  <c r="T319" s="1"/>
  <c r="R320"/>
  <c r="S320" s="1"/>
  <c r="T320" s="1"/>
  <c r="R321"/>
  <c r="S321" s="1"/>
  <c r="T321" s="1"/>
  <c r="R322"/>
  <c r="S322" s="1"/>
  <c r="T322" s="1"/>
  <c r="R323"/>
  <c r="S323" s="1"/>
  <c r="T323" s="1"/>
  <c r="R324"/>
  <c r="S324" s="1"/>
  <c r="T324" s="1"/>
  <c r="R325"/>
  <c r="S325" s="1"/>
  <c r="T325" s="1"/>
  <c r="R327"/>
  <c r="S327" s="1"/>
  <c r="T327" s="1"/>
  <c r="N328"/>
  <c r="O328"/>
  <c r="P328"/>
  <c r="Q328"/>
  <c r="R329"/>
  <c r="S329" s="1"/>
  <c r="T329" s="1"/>
  <c r="T328" s="1"/>
  <c r="R330"/>
  <c r="S330" s="1"/>
  <c r="T330" s="1"/>
  <c r="R331"/>
  <c r="R332"/>
  <c r="R333"/>
  <c r="R334"/>
  <c r="S334" s="1"/>
  <c r="T334" s="1"/>
  <c r="I44" i="2"/>
  <c r="I35"/>
  <c r="J181" i="1"/>
  <c r="K79" i="2"/>
  <c r="I79"/>
  <c r="I76"/>
  <c r="I71" s="1"/>
  <c r="I157"/>
  <c r="Q339"/>
  <c r="R339" s="1"/>
  <c r="S339" s="1"/>
  <c r="Q340"/>
  <c r="R340" s="1"/>
  <c r="S340" s="1"/>
  <c r="Q341"/>
  <c r="R341" s="1"/>
  <c r="S341" s="1"/>
  <c r="Q342"/>
  <c r="R342" s="1"/>
  <c r="S342" s="1"/>
  <c r="Q343"/>
  <c r="R343" s="1"/>
  <c r="S343" s="1"/>
  <c r="Q344"/>
  <c r="R344" s="1"/>
  <c r="S344" s="1"/>
  <c r="Q345"/>
  <c r="R345" s="1"/>
  <c r="S345" s="1"/>
  <c r="Q346"/>
  <c r="R346" s="1"/>
  <c r="S346" s="1"/>
  <c r="Q348"/>
  <c r="R348" s="1"/>
  <c r="S348" s="1"/>
  <c r="Q329"/>
  <c r="R329" s="1"/>
  <c r="S329" s="1"/>
  <c r="Q349"/>
  <c r="R349" s="1"/>
  <c r="S349" s="1"/>
  <c r="Q330"/>
  <c r="R330" s="1"/>
  <c r="S330" s="1"/>
  <c r="Q331"/>
  <c r="R331" s="1"/>
  <c r="S331" s="1"/>
  <c r="Q332"/>
  <c r="R332" s="1"/>
  <c r="S332" s="1"/>
  <c r="Q333"/>
  <c r="R333" s="1"/>
  <c r="S333" s="1"/>
  <c r="Q334"/>
  <c r="R334" s="1"/>
  <c r="S334" s="1"/>
  <c r="Q335"/>
  <c r="R335" s="1"/>
  <c r="S335" s="1"/>
  <c r="Q336"/>
  <c r="R336" s="1"/>
  <c r="S336" s="1"/>
  <c r="Q351"/>
  <c r="R351" s="1"/>
  <c r="S351" s="1"/>
  <c r="Q337"/>
  <c r="R337" s="1"/>
  <c r="S337" s="1"/>
  <c r="Q338"/>
  <c r="R338" s="1"/>
  <c r="S338" s="1"/>
  <c r="Q355"/>
  <c r="R355" s="1"/>
  <c r="S355" s="1"/>
  <c r="I299"/>
  <c r="I297" s="1"/>
  <c r="K299"/>
  <c r="K297" s="1"/>
  <c r="L300" i="1"/>
  <c r="Q77" i="2"/>
  <c r="R77" s="1"/>
  <c r="S77" s="1"/>
  <c r="Q73"/>
  <c r="R73" s="1"/>
  <c r="S73" s="1"/>
  <c r="Q75"/>
  <c r="R75" s="1"/>
  <c r="S75" s="1"/>
  <c r="K76"/>
  <c r="Q320"/>
  <c r="R320" s="1"/>
  <c r="S320" s="1"/>
  <c r="Q307"/>
  <c r="R307" s="1"/>
  <c r="S307" s="1"/>
  <c r="Q303"/>
  <c r="R303" s="1"/>
  <c r="S303" s="1"/>
  <c r="Q304"/>
  <c r="R304" s="1"/>
  <c r="S304" s="1"/>
  <c r="Q305"/>
  <c r="R305" s="1"/>
  <c r="S305" s="1"/>
  <c r="Q306"/>
  <c r="R306" s="1"/>
  <c r="S306" s="1"/>
  <c r="Q189"/>
  <c r="R189" s="1"/>
  <c r="S189" s="1"/>
  <c r="R10"/>
  <c r="S10" s="1"/>
  <c r="R33"/>
  <c r="S33" s="1"/>
  <c r="R46"/>
  <c r="S46" s="1"/>
  <c r="R49"/>
  <c r="S49" s="1"/>
  <c r="R244"/>
  <c r="S244" s="1"/>
  <c r="I152"/>
  <c r="I150" s="1"/>
  <c r="Q86"/>
  <c r="R86" s="1"/>
  <c r="S86" s="1"/>
  <c r="J243" i="1"/>
  <c r="J209" s="1"/>
  <c r="J331"/>
  <c r="Q319" i="2"/>
  <c r="R319" s="1"/>
  <c r="S319" s="1"/>
  <c r="Q321"/>
  <c r="R321" s="1"/>
  <c r="S321" s="1"/>
  <c r="Q322"/>
  <c r="R322" s="1"/>
  <c r="S322" s="1"/>
  <c r="Q323"/>
  <c r="R323" s="1"/>
  <c r="S323" s="1"/>
  <c r="Q324"/>
  <c r="R324" s="1"/>
  <c r="S324" s="1"/>
  <c r="R325"/>
  <c r="S325" s="1"/>
  <c r="Q326"/>
  <c r="R326" s="1"/>
  <c r="S326" s="1"/>
  <c r="Q327"/>
  <c r="R327" s="1"/>
  <c r="S327" s="1"/>
  <c r="Q328"/>
  <c r="R328" s="1"/>
  <c r="S328" s="1"/>
  <c r="Q350"/>
  <c r="R350" s="1"/>
  <c r="S350" s="1"/>
  <c r="N54"/>
  <c r="N51" s="1"/>
  <c r="O54"/>
  <c r="O51" s="1"/>
  <c r="Q107"/>
  <c r="R107" s="1"/>
  <c r="S107" s="1"/>
  <c r="Q91"/>
  <c r="R91" s="1"/>
  <c r="S91" s="1"/>
  <c r="Q90"/>
  <c r="R90" s="1"/>
  <c r="S90" s="1"/>
  <c r="Q105"/>
  <c r="R105" s="1"/>
  <c r="S105" s="1"/>
  <c r="Q104"/>
  <c r="R104" s="1"/>
  <c r="S104" s="1"/>
  <c r="Q102"/>
  <c r="R102" s="1"/>
  <c r="S102" s="1"/>
  <c r="Q98"/>
  <c r="R98" s="1"/>
  <c r="S98" s="1"/>
  <c r="Q89"/>
  <c r="R89" s="1"/>
  <c r="S89" s="1"/>
  <c r="Q112"/>
  <c r="R112" s="1"/>
  <c r="S112" s="1"/>
  <c r="S53" i="1"/>
  <c r="T53" s="1"/>
  <c r="K190" i="2"/>
  <c r="K180" s="1"/>
  <c r="Q68"/>
  <c r="R68" s="1"/>
  <c r="S68" s="1"/>
  <c r="Q67"/>
  <c r="R67" s="1"/>
  <c r="S67" s="1"/>
  <c r="Q66"/>
  <c r="R66" s="1"/>
  <c r="S66" s="1"/>
  <c r="Q65"/>
  <c r="R65" s="1"/>
  <c r="S65" s="1"/>
  <c r="Q64"/>
  <c r="R64" s="1"/>
  <c r="S64" s="1"/>
  <c r="Q63"/>
  <c r="R63" s="1"/>
  <c r="S63" s="1"/>
  <c r="Q62"/>
  <c r="R62" s="1"/>
  <c r="S62" s="1"/>
  <c r="Q61"/>
  <c r="R61" s="1"/>
  <c r="S61" s="1"/>
  <c r="I195"/>
  <c r="K195"/>
  <c r="Q210"/>
  <c r="R210" s="1"/>
  <c r="S210" s="1"/>
  <c r="Q209"/>
  <c r="R209" s="1"/>
  <c r="S209" s="1"/>
  <c r="Q208"/>
  <c r="R208" s="1"/>
  <c r="S208" s="1"/>
  <c r="Q207"/>
  <c r="R207" s="1"/>
  <c r="S207" s="1"/>
  <c r="Q206"/>
  <c r="R206" s="1"/>
  <c r="S206" s="1"/>
  <c r="Q205"/>
  <c r="R205" s="1"/>
  <c r="S205" s="1"/>
  <c r="Q204"/>
  <c r="R204" s="1"/>
  <c r="S204" s="1"/>
  <c r="Q203"/>
  <c r="R203" s="1"/>
  <c r="S203" s="1"/>
  <c r="Q202"/>
  <c r="R202" s="1"/>
  <c r="S202" s="1"/>
  <c r="Q201"/>
  <c r="R201" s="1"/>
  <c r="S201" s="1"/>
  <c r="Q200"/>
  <c r="R200" s="1"/>
  <c r="S200" s="1"/>
  <c r="Q199"/>
  <c r="R199" s="1"/>
  <c r="S199" s="1"/>
  <c r="K35"/>
  <c r="P318"/>
  <c r="P316" s="1"/>
  <c r="O318"/>
  <c r="O316" s="1"/>
  <c r="N318"/>
  <c r="N316" s="1"/>
  <c r="M318"/>
  <c r="K318"/>
  <c r="K316" s="1"/>
  <c r="Q45"/>
  <c r="R45" s="1"/>
  <c r="S45" s="1"/>
  <c r="K44"/>
  <c r="Q106"/>
  <c r="R106" s="1"/>
  <c r="S106" s="1"/>
  <c r="Q103"/>
  <c r="R103" s="1"/>
  <c r="S103" s="1"/>
  <c r="Q101"/>
  <c r="R101" s="1"/>
  <c r="S101" s="1"/>
  <c r="Q100"/>
  <c r="R100" s="1"/>
  <c r="S100" s="1"/>
  <c r="Q116"/>
  <c r="R116" s="1"/>
  <c r="S116" s="1"/>
  <c r="L243" i="1"/>
  <c r="L209" s="1"/>
  <c r="Q295" i="2"/>
  <c r="R295" s="1"/>
  <c r="S295" s="1"/>
  <c r="K140"/>
  <c r="K137"/>
  <c r="Q236"/>
  <c r="R236" s="1"/>
  <c r="S236" s="1"/>
  <c r="S235" s="1"/>
  <c r="M172"/>
  <c r="N172"/>
  <c r="O172"/>
  <c r="P172"/>
  <c r="M292"/>
  <c r="O292"/>
  <c r="O288" s="1"/>
  <c r="P292"/>
  <c r="P288" s="1"/>
  <c r="N288"/>
  <c r="M269"/>
  <c r="N269"/>
  <c r="N265" s="1"/>
  <c r="O269"/>
  <c r="P269"/>
  <c r="K278"/>
  <c r="M278"/>
  <c r="O278"/>
  <c r="P278"/>
  <c r="M261"/>
  <c r="M253" s="1"/>
  <c r="N261"/>
  <c r="N253" s="1"/>
  <c r="O261"/>
  <c r="O253" s="1"/>
  <c r="P261"/>
  <c r="P253" s="1"/>
  <c r="M237"/>
  <c r="N237"/>
  <c r="O237"/>
  <c r="P237"/>
  <c r="K235"/>
  <c r="K233" s="1"/>
  <c r="M233"/>
  <c r="N235"/>
  <c r="N233" s="1"/>
  <c r="O235"/>
  <c r="O233" s="1"/>
  <c r="P235"/>
  <c r="P233" s="1"/>
  <c r="M195"/>
  <c r="N195"/>
  <c r="O195"/>
  <c r="P195"/>
  <c r="M166"/>
  <c r="N166"/>
  <c r="O166"/>
  <c r="P166"/>
  <c r="K146"/>
  <c r="K144" s="1"/>
  <c r="N146"/>
  <c r="N144" s="1"/>
  <c r="O146"/>
  <c r="O144" s="1"/>
  <c r="P146"/>
  <c r="P144" s="1"/>
  <c r="M125"/>
  <c r="M122" s="1"/>
  <c r="N125"/>
  <c r="N122" s="1"/>
  <c r="O125"/>
  <c r="O122" s="1"/>
  <c r="P125"/>
  <c r="P122" s="1"/>
  <c r="M111"/>
  <c r="Q111" s="1"/>
  <c r="M71"/>
  <c r="N71"/>
  <c r="O71"/>
  <c r="M54"/>
  <c r="M51" s="1"/>
  <c r="P54"/>
  <c r="P51" s="1"/>
  <c r="M28"/>
  <c r="M21" s="1"/>
  <c r="N28"/>
  <c r="N21" s="1"/>
  <c r="O28"/>
  <c r="O21" s="1"/>
  <c r="P28"/>
  <c r="P21" s="1"/>
  <c r="M8"/>
  <c r="M6" s="1"/>
  <c r="N8"/>
  <c r="N6" s="1"/>
  <c r="O8"/>
  <c r="O6" s="1"/>
  <c r="P8"/>
  <c r="P6" s="1"/>
  <c r="K6"/>
  <c r="Q198"/>
  <c r="R198" s="1"/>
  <c r="S198" s="1"/>
  <c r="L328" i="1"/>
  <c r="J328"/>
  <c r="L283"/>
  <c r="L275"/>
  <c r="J300"/>
  <c r="Q7" i="2"/>
  <c r="R7" s="1"/>
  <c r="S7" s="1"/>
  <c r="Q9"/>
  <c r="R9" s="1"/>
  <c r="S9" s="1"/>
  <c r="Q12"/>
  <c r="R12" s="1"/>
  <c r="S12" s="1"/>
  <c r="Q20"/>
  <c r="R20" s="1"/>
  <c r="S20" s="1"/>
  <c r="Q27"/>
  <c r="R27" s="1"/>
  <c r="S27" s="1"/>
  <c r="Q29"/>
  <c r="R29" s="1"/>
  <c r="S29" s="1"/>
  <c r="S28" s="1"/>
  <c r="S22" s="1"/>
  <c r="Q31"/>
  <c r="R31" s="1"/>
  <c r="S31" s="1"/>
  <c r="Q32"/>
  <c r="R32" s="1"/>
  <c r="S32" s="1"/>
  <c r="Q34"/>
  <c r="R34" s="1"/>
  <c r="S34" s="1"/>
  <c r="Q36"/>
  <c r="R36" s="1"/>
  <c r="S36" s="1"/>
  <c r="Q37"/>
  <c r="R37" s="1"/>
  <c r="S37" s="1"/>
  <c r="Q38"/>
  <c r="R38" s="1"/>
  <c r="S38" s="1"/>
  <c r="Q39"/>
  <c r="R39" s="1"/>
  <c r="S39" s="1"/>
  <c r="Q40"/>
  <c r="R40" s="1"/>
  <c r="S40" s="1"/>
  <c r="Q41"/>
  <c r="R41" s="1"/>
  <c r="S41" s="1"/>
  <c r="Q42"/>
  <c r="R42" s="1"/>
  <c r="S42" s="1"/>
  <c r="Q43"/>
  <c r="R43" s="1"/>
  <c r="S43" s="1"/>
  <c r="Q50"/>
  <c r="R50" s="1"/>
  <c r="S50" s="1"/>
  <c r="Q52"/>
  <c r="R52" s="1"/>
  <c r="S52" s="1"/>
  <c r="Q55"/>
  <c r="R55" s="1"/>
  <c r="S55" s="1"/>
  <c r="Q56"/>
  <c r="R56" s="1"/>
  <c r="S56" s="1"/>
  <c r="Q57"/>
  <c r="R57" s="1"/>
  <c r="S57" s="1"/>
  <c r="Q58"/>
  <c r="R58" s="1"/>
  <c r="S58" s="1"/>
  <c r="Q59"/>
  <c r="R59" s="1"/>
  <c r="S59" s="1"/>
  <c r="Q60"/>
  <c r="R60" s="1"/>
  <c r="S60" s="1"/>
  <c r="Q69"/>
  <c r="R69" s="1"/>
  <c r="S69" s="1"/>
  <c r="Q70"/>
  <c r="R70" s="1"/>
  <c r="S70" s="1"/>
  <c r="Q72"/>
  <c r="R72" s="1"/>
  <c r="S72" s="1"/>
  <c r="Q78"/>
  <c r="R78" s="1"/>
  <c r="S78" s="1"/>
  <c r="Q80"/>
  <c r="R80" s="1"/>
  <c r="S80" s="1"/>
  <c r="Q82"/>
  <c r="R82" s="1"/>
  <c r="S82" s="1"/>
  <c r="Q84"/>
  <c r="R84" s="1"/>
  <c r="S84" s="1"/>
  <c r="Q85"/>
  <c r="R85" s="1"/>
  <c r="S85" s="1"/>
  <c r="Q87"/>
  <c r="R87" s="1"/>
  <c r="S87" s="1"/>
  <c r="Q99"/>
  <c r="R99" s="1"/>
  <c r="S99" s="1"/>
  <c r="Q108"/>
  <c r="R108" s="1"/>
  <c r="S108" s="1"/>
  <c r="Q113"/>
  <c r="R113" s="1"/>
  <c r="S113" s="1"/>
  <c r="Q114"/>
  <c r="R114" s="1"/>
  <c r="S114" s="1"/>
  <c r="Q117"/>
  <c r="R117" s="1"/>
  <c r="S117" s="1"/>
  <c r="Q118"/>
  <c r="R118" s="1"/>
  <c r="S118" s="1"/>
  <c r="Q121"/>
  <c r="R121" s="1"/>
  <c r="S121" s="1"/>
  <c r="Q123"/>
  <c r="R123" s="1"/>
  <c r="S123" s="1"/>
  <c r="Q131"/>
  <c r="Q138"/>
  <c r="R138" s="1"/>
  <c r="S138" s="1"/>
  <c r="Q139"/>
  <c r="R139" s="1"/>
  <c r="S139" s="1"/>
  <c r="Q141"/>
  <c r="R141" s="1"/>
  <c r="S141" s="1"/>
  <c r="Q142"/>
  <c r="R142" s="1"/>
  <c r="S142" s="1"/>
  <c r="Q143"/>
  <c r="R143" s="1"/>
  <c r="S143" s="1"/>
  <c r="Q145"/>
  <c r="R145" s="1"/>
  <c r="S145" s="1"/>
  <c r="Q151"/>
  <c r="R151" s="1"/>
  <c r="S151" s="1"/>
  <c r="Q156"/>
  <c r="R156" s="1"/>
  <c r="S156" s="1"/>
  <c r="Q167"/>
  <c r="R167" s="1"/>
  <c r="S167" s="1"/>
  <c r="Q168"/>
  <c r="R168" s="1"/>
  <c r="S168" s="1"/>
  <c r="Q169"/>
  <c r="R169" s="1"/>
  <c r="S169" s="1"/>
  <c r="Q170"/>
  <c r="R170" s="1"/>
  <c r="S170" s="1"/>
  <c r="Q171"/>
  <c r="R171" s="1"/>
  <c r="S171" s="1"/>
  <c r="Q173"/>
  <c r="R173" s="1"/>
  <c r="S173" s="1"/>
  <c r="S172" s="1"/>
  <c r="Q175"/>
  <c r="R175" s="1"/>
  <c r="S175" s="1"/>
  <c r="Q179"/>
  <c r="R179" s="1"/>
  <c r="S179" s="1"/>
  <c r="Q181"/>
  <c r="R181" s="1"/>
  <c r="S181" s="1"/>
  <c r="Q187"/>
  <c r="R187" s="1"/>
  <c r="S187" s="1"/>
  <c r="Q188"/>
  <c r="R188" s="1"/>
  <c r="S188" s="1"/>
  <c r="Q191"/>
  <c r="R191" s="1"/>
  <c r="S191" s="1"/>
  <c r="Q193"/>
  <c r="R193" s="1"/>
  <c r="S193" s="1"/>
  <c r="Q194"/>
  <c r="R194" s="1"/>
  <c r="S194" s="1"/>
  <c r="Q196"/>
  <c r="R196" s="1"/>
  <c r="S196" s="1"/>
  <c r="Q197"/>
  <c r="R197" s="1"/>
  <c r="S197" s="1"/>
  <c r="Q212"/>
  <c r="Q214"/>
  <c r="R214" s="1"/>
  <c r="S214" s="1"/>
  <c r="Q215"/>
  <c r="R215" s="1"/>
  <c r="S215" s="1"/>
  <c r="Q216"/>
  <c r="R216" s="1"/>
  <c r="S216" s="1"/>
  <c r="Q217"/>
  <c r="R217" s="1"/>
  <c r="S217" s="1"/>
  <c r="Q218"/>
  <c r="R218" s="1"/>
  <c r="S218" s="1"/>
  <c r="Q219"/>
  <c r="R219" s="1"/>
  <c r="S219" s="1"/>
  <c r="Q232"/>
  <c r="R232" s="1"/>
  <c r="S232" s="1"/>
  <c r="Q234"/>
  <c r="R234" s="1"/>
  <c r="S234" s="1"/>
  <c r="Q238"/>
  <c r="R238" s="1"/>
  <c r="S238" s="1"/>
  <c r="Q239"/>
  <c r="R239" s="1"/>
  <c r="S239" s="1"/>
  <c r="Q241"/>
  <c r="R241" s="1"/>
  <c r="S241" s="1"/>
  <c r="Q243"/>
  <c r="R243" s="1"/>
  <c r="S243" s="1"/>
  <c r="Q245"/>
  <c r="R245" s="1"/>
  <c r="S245" s="1"/>
  <c r="Q254"/>
  <c r="R254" s="1"/>
  <c r="S254" s="1"/>
  <c r="Q264"/>
  <c r="R264" s="1"/>
  <c r="S264" s="1"/>
  <c r="S261" s="1"/>
  <c r="Q266"/>
  <c r="R266" s="1"/>
  <c r="S266" s="1"/>
  <c r="Q267"/>
  <c r="R267" s="1"/>
  <c r="S267" s="1"/>
  <c r="Q268"/>
  <c r="R268" s="1"/>
  <c r="S268" s="1"/>
  <c r="Q270"/>
  <c r="R270" s="1"/>
  <c r="S270" s="1"/>
  <c r="Q271"/>
  <c r="R271" s="1"/>
  <c r="S271" s="1"/>
  <c r="Q272"/>
  <c r="R272" s="1"/>
  <c r="S272" s="1"/>
  <c r="Q273"/>
  <c r="R273" s="1"/>
  <c r="S273" s="1"/>
  <c r="Q274"/>
  <c r="R274" s="1"/>
  <c r="S274" s="1"/>
  <c r="Q275"/>
  <c r="R275" s="1"/>
  <c r="S275" s="1"/>
  <c r="Q276"/>
  <c r="R276" s="1"/>
  <c r="S276" s="1"/>
  <c r="Q277"/>
  <c r="R277" s="1"/>
  <c r="S277" s="1"/>
  <c r="Q279"/>
  <c r="R279" s="1"/>
  <c r="S279" s="1"/>
  <c r="Q280"/>
  <c r="R280" s="1"/>
  <c r="S280" s="1"/>
  <c r="Q281"/>
  <c r="R281" s="1"/>
  <c r="S281" s="1"/>
  <c r="Q289"/>
  <c r="R289" s="1"/>
  <c r="S289" s="1"/>
  <c r="Q293"/>
  <c r="R293" s="1"/>
  <c r="S293" s="1"/>
  <c r="Q294"/>
  <c r="R294" s="1"/>
  <c r="S294" s="1"/>
  <c r="Q296"/>
  <c r="R296" s="1"/>
  <c r="S296" s="1"/>
  <c r="Q298"/>
  <c r="R298" s="1"/>
  <c r="S298" s="1"/>
  <c r="Q300"/>
  <c r="R300" s="1"/>
  <c r="S300" s="1"/>
  <c r="Q301"/>
  <c r="R301" s="1"/>
  <c r="S301" s="1"/>
  <c r="Q302"/>
  <c r="R302" s="1"/>
  <c r="S302" s="1"/>
  <c r="Q308"/>
  <c r="R308" s="1"/>
  <c r="S308" s="1"/>
  <c r="Q309"/>
  <c r="R309" s="1"/>
  <c r="S309" s="1"/>
  <c r="Q310"/>
  <c r="R310" s="1"/>
  <c r="S310" s="1"/>
  <c r="Q311"/>
  <c r="R311" s="1"/>
  <c r="S311" s="1"/>
  <c r="I28"/>
  <c r="I21" s="1"/>
  <c r="I140"/>
  <c r="I51"/>
  <c r="J275" i="1"/>
  <c r="J339" s="1"/>
  <c r="I237" i="2"/>
  <c r="I172"/>
  <c r="J270" i="1"/>
  <c r="I278" i="2"/>
  <c r="J283" i="1"/>
  <c r="J293"/>
  <c r="I235" i="2"/>
  <c r="I233" s="1"/>
  <c r="I269"/>
  <c r="I292"/>
  <c r="I288" s="1"/>
  <c r="Q213"/>
  <c r="O83"/>
  <c r="N83"/>
  <c r="K54"/>
  <c r="K51" s="1"/>
  <c r="R252"/>
  <c r="S252" s="1"/>
  <c r="I6"/>
  <c r="Q147"/>
  <c r="R147" s="1"/>
  <c r="S147" s="1"/>
  <c r="R165"/>
  <c r="S165" s="1"/>
  <c r="K83"/>
  <c r="R212" l="1"/>
  <c r="Q211"/>
  <c r="S297" i="1"/>
  <c r="R296"/>
  <c r="L265" i="2"/>
  <c r="L130"/>
  <c r="M130"/>
  <c r="T188" i="1"/>
  <c r="T185" s="1"/>
  <c r="T184" s="1"/>
  <c r="T183" s="1"/>
  <c r="T182" s="1"/>
  <c r="T181" s="1"/>
  <c r="S8" i="2"/>
  <c r="S6" s="1"/>
  <c r="P130"/>
  <c r="N130"/>
  <c r="O130"/>
  <c r="R131"/>
  <c r="I130"/>
  <c r="K130"/>
  <c r="J130"/>
  <c r="J83"/>
  <c r="R283" i="1"/>
  <c r="S283" s="1"/>
  <c r="I265" i="2"/>
  <c r="M265"/>
  <c r="Q292"/>
  <c r="R292" s="1"/>
  <c r="S21"/>
  <c r="Q54"/>
  <c r="R54" s="1"/>
  <c r="Q137"/>
  <c r="R137" s="1"/>
  <c r="P265"/>
  <c r="S237"/>
  <c r="S174"/>
  <c r="M83"/>
  <c r="Q83" s="1"/>
  <c r="R83" s="1"/>
  <c r="Q278"/>
  <c r="R278" s="1"/>
  <c r="N30"/>
  <c r="M155"/>
  <c r="K155"/>
  <c r="Q282"/>
  <c r="R282" s="1"/>
  <c r="T283" i="1"/>
  <c r="R270"/>
  <c r="S270" s="1"/>
  <c r="R37"/>
  <c r="S37" s="1"/>
  <c r="R275"/>
  <c r="S275" s="1"/>
  <c r="T275" s="1"/>
  <c r="T339" s="1"/>
  <c r="R113"/>
  <c r="S113" s="1"/>
  <c r="Q235" i="2"/>
  <c r="R235" s="1"/>
  <c r="Q172"/>
  <c r="R172" s="1"/>
  <c r="Q269"/>
  <c r="R269" s="1"/>
  <c r="Q152"/>
  <c r="R152" s="1"/>
  <c r="Q237"/>
  <c r="R237" s="1"/>
  <c r="K265"/>
  <c r="I155"/>
  <c r="Q51"/>
  <c r="R51" s="1"/>
  <c r="J155"/>
  <c r="L83"/>
  <c r="Q11"/>
  <c r="R11" s="1"/>
  <c r="R328" i="1"/>
  <c r="S328" s="1"/>
  <c r="R181"/>
  <c r="S181" s="1"/>
  <c r="R83"/>
  <c r="S83" s="1"/>
  <c r="R91"/>
  <c r="S91" s="1"/>
  <c r="T289"/>
  <c r="R289"/>
  <c r="S289" s="1"/>
  <c r="Q338"/>
  <c r="T94"/>
  <c r="Q336"/>
  <c r="R94"/>
  <c r="S94" s="1"/>
  <c r="T83"/>
  <c r="T270"/>
  <c r="R337"/>
  <c r="S337" s="1"/>
  <c r="L338"/>
  <c r="R300"/>
  <c r="S300" s="1"/>
  <c r="R293"/>
  <c r="S293" s="1"/>
  <c r="R339"/>
  <c r="K338"/>
  <c r="J336"/>
  <c r="J338"/>
  <c r="P336"/>
  <c r="L336"/>
  <c r="R188"/>
  <c r="S188" s="1"/>
  <c r="O336"/>
  <c r="P338"/>
  <c r="K336"/>
  <c r="O338"/>
  <c r="T337"/>
  <c r="M336"/>
  <c r="Q318" i="2"/>
  <c r="R318" s="1"/>
  <c r="Q253"/>
  <c r="R253" s="1"/>
  <c r="Q261"/>
  <c r="R261" s="1"/>
  <c r="S190"/>
  <c r="S180" s="1"/>
  <c r="Q157"/>
  <c r="R157" s="1"/>
  <c r="P155"/>
  <c r="L155"/>
  <c r="N155"/>
  <c r="R111"/>
  <c r="Q79"/>
  <c r="R79" s="1"/>
  <c r="Q76"/>
  <c r="R76" s="1"/>
  <c r="S76"/>
  <c r="S71" s="1"/>
  <c r="M148"/>
  <c r="M146" s="1"/>
  <c r="Q149"/>
  <c r="R149" s="1"/>
  <c r="S149" s="1"/>
  <c r="Q122"/>
  <c r="Q71"/>
  <c r="O265"/>
  <c r="M316"/>
  <c r="Q316" s="1"/>
  <c r="R316" s="1"/>
  <c r="Q190"/>
  <c r="R190" s="1"/>
  <c r="Q28"/>
  <c r="R28" s="1"/>
  <c r="Q35"/>
  <c r="R35" s="1"/>
  <c r="Q125"/>
  <c r="R125" s="1"/>
  <c r="S125" s="1"/>
  <c r="S122" s="1"/>
  <c r="S79"/>
  <c r="Q166"/>
  <c r="R166" s="1"/>
  <c r="Q195"/>
  <c r="R195" s="1"/>
  <c r="M288"/>
  <c r="Q288" s="1"/>
  <c r="R288" s="1"/>
  <c r="O155"/>
  <c r="K30"/>
  <c r="I30"/>
  <c r="S152"/>
  <c r="S150" s="1"/>
  <c r="J265"/>
  <c r="Q174"/>
  <c r="R174" s="1"/>
  <c r="Q180"/>
  <c r="R180" s="1"/>
  <c r="Q297"/>
  <c r="R297" s="1"/>
  <c r="Q240"/>
  <c r="R240" s="1"/>
  <c r="Q140"/>
  <c r="R140" s="1"/>
  <c r="R213"/>
  <c r="Q21"/>
  <c r="R21" s="1"/>
  <c r="I83"/>
  <c r="P30"/>
  <c r="L30"/>
  <c r="O30"/>
  <c r="J30"/>
  <c r="M30"/>
  <c r="S44"/>
  <c r="S35"/>
  <c r="S11"/>
  <c r="Q8"/>
  <c r="R8" s="1"/>
  <c r="Q6"/>
  <c r="R6" s="1"/>
  <c r="T212" i="1"/>
  <c r="S25" i="2"/>
  <c r="S26"/>
  <c r="S213"/>
  <c r="S195"/>
  <c r="T300" i="1"/>
  <c r="T113"/>
  <c r="T37"/>
  <c r="S157" i="2"/>
  <c r="S292"/>
  <c r="S288" s="1"/>
  <c r="S140"/>
  <c r="S318"/>
  <c r="S316" s="1"/>
  <c r="S282"/>
  <c r="M338" i="1"/>
  <c r="T7"/>
  <c r="S299" i="2"/>
  <c r="S297" s="1"/>
  <c r="S278"/>
  <c r="S269"/>
  <c r="S253"/>
  <c r="S240"/>
  <c r="S233"/>
  <c r="S166"/>
  <c r="S137"/>
  <c r="S54"/>
  <c r="S51" s="1"/>
  <c r="S111"/>
  <c r="R7" i="1"/>
  <c r="N336"/>
  <c r="Q233" i="2"/>
  <c r="R233" s="1"/>
  <c r="Q150"/>
  <c r="R150" s="1"/>
  <c r="Q44"/>
  <c r="R44" s="1"/>
  <c r="L339" i="1"/>
  <c r="R243"/>
  <c r="N338"/>
  <c r="Q299" i="2"/>
  <c r="R299" s="1"/>
  <c r="K71"/>
  <c r="S212" l="1"/>
  <c r="S211" s="1"/>
  <c r="R211"/>
  <c r="T297" i="1"/>
  <c r="T296" s="1"/>
  <c r="S296"/>
  <c r="S131" i="2"/>
  <c r="S130" s="1"/>
  <c r="R130"/>
  <c r="Q130"/>
  <c r="Q265"/>
  <c r="R265" s="1"/>
  <c r="S83"/>
  <c r="L356"/>
  <c r="Q155"/>
  <c r="R155" s="1"/>
  <c r="S339" i="1"/>
  <c r="Q148" i="2"/>
  <c r="R148" s="1"/>
  <c r="S148" s="1"/>
  <c r="S146" s="1"/>
  <c r="S144" s="1"/>
  <c r="J356"/>
  <c r="I356"/>
  <c r="N356"/>
  <c r="P356"/>
  <c r="R122"/>
  <c r="S155"/>
  <c r="S30"/>
  <c r="S24" s="1"/>
  <c r="O356"/>
  <c r="Q30"/>
  <c r="R30" s="1"/>
  <c r="R71"/>
  <c r="K356"/>
  <c r="Q146"/>
  <c r="R146" s="1"/>
  <c r="M144"/>
  <c r="S7" i="1"/>
  <c r="S243"/>
  <c r="R209"/>
  <c r="R336" s="1"/>
  <c r="S336" s="1"/>
  <c r="S265" i="2"/>
  <c r="S23" l="1"/>
  <c r="S356"/>
  <c r="T243" i="1"/>
  <c r="T209" s="1"/>
  <c r="S209"/>
  <c r="Q144" i="2"/>
  <c r="R144" s="1"/>
  <c r="M356"/>
  <c r="Q356" s="1"/>
  <c r="R356" s="1"/>
  <c r="R338" i="1"/>
  <c r="S338" s="1"/>
  <c r="T336" l="1"/>
  <c r="T338"/>
</calcChain>
</file>

<file path=xl/comments1.xml><?xml version="1.0" encoding="utf-8"?>
<comments xmlns="http://schemas.openxmlformats.org/spreadsheetml/2006/main">
  <authors>
    <author>voronkova</author>
  </authors>
  <commentList>
    <comment ref="B321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324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полностью оснащены</t>
        </r>
      </text>
    </comment>
    <comment ref="B325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327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</commentList>
</comments>
</file>

<file path=xl/comments2.xml><?xml version="1.0" encoding="utf-8"?>
<comments xmlns="http://schemas.openxmlformats.org/spreadsheetml/2006/main">
  <authors>
    <author>voronkova</author>
  </authors>
  <commentLis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33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37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</commentList>
</comments>
</file>

<file path=xl/sharedStrings.xml><?xml version="1.0" encoding="utf-8"?>
<sst xmlns="http://schemas.openxmlformats.org/spreadsheetml/2006/main" count="1704" uniqueCount="1429">
  <si>
    <t>№ п/п</t>
  </si>
  <si>
    <t>Наименование исполнительного органа государственной власти, подведомственных организаций</t>
  </si>
  <si>
    <t>Организационный документ*</t>
  </si>
  <si>
    <t>Ответственный исполнитель</t>
  </si>
  <si>
    <t>Дата</t>
  </si>
  <si>
    <t>№</t>
  </si>
  <si>
    <t>ФИО</t>
  </si>
  <si>
    <t>Должность</t>
  </si>
  <si>
    <t>Е-mail</t>
  </si>
  <si>
    <t>Телефон</t>
  </si>
  <si>
    <t>Комитет ветеринарии</t>
  </si>
  <si>
    <t>1</t>
  </si>
  <si>
    <t>2</t>
  </si>
  <si>
    <t>Подведомственные организации</t>
  </si>
  <si>
    <t>Сенин Михаил Михайлович</t>
  </si>
  <si>
    <t>babvet@kaluga.ru</t>
  </si>
  <si>
    <t>(48)2-21-85</t>
  </si>
  <si>
    <t>Лазутин Анатолий Алексеевич</t>
  </si>
  <si>
    <t>bar_vetst@kaluga.ru</t>
  </si>
  <si>
    <t>(54)2-35-02</t>
  </si>
  <si>
    <t>Пятов Михаил Валентинович</t>
  </si>
  <si>
    <t>borvet@kaluga.ru</t>
  </si>
  <si>
    <t>(38)4-31-64</t>
  </si>
  <si>
    <t>Сайдов Виктор Петрович</t>
  </si>
  <si>
    <t>kondrovo_vet@kaluga.ru</t>
  </si>
  <si>
    <t>(34)3-24-36</t>
  </si>
  <si>
    <t>Лягинская Оксана Алексеевна</t>
  </si>
  <si>
    <t>duminichi_vet@kaluga.ru</t>
  </si>
  <si>
    <t>(47)9-11-72</t>
  </si>
  <si>
    <t>Синютин Алексей Борисович</t>
  </si>
  <si>
    <t>zhizdravet@kaluga.ru</t>
  </si>
  <si>
    <t>(45)2-25-33</t>
  </si>
  <si>
    <t>Головков Андрей Владимирович</t>
  </si>
  <si>
    <t>vet_stan@kaluga.ru</t>
  </si>
  <si>
    <t>(32)5-47-00</t>
  </si>
  <si>
    <t>Хамула Сергей Анатольевич</t>
  </si>
  <si>
    <t>iznvet@mail.ru</t>
  </si>
  <si>
    <t>(49)4-55-77</t>
  </si>
  <si>
    <t>Шарков Андрей Михайлович</t>
  </si>
  <si>
    <t>vetkirov@inbox.ru</t>
  </si>
  <si>
    <t>(56)5-68-13</t>
  </si>
  <si>
    <t>Фишер Людмила Алексеевна</t>
  </si>
  <si>
    <t>kozelsk_vet@kaluga.ru</t>
  </si>
  <si>
    <t>(42)2-42-44</t>
  </si>
  <si>
    <t>Арджанов Павел Саввич</t>
  </si>
  <si>
    <t>vetbetlica@yandex.ru</t>
  </si>
  <si>
    <t>(57)2-12-38</t>
  </si>
  <si>
    <t>Минаков Сергей Викторович</t>
  </si>
  <si>
    <t>ludinovovet@kaluga.ru</t>
  </si>
  <si>
    <t>(44) 5-32-20</t>
  </si>
  <si>
    <t>Исаев Василий Николаевич</t>
  </si>
  <si>
    <t>veterinaria_mal@kaluga.ru</t>
  </si>
  <si>
    <t>(31)2-27-30</t>
  </si>
  <si>
    <t>Колесников Геннадий Николаевич</t>
  </si>
  <si>
    <t>medvet@kaluga.ru</t>
  </si>
  <si>
    <t>(33)2-15-19</t>
  </si>
  <si>
    <t>Игнатов Василий Иванович</t>
  </si>
  <si>
    <t>mechveterinary@mail.ru</t>
  </si>
  <si>
    <t>(46)9-29-34</t>
  </si>
  <si>
    <t>Маликов Василий Иванович</t>
  </si>
  <si>
    <t>mosvet@kaluga.ru</t>
  </si>
  <si>
    <t>(52)2-12-35</t>
  </si>
  <si>
    <t>Голубева  Валентина Михайловна</t>
  </si>
  <si>
    <t>peremvet@kaluga.ru</t>
  </si>
  <si>
    <t>(41)3-17-49</t>
  </si>
  <si>
    <t>Петров Николай Петрович</t>
  </si>
  <si>
    <t>veterinariy_s@kaluga.ru</t>
  </si>
  <si>
    <t>(55)2-21-08</t>
  </si>
  <si>
    <t>Сухорукова Татьяна Алексеевна</t>
  </si>
  <si>
    <t>suhvet@kaluga.ru</t>
  </si>
  <si>
    <t>(51)5-19-93</t>
  </si>
  <si>
    <t>Романова Лидия Емельяновна</t>
  </si>
  <si>
    <t>tarusavet@kaluga.ru</t>
  </si>
  <si>
    <t>(35)2-13-81</t>
  </si>
  <si>
    <t>Сидельников Владимир Иванович</t>
  </si>
  <si>
    <t>ulyanovovet@kaluga.ru</t>
  </si>
  <si>
    <t>(43)2-17-20</t>
  </si>
  <si>
    <t>Зиновченков Олег Викторович</t>
  </si>
  <si>
    <t>vetstan@kaluga.ru</t>
  </si>
  <si>
    <t>(37)3-11-93</t>
  </si>
  <si>
    <t>Синютин Павел Алексеевич</t>
  </si>
  <si>
    <t>hvastovichi_vet@kaluga.ru</t>
  </si>
  <si>
    <t>(53)9-10-13</t>
  </si>
  <si>
    <t>Ефимов Андрей Иванович</t>
  </si>
  <si>
    <t>mysia@kaluga.ru</t>
  </si>
  <si>
    <t>(36)2-14-89</t>
  </si>
  <si>
    <t>Ревво Анатолий Николаевич</t>
  </si>
  <si>
    <t>vet@obninsk.com</t>
  </si>
  <si>
    <t>(39)6-37-18</t>
  </si>
  <si>
    <t>Никифоров Владимир Петрович</t>
  </si>
  <si>
    <t>veterinariy@kaluga.ru</t>
  </si>
  <si>
    <t>72-48-36</t>
  </si>
  <si>
    <t>ГБУ КО "Областная стация по борьбе с болезнями животных и ветеринарная лаборатория"</t>
  </si>
  <si>
    <t>Россиина Лариса Евгеньевна Топольский Петр Алексеевич</t>
  </si>
  <si>
    <t>ovlmetrologia@mail.ru</t>
  </si>
  <si>
    <t>52-96-00       56-26-35</t>
  </si>
  <si>
    <t>Управление записи  актов гражданского состояния Калужской области</t>
  </si>
  <si>
    <t>Гусева Юлия Евгеньевна</t>
  </si>
  <si>
    <t>зам. начальника управления, нач. отдела правовой и организационной работы</t>
  </si>
  <si>
    <t>Министерство образования и науки Калужской области</t>
  </si>
  <si>
    <t>ГКУ Калужской области "Школьный автобус"</t>
  </si>
  <si>
    <t>686/ОД</t>
  </si>
  <si>
    <t>Ткаченко Денис Александрович</t>
  </si>
  <si>
    <t>Программист</t>
  </si>
  <si>
    <t>gu_shkolnik@kaluga.ru</t>
  </si>
  <si>
    <t>953-371-21-12</t>
  </si>
  <si>
    <t>Министерство строительства и жилищно-коммунального хозяйства Калужской области</t>
  </si>
  <si>
    <t>06</t>
  </si>
  <si>
    <t>Главный инженер</t>
  </si>
  <si>
    <t>74-45-05</t>
  </si>
  <si>
    <t>Кириченко Владимир Васильевич</t>
  </si>
  <si>
    <t>54-21-81</t>
  </si>
  <si>
    <t>ГБУ «Региональное агенство экологии и благоустройства Калужской области»</t>
  </si>
  <si>
    <t>Директор</t>
  </si>
  <si>
    <t>ГБУК КО "КОНБ им.В.Г.Белинского"</t>
  </si>
  <si>
    <t>Годлевский А.Е</t>
  </si>
  <si>
    <t>Зам. директора по АХЧ</t>
  </si>
  <si>
    <t>Мазаева Людмила Валентиновна</t>
  </si>
  <si>
    <t>mckaluga@mail.ru</t>
  </si>
  <si>
    <t>56-38-86</t>
  </si>
  <si>
    <t>ГБУК КО "Калужская областная филармония"</t>
  </si>
  <si>
    <t>Моськин А.А.</t>
  </si>
  <si>
    <t>начальник подразделения по хозяйственной части</t>
  </si>
  <si>
    <t>55-44-50</t>
  </si>
  <si>
    <t>Теплова О.А.</t>
  </si>
  <si>
    <t>56-28-51</t>
  </si>
  <si>
    <t>Дудник Владимир Иванович</t>
  </si>
  <si>
    <t>komu_taneeva@mail.ru</t>
  </si>
  <si>
    <t>57-50-58, 79-50-12, 57-51-66</t>
  </si>
  <si>
    <t>Близнец Сергей Евгеньевич</t>
  </si>
  <si>
    <t>Заместитель директора-главный инженер</t>
  </si>
  <si>
    <t>engineer@teatrkaluga.ru</t>
  </si>
  <si>
    <t>(8-4842) 79-56-96
8-910-511-59-69</t>
  </si>
  <si>
    <t>Фёдорова Маргарита Александровна</t>
  </si>
  <si>
    <t>848432-543-47</t>
  </si>
  <si>
    <t>№ 70</t>
  </si>
  <si>
    <t>директор ГБУК КО "КОЦ НТ"</t>
  </si>
  <si>
    <t>onmc-nt@yandex.ru</t>
  </si>
  <si>
    <t>Министерство дорожного хозяйства Калужской области</t>
  </si>
  <si>
    <t>директор</t>
  </si>
  <si>
    <t>ГБУ "Людиновский центр социальной помощи семье и детям "Чайка"</t>
  </si>
  <si>
    <t>ГБУ «Калужский социальный приют «Мечта»</t>
  </si>
  <si>
    <t>ГБУ «Думиничский центр социальной помощи семье и детям»</t>
  </si>
  <si>
    <t>ГБУ КО «Калужский дом-интернат для престарелых и инвалидов»</t>
  </si>
  <si>
    <t>ГБУ КО «Кировский психоневрологический интернат»</t>
  </si>
  <si>
    <t>ГБУ КО «Медынский психоневрологический интернат»</t>
  </si>
  <si>
    <t>ГБУ КО «Нагорновский психоневрологический интернат»</t>
  </si>
  <si>
    <t>ГБУ КО «Русинский специальный дом интернат»</t>
  </si>
  <si>
    <t>ГБУ КО «Тарусский дом-интернат для престарелых и инвалидов»</t>
  </si>
  <si>
    <t>ГБУ КО «Дом-интернат для престарелых и инвалидов «Двуречье»</t>
  </si>
  <si>
    <t>ГБУ КО «Жиздринский психоневрологический интернат»</t>
  </si>
  <si>
    <t>ГКУ КО «Полотняно-Заводской детский дом-интенат для умственно отсталых детей»</t>
  </si>
  <si>
    <t>ГБУ КО «Новослободский дом-интернат для престарелых и инвалидов»</t>
  </si>
  <si>
    <t>ГКУСО «Калужский областной социальный центр по оказанию помощи лицам без определенного места жительства»</t>
  </si>
  <si>
    <t>22</t>
  </si>
  <si>
    <t>Министерство здравоохранения Калужской области</t>
  </si>
  <si>
    <t>Министерство экономического развития Калужской области</t>
  </si>
  <si>
    <t>Министерство сельского хозяйства Калужской области</t>
  </si>
  <si>
    <t>ГБУ КО «Калугаоблохота»</t>
  </si>
  <si>
    <t>Министерство финансов Калужской области</t>
  </si>
  <si>
    <t>Министерство лесного хозяйства Калужской области</t>
  </si>
  <si>
    <t>Управление по делам архивов Калужской области</t>
  </si>
  <si>
    <t>Государственная жилищная инспекция  Калужской области</t>
  </si>
  <si>
    <t>Государственная инспекция по надзору за техническим состоянием самоходных машин и других видов техники Калужской области</t>
  </si>
  <si>
    <t>Инспекция государственного строительного надзора Калужской области</t>
  </si>
  <si>
    <t>Управление архитектуры и градостроительства Калужской области</t>
  </si>
  <si>
    <t>Управление административно-технического контроля Калужской области</t>
  </si>
  <si>
    <t>Наименование муниципального образования, подведомственных организаций</t>
  </si>
  <si>
    <t xml:space="preserve">Ответственный </t>
  </si>
  <si>
    <t>48448-2-17-31</t>
  </si>
  <si>
    <t>3</t>
  </si>
  <si>
    <t>Городские и сельские поселения</t>
  </si>
  <si>
    <t>4</t>
  </si>
  <si>
    <t>4.1</t>
  </si>
  <si>
    <t>4.2</t>
  </si>
  <si>
    <t>4.3</t>
  </si>
  <si>
    <t>75/02-15</t>
  </si>
  <si>
    <t>Иванова М.Д.</t>
  </si>
  <si>
    <t>Эксперт отдела экономического, бюджетного и стратегического планирования и управления муниципальным имуществом Управы муниципального района "Барятинский район"</t>
  </si>
  <si>
    <t>abaryat@adm.kaluga.ru</t>
  </si>
  <si>
    <t>8 (48545) 2-42-35</t>
  </si>
  <si>
    <t xml:space="preserve">Горбачёв Игорь Евгеньевич </t>
  </si>
  <si>
    <t>Зав.отделом муниципального хозяйства</t>
  </si>
  <si>
    <t>3.1</t>
  </si>
  <si>
    <t>Перепелицына Татьяна Ивановна</t>
  </si>
  <si>
    <t xml:space="preserve">Заведующий отделом экономического развития </t>
  </si>
  <si>
    <t>azhizdr@adm.kaluga.ru</t>
  </si>
  <si>
    <t>21.01.11г.</t>
  </si>
  <si>
    <t>зав.отделом экон.разв.</t>
  </si>
  <si>
    <t>УМП "Жилищник"</t>
  </si>
  <si>
    <t>УМП "Благоустройство"</t>
  </si>
  <si>
    <t>МУП "Жуковское ПАТП"</t>
  </si>
  <si>
    <t>48449-45459</t>
  </si>
  <si>
    <t>19-p</t>
  </si>
  <si>
    <t>Макридов Сергей Николаевич</t>
  </si>
  <si>
    <t xml:space="preserve">Заместитель главы администрации </t>
  </si>
  <si>
    <t>makridov@adm.kaluga.ru</t>
  </si>
  <si>
    <t>(48457)2-20-82; 
910-526-69-91</t>
  </si>
  <si>
    <t>Администрация МР «Куйбышевский район»</t>
  </si>
  <si>
    <t>МУП «Бетлицкое АТП»</t>
  </si>
  <si>
    <t>Куприков Сергей Николаевич</t>
  </si>
  <si>
    <t>Заведующий отделом муниципального хозяйства</t>
  </si>
  <si>
    <t>amaloyar@adm.kaluga.ru</t>
  </si>
  <si>
    <t>8-48431-2-24-96</t>
  </si>
  <si>
    <t xml:space="preserve">Диев Иван Викторович </t>
  </si>
  <si>
    <t>заместитель Главы администрации</t>
  </si>
  <si>
    <t>2-13-17</t>
  </si>
  <si>
    <t>СП "Деревня Романово"</t>
  </si>
  <si>
    <t>СП "Деревня Михальчуково"</t>
  </si>
  <si>
    <t>СП "Село Передел"</t>
  </si>
  <si>
    <t>СП "Деревня Брюхово"</t>
  </si>
  <si>
    <t>МУП "Медынское АТП"</t>
  </si>
  <si>
    <t>Зайцев Михаил Евгеньевич</t>
  </si>
  <si>
    <t>Начальник отдела экономического развития</t>
  </si>
  <si>
    <t>Mosalsk_invest@mail.ru</t>
  </si>
  <si>
    <t>8-48452-2-10-67
8-903-815-70-83</t>
  </si>
  <si>
    <t>МУП КЭТ и ГС (хозяйственное ведение)</t>
  </si>
  <si>
    <t>Рыжов Николай Николаевич</t>
  </si>
  <si>
    <t>8 (48452) 2-19-33</t>
  </si>
  <si>
    <t>МУП ЖКХ МР "Мосальский район" (хозяйственное ведение)</t>
  </si>
  <si>
    <t>Возилкин Сергей Валентинович</t>
  </si>
  <si>
    <t>МОУДОД «Мосальская детская школа искусств им. Н. П. Будашкина» (оперативное управление)</t>
  </si>
  <si>
    <t>8 (48452) 2-61-28</t>
  </si>
  <si>
    <t>Отдел образования и охраны прав детства</t>
  </si>
  <si>
    <t>23-р</t>
  </si>
  <si>
    <t>625</t>
  </si>
  <si>
    <t>Молчанов Анатолий Егорович</t>
  </si>
  <si>
    <t>Управляющий делами администрации</t>
  </si>
  <si>
    <t>aspdem@adm.kaluga.ru</t>
  </si>
  <si>
    <t>8-48455-2-22-88</t>
  </si>
  <si>
    <t>Администрация ГП "Город Спас-Деменск"</t>
  </si>
  <si>
    <t>Добычин Сергей Викторович</t>
  </si>
  <si>
    <t>Короткова  Е.И.</t>
  </si>
  <si>
    <t>управ. делами</t>
  </si>
  <si>
    <t>aulian@adm.kaluga.ru</t>
  </si>
  <si>
    <t>МУП "Ульяновское  АТП"</t>
  </si>
  <si>
    <t>Фадеев  И. А.</t>
  </si>
  <si>
    <t>начальник</t>
  </si>
  <si>
    <t>78</t>
  </si>
  <si>
    <t>Администрация СП "Деревня Стайки"</t>
  </si>
  <si>
    <t>Администрация СП "Село Бояновичи"</t>
  </si>
  <si>
    <t>Администрация СП "Село Красное"</t>
  </si>
  <si>
    <t>Администрация СП "Село Кудрявец"</t>
  </si>
  <si>
    <t>Администрация СП "Село Подбужье"</t>
  </si>
  <si>
    <t>Администрация СП "Село Милеево"</t>
  </si>
  <si>
    <t>Администрация СП "Село Хвастовичи"</t>
  </si>
  <si>
    <t>Администрация СП "Поселок Еленский"</t>
  </si>
  <si>
    <t>МУП "Хвастовичское АТП"</t>
  </si>
  <si>
    <t>44</t>
  </si>
  <si>
    <t>Администрация МР «Юхновский район»</t>
  </si>
  <si>
    <t>1.1</t>
  </si>
  <si>
    <t>1.2</t>
  </si>
  <si>
    <t>МУП «Грузовые и пассажирские перевозки»</t>
  </si>
  <si>
    <t>32</t>
  </si>
  <si>
    <t>Белякова Елена Григорьевна</t>
  </si>
  <si>
    <t>Зав. отделом по управлению муниципальным имуществом и земельным отношениям </t>
  </si>
  <si>
    <t>8(48456) 5-95-76</t>
  </si>
  <si>
    <t>853-п</t>
  </si>
  <si>
    <t>Администрация МО «Город Обнинск»</t>
  </si>
  <si>
    <t>16</t>
  </si>
  <si>
    <t>Лукьянова Т. И.</t>
  </si>
  <si>
    <t>зам.
директора по АХЧ</t>
  </si>
  <si>
    <t>(8-48439)    9-41-22</t>
  </si>
  <si>
    <t>МУ «Дом ученых»</t>
  </si>
  <si>
    <t>МОУ ДОД СДЮСШОР по волейболу 
А. Савина</t>
  </si>
  <si>
    <t>МП «Водоканал»</t>
  </si>
  <si>
    <t>А.М. Шувалов</t>
  </si>
  <si>
    <t>начальник автотранспортного цеха</t>
  </si>
  <si>
    <t>obninskvodokanal@mail.ru</t>
  </si>
  <si>
    <t>МП «Коммунальное хозяйство»</t>
  </si>
  <si>
    <t>64</t>
  </si>
  <si>
    <t>С.А. Петухов</t>
  </si>
  <si>
    <t>главный инженер</t>
  </si>
  <si>
    <t>mpkx@yandex.ru</t>
  </si>
  <si>
    <t>8-48439-3-14-97</t>
  </si>
  <si>
    <t>МП «Бюро ритуальных услуг»</t>
  </si>
  <si>
    <t>40</t>
  </si>
  <si>
    <t>bru.73@mail.ru</t>
  </si>
  <si>
    <t>8-48439-4-01-01</t>
  </si>
  <si>
    <t>МП «Обнинское пассажирское автотранспортное предприятие»</t>
  </si>
  <si>
    <t>01-10</t>
  </si>
  <si>
    <t>А.А. Марахматов</t>
  </si>
  <si>
    <t>8-48439-7-71-32</t>
  </si>
  <si>
    <t>МУ «Централизованная библиотечная система»</t>
  </si>
  <si>
    <t>14</t>
  </si>
  <si>
    <t>А.Н. Бондарев</t>
  </si>
  <si>
    <t>водитель</t>
  </si>
  <si>
    <t>ocbs_14@mail.ru</t>
  </si>
  <si>
    <t>8-48439-3-03-50</t>
  </si>
  <si>
    <t>МУ "Городской Дворец Культуры"</t>
  </si>
  <si>
    <t>С.Ф. Данилов</t>
  </si>
  <si>
    <t>gdk@obninsk.ru</t>
  </si>
  <si>
    <t>8-48439-3-03-02</t>
  </si>
  <si>
    <t>Город Калуга</t>
  </si>
  <si>
    <t>2344-р</t>
  </si>
  <si>
    <t>Директор МУП "ЕДС"</t>
  </si>
  <si>
    <t>МУП "Транспортник"</t>
  </si>
  <si>
    <t>49-р</t>
  </si>
  <si>
    <t>25</t>
  </si>
  <si>
    <t>sidorenko@adm.kaluga.ru</t>
  </si>
  <si>
    <t>Бабынинское муниципальное автотранспортное предприятие</t>
  </si>
  <si>
    <t>А.В. Васильченков</t>
  </si>
  <si>
    <t>Администрация МР "Жуковский район"</t>
  </si>
  <si>
    <t>Администрация МР "Дзержинский район"</t>
  </si>
  <si>
    <t>Администрация МР "Думиничский район"</t>
  </si>
  <si>
    <t>Администрация МР "Бабынинский район"</t>
  </si>
  <si>
    <t>Администрация МР "Жиздринский район"</t>
  </si>
  <si>
    <t>Администрация МР "Козельский район"</t>
  </si>
  <si>
    <t>Администрация МР "Медынский район"</t>
  </si>
  <si>
    <t>Администрация МР "Мещовский район"</t>
  </si>
  <si>
    <t>Администрация МР "Мосальский район"</t>
  </si>
  <si>
    <t>Администрация МР "Перемышльский район"</t>
  </si>
  <si>
    <t>Администрация МР "Спас-Деменский район"</t>
  </si>
  <si>
    <t>Администрация МР "Сухиничский район"</t>
  </si>
  <si>
    <t>Администрация МР "Тарусский район"</t>
  </si>
  <si>
    <t>1.3</t>
  </si>
  <si>
    <t>Администрация МР "Ферзиковский район"</t>
  </si>
  <si>
    <t>Администрация МР "Хвастовичский район"</t>
  </si>
  <si>
    <t>Администрация МР «Город Киров и Кировский район»</t>
  </si>
  <si>
    <t>МУП "Жиздринское АТП"</t>
  </si>
  <si>
    <t>1/06-01</t>
  </si>
  <si>
    <t>03</t>
  </si>
  <si>
    <t>Головач В.В.</t>
  </si>
  <si>
    <t xml:space="preserve">Зам. директора </t>
  </si>
  <si>
    <t>89105972222</t>
  </si>
  <si>
    <t>Министерство  природных ресурсов, экологии и благоустройства Калужской области</t>
  </si>
  <si>
    <t>МУП "Благоустройство"</t>
  </si>
  <si>
    <t>ГБУ КО «Сухиничский дом-интернат для престарелых и инвалидов»</t>
  </si>
  <si>
    <t>ГБУ КО «Еленский дом-интернат для престарелых и инвалидов»</t>
  </si>
  <si>
    <t>ГБУ КО «Спас-Деменский дом-интернат для престарелых и инвалидов»</t>
  </si>
  <si>
    <t>ГКУ КО "Автохозяйство администрации Губернатора Калужской области"</t>
  </si>
  <si>
    <t>11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</si>
  <si>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</si>
  <si>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</si>
  <si>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</si>
  <si>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</si>
  <si>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</si>
  <si>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</si>
  <si>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</si>
  <si>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</si>
  <si>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</si>
  <si>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</si>
  <si>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</si>
  <si>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</si>
  <si>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</si>
  <si>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</si>
  <si>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</si>
  <si>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</si>
  <si>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</si>
  <si>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</si>
  <si>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</si>
  <si>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</si>
  <si>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</si>
  <si>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</si>
  <si>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</si>
  <si>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</si>
  <si>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5</t>
  </si>
  <si>
    <t>5.1</t>
  </si>
  <si>
    <t>6</t>
  </si>
  <si>
    <t>6.1</t>
  </si>
  <si>
    <t>6.2</t>
  </si>
  <si>
    <t>6.3</t>
  </si>
  <si>
    <t>6.4</t>
  </si>
  <si>
    <t>6.5</t>
  </si>
  <si>
    <t>6.6</t>
  </si>
  <si>
    <t>6.8</t>
  </si>
  <si>
    <t>6.9</t>
  </si>
  <si>
    <t>6.10</t>
  </si>
  <si>
    <t>6.11</t>
  </si>
  <si>
    <t>6.12</t>
  </si>
  <si>
    <t>6.13</t>
  </si>
  <si>
    <t>7</t>
  </si>
  <si>
    <t>8</t>
  </si>
  <si>
    <t>9</t>
  </si>
  <si>
    <t>8.1</t>
  </si>
  <si>
    <t>10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</si>
  <si>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</si>
  <si>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</si>
  <si>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</si>
  <si>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</si>
  <si>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</si>
  <si>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</si>
  <si>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</si>
  <si>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</si>
  <si>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</si>
  <si>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</si>
  <si>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</si>
  <si>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</si>
  <si>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</si>
  <si>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</si>
  <si>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</si>
  <si>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</si>
  <si>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</si>
  <si>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</si>
  <si>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</si>
  <si>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</si>
  <si>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</si>
  <si>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12</t>
  </si>
  <si>
    <t>13</t>
  </si>
  <si>
    <t>13.1</t>
  </si>
  <si>
    <t>13.2</t>
  </si>
  <si>
    <t>13.3</t>
  </si>
  <si>
    <t>14.1</t>
  </si>
  <si>
    <t>15</t>
  </si>
  <si>
    <t>15.1</t>
  </si>
  <si>
    <t>16.1</t>
  </si>
  <si>
    <t>16.2</t>
  </si>
  <si>
    <t>17</t>
  </si>
  <si>
    <t>17.1</t>
  </si>
  <si>
    <t>18</t>
  </si>
  <si>
    <t>19</t>
  </si>
  <si>
    <t>20</t>
  </si>
  <si>
    <t>21</t>
  </si>
  <si>
    <t>23</t>
  </si>
  <si>
    <t>24</t>
  </si>
  <si>
    <t>24.1</t>
  </si>
  <si>
    <t>Всего ТС</t>
  </si>
  <si>
    <t>Оснащено 
во II квартале</t>
  </si>
  <si>
    <t>Оснащено 
в III квартале</t>
  </si>
  <si>
    <t>Оснащено 
в IV  квартале</t>
  </si>
  <si>
    <t>Администрация МР "Боровский район"</t>
  </si>
  <si>
    <t>7.2</t>
  </si>
  <si>
    <t>10.2</t>
  </si>
  <si>
    <t>Администрация "Малоярославецкий район"</t>
  </si>
  <si>
    <t>17.2</t>
  </si>
  <si>
    <t>Администрация МР  "Ульяновский  район"</t>
  </si>
  <si>
    <t>26</t>
  </si>
  <si>
    <t>48448-2-23-71</t>
  </si>
  <si>
    <t>8 (48452 2-17-92</t>
  </si>
  <si>
    <t xml:space="preserve">Мокрянская О.А. </t>
  </si>
  <si>
    <t xml:space="preserve">Устюхина О.А. </t>
  </si>
  <si>
    <t>2-61-28</t>
  </si>
  <si>
    <t>Финансовый отдел</t>
  </si>
  <si>
    <t>отдел образования</t>
  </si>
  <si>
    <t>отдел культуры</t>
  </si>
  <si>
    <t>отдел соц. Защиты населения</t>
  </si>
  <si>
    <t>Ермиленков С.В.</t>
  </si>
  <si>
    <t>2-14-40</t>
  </si>
  <si>
    <t>2-14-04</t>
  </si>
  <si>
    <t>Жаров С.С.</t>
  </si>
  <si>
    <t>Морозова О.В.</t>
  </si>
  <si>
    <t>2-24-06</t>
  </si>
  <si>
    <t>Никулин А.С.</t>
  </si>
  <si>
    <t>2-16-66</t>
  </si>
  <si>
    <t>Калинина В.И.</t>
  </si>
  <si>
    <t>2-22-67</t>
  </si>
  <si>
    <t>Лобанова И.А.</t>
  </si>
  <si>
    <t>2-13-97</t>
  </si>
  <si>
    <t>Дятлов И.А.</t>
  </si>
  <si>
    <t>2-10-39</t>
  </si>
  <si>
    <t>Борисенков Д.В.</t>
  </si>
  <si>
    <t>9-27-04</t>
  </si>
  <si>
    <t>Рулева М.Е.</t>
  </si>
  <si>
    <t>Администрация МР "Износковский района"</t>
  </si>
  <si>
    <t>184</t>
  </si>
  <si>
    <t>Поварнева Ирина Алексеевна</t>
  </si>
  <si>
    <t>ведущий специалист отдела экономики</t>
  </si>
  <si>
    <t>МУП "Жилкомсервис"</t>
  </si>
  <si>
    <t>61</t>
  </si>
  <si>
    <t>29.02.11</t>
  </si>
  <si>
    <t>Васильев Е.А.</t>
  </si>
  <si>
    <t>6-28-94</t>
  </si>
  <si>
    <t>Фокин Д.В.</t>
  </si>
  <si>
    <t>Фугин Д.В.</t>
  </si>
  <si>
    <t>системный администратор</t>
  </si>
  <si>
    <t>02</t>
  </si>
  <si>
    <t>Журавлева Л.Ю.</t>
  </si>
  <si>
    <t>глав.бух</t>
  </si>
  <si>
    <t>53-12-96</t>
  </si>
  <si>
    <t>Мосина О.В.</t>
  </si>
  <si>
    <t>79-57-04</t>
  </si>
  <si>
    <t>ГКУ  КО "Боровское лесничество"</t>
  </si>
  <si>
    <t>ГКУ  КО "Дзержинское лесничество"</t>
  </si>
  <si>
    <t>ГКУ  КО "Думиничское лесничество"</t>
  </si>
  <si>
    <t>ГКУ  КО "Еленское лесничество"</t>
  </si>
  <si>
    <t>ГКУ  КО "Жиздринское лесничество"</t>
  </si>
  <si>
    <t>ГКУ  КО "Жуковское лесничество"</t>
  </si>
  <si>
    <t>ГКУ  КО "Износковское лесничество"</t>
  </si>
  <si>
    <t>ГКУ  КО "Калужское лесничество"</t>
  </si>
  <si>
    <t>ГКУ  КО "Козельское лесничество"</t>
  </si>
  <si>
    <t>ГКУ  КО "Куйбышевское лесничество"</t>
  </si>
  <si>
    <t>ГКУ  КО "Людиновское лесничество"</t>
  </si>
  <si>
    <t>ГКУ  КО "Малоярославецкое лесничество"</t>
  </si>
  <si>
    <t>ГКУ  КО "Медынское лесничество"</t>
  </si>
  <si>
    <t>ГКУ  КО "Мещовское лесничество"</t>
  </si>
  <si>
    <t>ГКУ  КО "Спас-Деменское лесничество"</t>
  </si>
  <si>
    <t>ГКУ  КО "Ульяновское лесничество"</t>
  </si>
  <si>
    <t>ГКУ  КО "Ферзиковское лесничество"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</si>
  <si>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</si>
  <si>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</si>
  <si>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</si>
  <si>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</si>
  <si>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</si>
  <si>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</si>
  <si>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</si>
  <si>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</si>
  <si>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</si>
  <si>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</si>
  <si>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</si>
  <si>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</si>
  <si>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</si>
  <si>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</si>
  <si>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</si>
  <si>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</si>
  <si>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05</t>
  </si>
  <si>
    <t>07</t>
  </si>
  <si>
    <t>Антошенков Дмитрий Викторович</t>
  </si>
  <si>
    <t>48438-43-911</t>
  </si>
  <si>
    <t>5-П</t>
  </si>
  <si>
    <t>Антоновниколай Алексеевич</t>
  </si>
  <si>
    <t>48434-323-57</t>
  </si>
  <si>
    <t>Новикова вера Анатольевна</t>
  </si>
  <si>
    <t>48447-946-18</t>
  </si>
  <si>
    <t>11-ВР</t>
  </si>
  <si>
    <t>Дятлов Юрий Николаевич</t>
  </si>
  <si>
    <t>48453-931-22</t>
  </si>
  <si>
    <t>Сергунов Дмитрий Николаевич</t>
  </si>
  <si>
    <t>48445-215-76</t>
  </si>
  <si>
    <t>Родичкина Галина Филлиповна</t>
  </si>
  <si>
    <t>48432-543-53</t>
  </si>
  <si>
    <t>Констандогло Василий Владимирович</t>
  </si>
  <si>
    <t>48449-45-381</t>
  </si>
  <si>
    <t>08</t>
  </si>
  <si>
    <t>Балоченко Павел Владимирович</t>
  </si>
  <si>
    <t>4842-725-453</t>
  </si>
  <si>
    <t>Шувалова Галина Николаевна</t>
  </si>
  <si>
    <t>48442-20-658</t>
  </si>
  <si>
    <t>Прокопчин Денис Александрович</t>
  </si>
  <si>
    <t>48457-21-085</t>
  </si>
  <si>
    <t>Головачева Татьяна Петровна</t>
  </si>
  <si>
    <t>48444-636-82</t>
  </si>
  <si>
    <t>Грицышина Наталья Владимировна</t>
  </si>
  <si>
    <t>48431-21537</t>
  </si>
  <si>
    <t>20-п</t>
  </si>
  <si>
    <t>Богачева Елена Васильевна</t>
  </si>
  <si>
    <t>48499-22479</t>
  </si>
  <si>
    <t xml:space="preserve">Кондрашова Наталья Анатольевна </t>
  </si>
  <si>
    <t>48446-91265</t>
  </si>
  <si>
    <t>Губинов Александр Евгеньевич</t>
  </si>
  <si>
    <t>48455-21534</t>
  </si>
  <si>
    <t>Червякова Татьяна Леонидовна</t>
  </si>
  <si>
    <t>48443-21198</t>
  </si>
  <si>
    <t>48437-31376</t>
  </si>
  <si>
    <t>Дружинин Николай Иванович</t>
  </si>
  <si>
    <t xml:space="preserve"> Симонов Александр Александрович</t>
  </si>
  <si>
    <t>48436-21054</t>
  </si>
  <si>
    <t>60</t>
  </si>
  <si>
    <t>Киричук С.В.</t>
  </si>
  <si>
    <t>Михайлов В.М.</t>
  </si>
  <si>
    <t>Лифшиц А.Е.</t>
  </si>
  <si>
    <t xml:space="preserve">Эфендиев В.А. </t>
  </si>
  <si>
    <t>Белик А.Н.</t>
  </si>
  <si>
    <t>Андрев В.А.</t>
  </si>
  <si>
    <t>Горбачев И.А.</t>
  </si>
  <si>
    <t>Алешина Е.Н.</t>
  </si>
  <si>
    <t>Андрианов В.П.</t>
  </si>
  <si>
    <t>Исаев В.А.</t>
  </si>
  <si>
    <t>Ланцов .И.</t>
  </si>
  <si>
    <t>Антонов А.Ф.</t>
  </si>
  <si>
    <t>Чемоданов В.А.</t>
  </si>
  <si>
    <t>Скоблова Н.М.</t>
  </si>
  <si>
    <t>Цуканов В.С.</t>
  </si>
  <si>
    <t>Прохин М.Н.</t>
  </si>
  <si>
    <t>Лешаков С.Ю.</t>
  </si>
  <si>
    <t>Глазков П.В.</t>
  </si>
  <si>
    <t>Трояновская Н.М.</t>
  </si>
  <si>
    <t>Нестеров С.В.</t>
  </si>
  <si>
    <t>Мозгнов О.Г</t>
  </si>
  <si>
    <t>48431-27672</t>
  </si>
  <si>
    <t>Вишневский М.Г.</t>
  </si>
  <si>
    <t>председатель правления</t>
  </si>
  <si>
    <t>ГБУ КО «Калужская областная государственная племенная служба»</t>
  </si>
  <si>
    <t>ГАОУПП «Учебно-курсовой комбинат "Торбеевский»</t>
  </si>
  <si>
    <t>Никулина М.В.</t>
  </si>
  <si>
    <t>58-88-37</t>
  </si>
  <si>
    <t>265</t>
  </si>
  <si>
    <t>Федоров М.А.</t>
  </si>
  <si>
    <t>Процык Сергей Анатольевич</t>
  </si>
  <si>
    <t>77-87-21</t>
  </si>
  <si>
    <t>ГБУ "КОСН"</t>
  </si>
  <si>
    <t>Швец Николай Петрович</t>
  </si>
  <si>
    <t>59-14-39</t>
  </si>
  <si>
    <t>ГБУ ГЗК "Калужская"</t>
  </si>
  <si>
    <t>ГАУ КО "Агенство регианального  развития Калужской области"</t>
  </si>
  <si>
    <t>Зиновкина Наталья Контантиновна</t>
  </si>
  <si>
    <t>76-27-00</t>
  </si>
  <si>
    <t>12.1.1</t>
  </si>
  <si>
    <t>12.1.2</t>
  </si>
  <si>
    <t>12.1.3</t>
  </si>
  <si>
    <t>12.2.1</t>
  </si>
  <si>
    <t>ОАО "ПТО "Медтехника"</t>
  </si>
  <si>
    <t>Пшегоцкий Г.А.</t>
  </si>
  <si>
    <t>73-38-21</t>
  </si>
  <si>
    <t>ОАО "Калугавтодор"</t>
  </si>
  <si>
    <t>Поддубный А.В.</t>
  </si>
  <si>
    <t>56-25-79</t>
  </si>
  <si>
    <t>ОАО "Совхоз "Росва"</t>
  </si>
  <si>
    <t>Ефремов А.В.</t>
  </si>
  <si>
    <t>59-95-32</t>
  </si>
  <si>
    <t>Хаврошин В.В.</t>
  </si>
  <si>
    <t>70-04-46</t>
  </si>
  <si>
    <t>ОАО "Агенство инновационного развития КО-центр кластерного развития КО"</t>
  </si>
  <si>
    <t>Атавьева Ирина Николаевна</t>
  </si>
  <si>
    <t>4-24-80</t>
  </si>
  <si>
    <t>31</t>
  </si>
  <si>
    <t>Харченко Игорь Евгеньевич</t>
  </si>
  <si>
    <t>harchenko@adm.kaluga.ru</t>
  </si>
  <si>
    <t>Бюджетное специализированное учреждение "Фонд имущества Калужской области"</t>
  </si>
  <si>
    <t>Халтурин Дмитрий Александрович</t>
  </si>
  <si>
    <t>halturin@adm.kaluga.ru</t>
  </si>
  <si>
    <t>Плиев Арсен Таймуразович</t>
  </si>
  <si>
    <t>arxa2@adm.kaluga.ru</t>
  </si>
  <si>
    <t>48436-21141</t>
  </si>
  <si>
    <t>(48451)5 17 46</t>
  </si>
  <si>
    <t>Гладских Алексей Николаевич</t>
  </si>
  <si>
    <t>66-130</t>
  </si>
  <si>
    <t>Администрация МО СП "Деревня Асеньевское"</t>
  </si>
  <si>
    <t>Гладских Александр Константинович</t>
  </si>
  <si>
    <t>глава администрации</t>
  </si>
  <si>
    <t>36-125</t>
  </si>
  <si>
    <t>Алексеев Владислав Федорович</t>
  </si>
  <si>
    <t>6-13-01</t>
  </si>
  <si>
    <t>Исаев Александр Алекандрович</t>
  </si>
  <si>
    <t>6-48-40</t>
  </si>
  <si>
    <t>гурьянов Георгий Иванович</t>
  </si>
  <si>
    <t>6-87-28</t>
  </si>
  <si>
    <t>Администрация МО СП "Деревня Совьяки"</t>
  </si>
  <si>
    <t>Фролов Василий Геннадьевич</t>
  </si>
  <si>
    <t>Администрация МО СП "Деревня Кривское"</t>
  </si>
  <si>
    <t>Хомич Юрий Петрович</t>
  </si>
  <si>
    <t>31158</t>
  </si>
  <si>
    <t>зам.глава администрации</t>
  </si>
  <si>
    <t>6-95-25</t>
  </si>
  <si>
    <t>Администрация МО ГП "Город Боровск"</t>
  </si>
  <si>
    <t>Максимов Андрей Юрьевич</t>
  </si>
  <si>
    <t>4-13-50</t>
  </si>
  <si>
    <t>Администрация МО СП "Село совхоз Боровский"</t>
  </si>
  <si>
    <t>Куракин Николай Викторович</t>
  </si>
  <si>
    <t>МУ "Боровский центр социального обслуживания граждан пожилого возраста и инвалидов</t>
  </si>
  <si>
    <t>директоор</t>
  </si>
  <si>
    <t>4-16-01</t>
  </si>
  <si>
    <t>Проткина Татьяна Владимировна</t>
  </si>
  <si>
    <t>зав. Культурно-методическим объединением</t>
  </si>
  <si>
    <t>4-35-19</t>
  </si>
  <si>
    <t>Васькин С.Н.</t>
  </si>
  <si>
    <t>6-63-14</t>
  </si>
  <si>
    <t>Калинин Е.А.</t>
  </si>
  <si>
    <t>21-443</t>
  </si>
  <si>
    <t>25-233</t>
  </si>
  <si>
    <t>Иванов В.В.</t>
  </si>
  <si>
    <t>Симкин Г.В.</t>
  </si>
  <si>
    <t>41-321</t>
  </si>
  <si>
    <t>Митрофанов Н.Ф.</t>
  </si>
  <si>
    <t>25-132</t>
  </si>
  <si>
    <t>СП "Село Кременское"</t>
  </si>
  <si>
    <t>Матросов Л.В.</t>
  </si>
  <si>
    <t>25-868</t>
  </si>
  <si>
    <t>Кошелева Т.Е.</t>
  </si>
  <si>
    <t>25-864</t>
  </si>
  <si>
    <t>Мишин Александр Иванович</t>
  </si>
  <si>
    <t>Ульяшина Ю.П.</t>
  </si>
  <si>
    <t>Судовская Л.А.</t>
  </si>
  <si>
    <t>экперт отдела по общим вопросам</t>
  </si>
  <si>
    <t>71-99-81</t>
  </si>
  <si>
    <t>Полещук А.С.</t>
  </si>
  <si>
    <t>71-96-60</t>
  </si>
  <si>
    <t>ГБУ КО «Мосальский дом-интернат для престарелых и инвалидов»</t>
  </si>
  <si>
    <t>ГБУ КО «Ильинский дом-интернат для престарелых и инвалидов»</t>
  </si>
  <si>
    <t>ГКОУ КО "Центр содействия семейному устройству детей, оставшихся без попечения родителей и психолого - медико - социалього опровождения замещающих семей"</t>
  </si>
  <si>
    <t>МКУ "Сельские дома культуры"</t>
  </si>
  <si>
    <t>11-П</t>
  </si>
  <si>
    <t>начальник управления по обеспечению занятости  ЦЗН</t>
  </si>
  <si>
    <t>8(484)2-719426, 719413</t>
  </si>
  <si>
    <t>Пластинин Вячеслав Олегович, 
Мережанный Анатолий Леонидович</t>
  </si>
  <si>
    <t>7.1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</si>
  <si>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</si>
  <si>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</si>
  <si>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</si>
  <si>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</si>
  <si>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</si>
  <si>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</si>
  <si>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</si>
  <si>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</si>
  <si>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</si>
  <si>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</si>
  <si>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</si>
  <si>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</si>
  <si>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</si>
  <si>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</si>
  <si>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</si>
  <si>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</si>
  <si>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</si>
  <si>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Черпичук А.Н.</t>
  </si>
  <si>
    <t>56-23-12</t>
  </si>
  <si>
    <t>ГБУК КО "Калужский областной музыкальный колледж им. С.И. Танеева"</t>
  </si>
  <si>
    <t>6.14</t>
  </si>
  <si>
    <t>ГБУК КО «Государственный музей  Г.К. Жукова»</t>
  </si>
  <si>
    <t>ГБУК КО "Областная картинная галерея "Образ"</t>
  </si>
  <si>
    <t>6.15</t>
  </si>
  <si>
    <t>ГБУК КО "Калужский областной центр народного творчества"</t>
  </si>
  <si>
    <t>Насибулин Владимир Александрович, Шелковников А.Н.</t>
  </si>
  <si>
    <t>22-65-83, 73-59-20</t>
  </si>
  <si>
    <t>ГБУК КО "Калужская областная детская библиотека"</t>
  </si>
  <si>
    <t>22-58-15</t>
  </si>
  <si>
    <t>6-лс</t>
  </si>
  <si>
    <t>Прудникова С.В.</t>
  </si>
  <si>
    <t>72-16-32</t>
  </si>
  <si>
    <t>Карпенко Я.А.</t>
  </si>
  <si>
    <t>57-61-85</t>
  </si>
  <si>
    <t>ГКУК КО «Областная специальная библиотека для слепых им. Н.Островского»</t>
  </si>
  <si>
    <t>Яичев В.В.
Батура Н.Г.</t>
  </si>
  <si>
    <t>(48453) 9-14-30</t>
  </si>
  <si>
    <t>Понин А.М.</t>
  </si>
  <si>
    <t>Веденкина С.Е.
Ермик И.В.</t>
  </si>
  <si>
    <t>Андрейцева И.М.</t>
  </si>
  <si>
    <t>Анисина Н.П.</t>
  </si>
  <si>
    <t>Родин И.М.</t>
  </si>
  <si>
    <t>Волосатов В.И.</t>
  </si>
  <si>
    <t>Ахрамочкин С.Т.</t>
  </si>
  <si>
    <t>Мостчкин А.И.</t>
  </si>
  <si>
    <t>Богачев В.С.</t>
  </si>
  <si>
    <t>Андрюхина Т.В.</t>
  </si>
  <si>
    <t>Кошкидько М.М.</t>
  </si>
  <si>
    <t>Всилевский В.Ф.</t>
  </si>
  <si>
    <t>Комков В.В.</t>
  </si>
  <si>
    <t>ОАО "Хвастовичский торговый дом</t>
  </si>
  <si>
    <t>Горина С.Н.</t>
  </si>
  <si>
    <t>Васин Ю.И.</t>
  </si>
  <si>
    <t>4842-591320</t>
  </si>
  <si>
    <t>Матчинов А.С.</t>
  </si>
  <si>
    <t>4842-725408</t>
  </si>
  <si>
    <t>Рего В.М.</t>
  </si>
  <si>
    <t>4842-735905</t>
  </si>
  <si>
    <t>ГАОУ ДО КО "ДЮСШ "Орленок"</t>
  </si>
  <si>
    <t>В.Н. Сивачев</t>
  </si>
  <si>
    <t>4842-726095</t>
  </si>
  <si>
    <t>ГБУ КО "Областной  молодежный центр"</t>
  </si>
  <si>
    <t>зам.директор</t>
  </si>
  <si>
    <t>10.3</t>
  </si>
  <si>
    <t>10.4</t>
  </si>
  <si>
    <t>10.5</t>
  </si>
  <si>
    <t>10.6</t>
  </si>
  <si>
    <t>10.7</t>
  </si>
  <si>
    <t>10.8</t>
  </si>
  <si>
    <t>133</t>
  </si>
  <si>
    <t>Деринов А.Н.</t>
  </si>
  <si>
    <t>57-87-79</t>
  </si>
  <si>
    <t>Хаврошин А.Н.</t>
  </si>
  <si>
    <t>57-12-76</t>
  </si>
  <si>
    <t>Кузьминов Юрий Викторович</t>
  </si>
  <si>
    <t>57-30-13</t>
  </si>
  <si>
    <t>Ю.Н. Пашнечко</t>
  </si>
  <si>
    <t>48437-31685</t>
  </si>
  <si>
    <t>МП "Ферзиковское АТП"</t>
  </si>
  <si>
    <t>МУ "Управление по делам ГО и ЧС"</t>
  </si>
  <si>
    <t>МП "Теплоснабжение"</t>
  </si>
  <si>
    <t>Администрация МР "Город Людиново и Людиновский район"</t>
  </si>
  <si>
    <t>2-12-92</t>
  </si>
  <si>
    <t>ГКУ "Калугадорзаказчик"</t>
  </si>
  <si>
    <t>Сковородников Андрей Николаевич</t>
  </si>
  <si>
    <t>Жаров В.А.</t>
  </si>
  <si>
    <t>57-22-42</t>
  </si>
  <si>
    <t>12.2.3</t>
  </si>
  <si>
    <t>12.2.4</t>
  </si>
  <si>
    <t>12.2.5</t>
  </si>
  <si>
    <t>заведующий отделом по защите гостайны, МОБ постановке, ГО ЧС и ИБ</t>
  </si>
  <si>
    <t>ИТОГО:</t>
  </si>
  <si>
    <t>ОИВ</t>
  </si>
  <si>
    <t>Подведомственные ОИВ</t>
  </si>
  <si>
    <t>52-ОР</t>
  </si>
  <si>
    <t>30-п</t>
  </si>
  <si>
    <t>Бабынинский район</t>
  </si>
  <si>
    <t>Город Людиново и Людиновский район</t>
  </si>
  <si>
    <t>Барятинский район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</si>
  <si>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</si>
  <si>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</si>
  <si>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</si>
  <si>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</si>
  <si>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</si>
  <si>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</si>
  <si>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Козельский район</t>
  </si>
  <si>
    <t>Куйбышевский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</si>
  <si>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</si>
  <si>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</si>
  <si>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</si>
  <si>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</si>
  <si>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Спас-Деменский район</t>
  </si>
  <si>
    <t>Сухиничский район</t>
  </si>
  <si>
    <t>Перемышльский район</t>
  </si>
  <si>
    <t>Тарусский район</t>
  </si>
  <si>
    <t>Ульяновский  район</t>
  </si>
  <si>
    <t>Ферзиковский район</t>
  </si>
  <si>
    <t>Хвастовичский район</t>
  </si>
  <si>
    <t>Юхновский район</t>
  </si>
  <si>
    <t>Город Киров и Кировский район</t>
  </si>
  <si>
    <t>Город Обнинск</t>
  </si>
  <si>
    <t>ПУ</t>
  </si>
  <si>
    <t>ОАО, 100% акций которых находятся в государственной собственности</t>
  </si>
  <si>
    <t>69/д</t>
  </si>
  <si>
    <t>6.16</t>
  </si>
  <si>
    <t>Волостная Управа МО СП "Угорская Волость"</t>
  </si>
  <si>
    <t>Администрация МО СП  "Деревня Барсуки"</t>
  </si>
  <si>
    <t>Администрация МО СП "Деревня Сени"</t>
  </si>
  <si>
    <t>Администрация МО СП "Деревня Дворцы"</t>
  </si>
  <si>
    <t>Администрация МО СП "Деревня Карцово"</t>
  </si>
  <si>
    <t>Администрация МО СП "Деревня Галкино"</t>
  </si>
  <si>
    <t>Администрация МО СП "Деревня Жилетово"</t>
  </si>
  <si>
    <t>Администрация МО СП "Поселок Полотняный Завод"</t>
  </si>
  <si>
    <t>77-1</t>
  </si>
  <si>
    <t>Переплетова Елена Анатольевна</t>
  </si>
  <si>
    <t>75-5-48</t>
  </si>
  <si>
    <t>Мишина А.С.</t>
  </si>
  <si>
    <t>75-184, +7(903)6362979</t>
  </si>
  <si>
    <t>Стручева Е.И.</t>
  </si>
  <si>
    <t>7-72-96</t>
  </si>
  <si>
    <t>7-11-69</t>
  </si>
  <si>
    <t>7-73-19</t>
  </si>
  <si>
    <t>Перлин Ю.Х.</t>
  </si>
  <si>
    <t>7-54-94</t>
  </si>
  <si>
    <t>4-29-91</t>
  </si>
  <si>
    <t>3-26-24</t>
  </si>
  <si>
    <t>МУП "Водоканал"</t>
  </si>
  <si>
    <t>Пичков А.А.</t>
  </si>
  <si>
    <t>2-24-93</t>
  </si>
  <si>
    <t>МУ "Редакция газеты "Козельск"</t>
  </si>
  <si>
    <t>Гостева Е.А.</t>
  </si>
  <si>
    <t>Телешун С.А.</t>
  </si>
  <si>
    <t>Администрация ГП "Город Козельск"</t>
  </si>
  <si>
    <t>Администрация ГП "Город Сосенский"</t>
  </si>
  <si>
    <t>МУП Муниципальное ремонтно-эксплутационное предприятие МО МР "Козельский район"</t>
  </si>
  <si>
    <t>2-64-54</t>
  </si>
  <si>
    <t>Отделы МР "Козельский район"</t>
  </si>
  <si>
    <t>2-35-78</t>
  </si>
  <si>
    <t>Оснащено 
в I квартале</t>
  </si>
  <si>
    <t>Оснащено с начала года</t>
  </si>
  <si>
    <t>Оснащено всего</t>
  </si>
  <si>
    <t>МП «Водоснабжение»</t>
  </si>
  <si>
    <t>МП «Топливообеспечение»</t>
  </si>
  <si>
    <t>ГКУ  КО "Юхновское лесничество"</t>
  </si>
  <si>
    <t>17.19</t>
  </si>
  <si>
    <t>СГАУ КО "Лесопожарная служба Калужской области"</t>
  </si>
  <si>
    <t>ГКУ "Центр занятости населения Хвастовичский район"</t>
  </si>
  <si>
    <t>ГКУ "Центр занятости населения Юхновский район"</t>
  </si>
  <si>
    <t>ГКУ "Центр занятости населения Бабынинский район"</t>
  </si>
  <si>
    <t>ГКУ "Центр занятости населения Дзержинский район"</t>
  </si>
  <si>
    <t>ГКУ "Центр занятости населения Думиничский район"</t>
  </si>
  <si>
    <t>ГКУ "Центр занятости населения Жуковский район"</t>
  </si>
  <si>
    <t>ГКУ "Центр занятости населения Износковский район"</t>
  </si>
  <si>
    <t>ГКУ "Центр занятости населения Кировский район"</t>
  </si>
  <si>
    <t>ГКУ "Центр занятости населения Козельский район"</t>
  </si>
  <si>
    <t>ГКУ "Центр занятости населения Куйбышевский район"</t>
  </si>
  <si>
    <t>ГКУ "Центр занятости населения Малояролавецкий район"</t>
  </si>
  <si>
    <t>ГКУ "Центр занятости населения Мещовский район"</t>
  </si>
  <si>
    <t>ГКУ "Центр занятости населения Перемышльский район"</t>
  </si>
  <si>
    <t>ГКУ "Центр занятости населения Сухиничский район"</t>
  </si>
  <si>
    <t>ГКУ "Центр занятости населения Тарусский район"</t>
  </si>
  <si>
    <t>ГКУ "Центр занятости населения Ферзиковский район"</t>
  </si>
  <si>
    <t>11.22</t>
  </si>
  <si>
    <t>Скорая помощь ЦРБ муниципальных районов</t>
  </si>
  <si>
    <t>Администрация СП д. Путогино</t>
  </si>
  <si>
    <t>7.20</t>
  </si>
  <si>
    <t>ГКУ "Центр занятости населения Медынского  район"</t>
  </si>
  <si>
    <t>ГКУ "Центр занятости населения Людиновского  район"</t>
  </si>
  <si>
    <t>ГБУК КО "Калужский областной краеведческий музей"</t>
  </si>
  <si>
    <t>Администрация Губернатора Калужской области</t>
  </si>
  <si>
    <t>Автотранспортное предприятие</t>
  </si>
  <si>
    <t>МППКХ</t>
  </si>
  <si>
    <t>11.23</t>
  </si>
  <si>
    <t>11.24</t>
  </si>
  <si>
    <t>11.25</t>
  </si>
  <si>
    <t>11.26</t>
  </si>
  <si>
    <t>11.27</t>
  </si>
  <si>
    <t>11.28</t>
  </si>
  <si>
    <t>11.29</t>
  </si>
  <si>
    <t>11.31</t>
  </si>
  <si>
    <t>11.32</t>
  </si>
  <si>
    <t>11.33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</si>
  <si>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</si>
  <si>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</si>
  <si>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</si>
  <si>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</si>
  <si>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</si>
  <si>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</si>
  <si>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</si>
  <si>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</si>
  <si>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</si>
  <si>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</si>
  <si>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ГБУЗ КО "ЦРБ Бабынинского района"</t>
  </si>
  <si>
    <t>ГБУЗ КО "ЦРБ Барятинского района"</t>
  </si>
  <si>
    <t>ГБУЗ КО "ЦРБ Боровского района"</t>
  </si>
  <si>
    <t>ГБУЗ КО "ЦРБ Дзержинского района"</t>
  </si>
  <si>
    <t>ГБУЗ КО "ЦРБ Думиничского района"</t>
  </si>
  <si>
    <t>ГБУЗ КО "ЦРБ Жиздринского района"</t>
  </si>
  <si>
    <t>ГБУЗ КО "ЦРБ Жуковского района"</t>
  </si>
  <si>
    <t>ГБУЗ КО "Городская поликлиника ГП "Город Кременки"</t>
  </si>
  <si>
    <t>ГБУЗ КО "ЦРБ Износковского района"</t>
  </si>
  <si>
    <t>ГБУЗ КО "ЦРБ Кировского района"</t>
  </si>
  <si>
    <t>ГБУЗ КО "ЦРБ Козельского района"</t>
  </si>
  <si>
    <t>ГБУЗ КО "ЦРБ Куйбышевского района"</t>
  </si>
  <si>
    <t>ГБУЗ КО "ЦРБ Людиновского района"</t>
  </si>
  <si>
    <t>ГБУЗ КО "ЦРБ Малоярославецкого района"</t>
  </si>
  <si>
    <t>ГБУЗ КО "ЦРБ Медынского района"</t>
  </si>
  <si>
    <t>ГБУЗ КО "ЦРБ Мещовского района"</t>
  </si>
  <si>
    <t>ГБУЗ КО "ЦРБ Мосальского района"</t>
  </si>
  <si>
    <t>ГБУЗ КО "ЦРБ Перемышльского района"</t>
  </si>
  <si>
    <t>ГБУЗ КО "ЦРБ Спас-Деменского района"</t>
  </si>
  <si>
    <t>ГБУЗ КО "ЦРБ Сухиничского района"</t>
  </si>
  <si>
    <t>ГБУЗ КО "ЦРБ Тарусского района"</t>
  </si>
  <si>
    <t>ГБУЗ КО "ЦРБ Ульяновского района"</t>
  </si>
  <si>
    <t>ГБУЗ КО "ЦРБ Ферзиковского района"</t>
  </si>
  <si>
    <t>ГБУЗ КО "ЦРБ Хвастовичского района"</t>
  </si>
  <si>
    <t>ГБУЗ КО "ЦРБ Юхновского района"</t>
  </si>
  <si>
    <t>МУП "Калугатеплосеть" г.Калуга</t>
  </si>
  <si>
    <t>МУП горэлектротранспорта "Управление Калужского троллейбуса" г.Калуги</t>
  </si>
  <si>
    <t>МУП "Калужское специализированное автотранспортное предприятие"</t>
  </si>
  <si>
    <t>МБУ СМЭУ</t>
  </si>
  <si>
    <t>ГМП "Энергетик"</t>
  </si>
  <si>
    <t>отдел социальной защиты администрации МО МР "Боровский район"</t>
  </si>
  <si>
    <t>МДОУ "Детский сад №15 "Звездочка"</t>
  </si>
  <si>
    <t>МДОУ "Детский сад №14"Золушка"</t>
  </si>
  <si>
    <t>МДОУ "Детский сад №16"Тополек"</t>
  </si>
  <si>
    <t>ГБУЗ КО "Детская городская больница"г. Калуга</t>
  </si>
  <si>
    <t>ГБУЗ КО "Городская больница №2 "Сосновая роща"</t>
  </si>
  <si>
    <t>ГБУЗ КО "Калужская городская больница №5"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</si>
  <si>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</si>
  <si>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</si>
  <si>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</si>
  <si>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</si>
  <si>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</si>
  <si>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</si>
  <si>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</si>
  <si>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</si>
  <si>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11.57</t>
  </si>
  <si>
    <t>11.58</t>
  </si>
  <si>
    <t>11.59</t>
  </si>
  <si>
    <t>11.60</t>
  </si>
  <si>
    <t>11.61</t>
  </si>
  <si>
    <t>11.62</t>
  </si>
  <si>
    <t>Администрация</t>
  </si>
  <si>
    <t>ГКУ "Центр занятости населения Жиздринский район"</t>
  </si>
  <si>
    <t>МКУ "Центр культуры и искуства"</t>
  </si>
  <si>
    <t>финансовый отдел администрации МР  "Ульяновский  район"</t>
  </si>
  <si>
    <t>ГАУЗ КО "Калужский санаторий Звездный"</t>
  </si>
  <si>
    <t>Отдел аграрной политики администрации МР "Перемышльский район"</t>
  </si>
  <si>
    <t>Отдел соц. защиты населения администрации МР "Перемышльский район"</t>
  </si>
  <si>
    <t>Отдел культуры,молодежи и спорта администрации МР "Перемышльский район"</t>
  </si>
  <si>
    <t>Отдел финансов администрации МР "Перемышльский район"</t>
  </si>
  <si>
    <t>Отдел образования,молодежной политики и охраны прав детства администрации МР "Перемышльский район"</t>
  </si>
  <si>
    <t>Администрация СП "Село Перемышль"</t>
  </si>
  <si>
    <t>Администрация СП "СелоКорекозево"</t>
  </si>
  <si>
    <t>Администрация СП "Деревня Большие Козлы"</t>
  </si>
  <si>
    <t>Администрация СП "Деревня Григоровское"</t>
  </si>
  <si>
    <t>Администрация СП "Деревня Горки"</t>
  </si>
  <si>
    <t>Администрация СП "Деревня Покровское"</t>
  </si>
  <si>
    <t>Администрация СП "Село Калужская опытная сельскохозяйственная станция"</t>
  </si>
  <si>
    <t>Администрация СП "Село Ахлебинино"</t>
  </si>
  <si>
    <t>МУ "ДЮСШ"Авангард"</t>
  </si>
  <si>
    <t>0</t>
  </si>
  <si>
    <t>ГАОУ ДО КО "КДЮСШ №1"</t>
  </si>
  <si>
    <t>ГБОУ ДО КО "ДЮСАШКО"</t>
  </si>
  <si>
    <t>Министерство культуры и туризма Калужской области</t>
  </si>
  <si>
    <t>ГКОШИ "Лицей-интернат "Областной центр образования"</t>
  </si>
  <si>
    <t>МОУ ДОД "Детско-юношеская спортшкола им.Г.К.Жукова"</t>
  </si>
  <si>
    <t>МОУ"Средняя образовательная школа им.Дашковой" г.Кременки</t>
  </si>
  <si>
    <t>Администрация МО "СП с.Восход"</t>
  </si>
  <si>
    <t>УМП "ЖКХ Высокиничи"</t>
  </si>
  <si>
    <t>Администрация МО "СП д.Корсаково"</t>
  </si>
  <si>
    <t>УМП "Жилищное хозяйство"</t>
  </si>
  <si>
    <t>Администрация МО "СП с.Трубино"</t>
  </si>
  <si>
    <t>6.17</t>
  </si>
  <si>
    <t>ГАО КО"Калужской области по туризму"Туристстко-информационный центр "Калужский край"</t>
  </si>
  <si>
    <t>10.9</t>
  </si>
  <si>
    <t>10.10</t>
  </si>
  <si>
    <t>10.11</t>
  </si>
  <si>
    <t>Министерство развития информационного общества Калужской области</t>
  </si>
  <si>
    <t>Министерство тарифного регулирования Калужской области</t>
  </si>
  <si>
    <t>Министерство конкурентной политики Калужской области</t>
  </si>
  <si>
    <t>Министерство внутренней политики и массовых коммуникаций</t>
  </si>
  <si>
    <t>ГКУ КО "Аппарат Общественной палаты Калужской области"</t>
  </si>
  <si>
    <t>25.1</t>
  </si>
  <si>
    <t>25.2</t>
  </si>
  <si>
    <t>ГБУ КО "Редакция газеты Калужской области "Весть"</t>
  </si>
  <si>
    <t>ГБУ КО "Калугаинформтех"</t>
  </si>
  <si>
    <t>11.30</t>
  </si>
  <si>
    <t>ГКУ КО "Центр безопасности дорожного движения" ("ЦБДД")</t>
  </si>
  <si>
    <t>8.0</t>
  </si>
  <si>
    <t>Отдел социальной зищиты населения</t>
  </si>
  <si>
    <t>Отдел культуры и туризма администрации МР "Думиничский район"</t>
  </si>
  <si>
    <t>Отдел сельского хозяйства и продовольствия МР"Думиничский район"</t>
  </si>
  <si>
    <t>МКУ "Управление строительства,дорожного и ЖКХ МР "Думиничский район"</t>
  </si>
  <si>
    <t>МБУК "Калужский театр кукол"</t>
  </si>
  <si>
    <t>МБУК "КДО"</t>
  </si>
  <si>
    <t>МБОУ "СОШ №12" г.Калуга</t>
  </si>
  <si>
    <t>МБОУ "Гимназия №24" г.Калуга</t>
  </si>
  <si>
    <t>МБОУ "ООШ №35" г.Калуга</t>
  </si>
  <si>
    <t>МБОУ "Лицей №36" г.Калуга</t>
  </si>
  <si>
    <t>МБОУ "СОШ №41" г.Калуга</t>
  </si>
  <si>
    <t>МБОУ "СОШ №43" г.Калуга</t>
  </si>
  <si>
    <t>МБОУ "Лицей №48" г.Калуга</t>
  </si>
  <si>
    <t>МБОУ "СОШ №49" г.Калуга</t>
  </si>
  <si>
    <t>МБОУ "СОШ №51" г.Калуга</t>
  </si>
  <si>
    <t>Финансовый отдел администрации МР "Медынский район"</t>
  </si>
  <si>
    <t>Отдел культуры администрации МР "Медынский район"</t>
  </si>
  <si>
    <t>Отдел образования администрации МР "Медынский район"</t>
  </si>
  <si>
    <t>МКДОУ "детский сад Солнышко"</t>
  </si>
  <si>
    <t>МКОУ "Степановская ООШ"</t>
  </si>
  <si>
    <t>МКОУ "Передельская ООШ"</t>
  </si>
  <si>
    <t>Подведомственные учреждения</t>
  </si>
  <si>
    <t>ГАУ КО "Центр постинтернатного сопровождения "Расправь Крылья"</t>
  </si>
  <si>
    <t>ГБУЗ КО "Региональный центр скорой медицинской помощи и медицины катастроф"</t>
  </si>
  <si>
    <t>ГАУЗ КО "Калужский санаторий "Спутник"</t>
  </si>
  <si>
    <t>Государственное предприятие "Калугафармация"</t>
  </si>
  <si>
    <t>Администрация МО СП "Город Балабаново"</t>
  </si>
  <si>
    <t>Администрация МО СП "Город Ермолино"</t>
  </si>
  <si>
    <t>МДОУ "Детский сад №18"Алёнушка"</t>
  </si>
  <si>
    <t>Отчет о реализации мероприятий по оснащению транспортных средств органов исполнительной власти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</si>
  <si>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Подлежит оснащению, в соответствии с утвержденным перечнем</t>
  </si>
  <si>
    <t>Отчет о реализации мероприятий по оснащению транспортных средств органов местного самоуправления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</si>
  <si>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ГБОУ ДОД КО ДЮЦ "Калужский областной центр туризма,краеведения и экскурсий"</t>
  </si>
  <si>
    <t>ГБОУ ДПО КО "Областной учебно-методический центр образования в сфере культуры и искусства"</t>
  </si>
  <si>
    <t>ГБУК  КО «Калужский областной драматический театр»</t>
  </si>
  <si>
    <t>ГБУК КО "Калужский  театр юного зрителя"</t>
  </si>
  <si>
    <t>ГБУК КО "Калужский музей изобразительных искусств"</t>
  </si>
  <si>
    <t>6.18</t>
  </si>
  <si>
    <t>ГАУ КО "Калужский молодёжный симфонический оркестр"</t>
  </si>
  <si>
    <t>Администрация СП д. Долгое</t>
  </si>
  <si>
    <t>Администрация СП д. Людково</t>
  </si>
  <si>
    <t>Администрация СП с. Боровенск</t>
  </si>
  <si>
    <t>МКУ "Культуры МР "Мосальский район"</t>
  </si>
  <si>
    <t>Администрация МО ГП г. Мосальск</t>
  </si>
  <si>
    <t>РОНО</t>
  </si>
  <si>
    <t>МКУК "Юхновское культурно-досуговое обьединение"</t>
  </si>
  <si>
    <t>МКУК "Юхновская межпоселенческая библиотека"</t>
  </si>
  <si>
    <t>МО ГП "Город Юхнов" (МУП КХ)</t>
  </si>
  <si>
    <t>МУП "Ульяновский рынок"</t>
  </si>
  <si>
    <t>Администрация СП "Село Заречье"</t>
  </si>
  <si>
    <t>Администрация СП "Село Поздняково"</t>
  </si>
  <si>
    <t>Администрация СП "Деревня Мелихово"</t>
  </si>
  <si>
    <t>Администрация СП "Село Дудоровский"</t>
  </si>
  <si>
    <t>Администрация СП "Село Волосово-Дудино"</t>
  </si>
  <si>
    <t>10.12</t>
  </si>
  <si>
    <t>10.13</t>
  </si>
  <si>
    <t>10.14</t>
  </si>
  <si>
    <t>10.15</t>
  </si>
  <si>
    <t>10.16</t>
  </si>
  <si>
    <t>10.17</t>
  </si>
  <si>
    <t>ГБУ КО "Агенство развития системы физической культуры и спорта"</t>
  </si>
  <si>
    <t>ГБОУ ДО КО "ДЮСШ "Многоборец"</t>
  </si>
  <si>
    <t>ГБОУ ДО КО "ДЮСШ г. Сухиничи"</t>
  </si>
  <si>
    <t>ГБОУ ДО КО "ДЮСШ г. "Спартак"</t>
  </si>
  <si>
    <t>ГБОУ ДО КО "ДЮСШ "Губерния"</t>
  </si>
  <si>
    <t>ГБОУ ДО КО "ДЮСШ "Снайпер"</t>
  </si>
  <si>
    <t>ГБОУ ДО КО "ДЮСШ по борьбе"</t>
  </si>
  <si>
    <t>7.21</t>
  </si>
  <si>
    <t>7.22</t>
  </si>
  <si>
    <t>7.23</t>
  </si>
  <si>
    <t>7.24</t>
  </si>
  <si>
    <t>7.25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</si>
  <si>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</si>
  <si>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</si>
  <si>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</si>
  <si>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</si>
  <si>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</si>
  <si>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</si>
  <si>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</si>
  <si>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</si>
  <si>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</si>
  <si>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</si>
  <si>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</si>
  <si>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</si>
  <si>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</si>
  <si>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</si>
  <si>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</si>
  <si>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</si>
  <si>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</si>
  <si>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</si>
  <si>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</si>
  <si>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</si>
  <si>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</si>
  <si>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</si>
  <si>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</si>
  <si>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</si>
  <si>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</si>
  <si>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</si>
  <si>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</si>
  <si>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</si>
  <si>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</si>
  <si>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</si>
  <si>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</si>
  <si>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</si>
  <si>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</si>
  <si>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</si>
  <si>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</si>
  <si>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</si>
  <si>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</si>
  <si>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ГБУ КО "Многофункциональный центр предоставления государственных и муниципальных услуг Калужской области"</t>
  </si>
  <si>
    <t>ГБУ "Социально-реабилитационный центр для несовершеннолетних "Ровесник"</t>
  </si>
  <si>
    <t>ГБУ КО"Калужский областной социально-реабилитационный центр для несовершеннолетних "Витязь"</t>
  </si>
  <si>
    <t>ГБУКО "Калужский областной социально-реабилитационный центр для несовершеннолетних "Муромцево"</t>
  </si>
  <si>
    <t>ГБУ КО"Калужский областной социально-реабилитационный центр "Детство"</t>
  </si>
  <si>
    <t>ГБУ КО"Калужский областной центр социальной помощи семье и детям "Доверие"</t>
  </si>
  <si>
    <t>ГБУ КО"Боровский центр социальной помощи семье и детям "Гармония"</t>
  </si>
  <si>
    <t>ГБУКО "Калужский областной реабилитационный центр для детей и подростков с ограниченными возможностями "Доброта"</t>
  </si>
  <si>
    <t>ГБУ КО"Обнинский реабилитационный центр для детей и подростков с ограниченными возможностями "Доверие"</t>
  </si>
  <si>
    <t>ГБУ КО"Центр социальной помощи семье и детям "Родник"</t>
  </si>
  <si>
    <t>ГБУ КО«Мещовский социально-реабилитационный центр для несовершеннолетних»</t>
  </si>
  <si>
    <t>ГБУКО "Спас-Деменский социально-реабилитационный центр для несовершеннолетних «Черемушки»</t>
  </si>
  <si>
    <t>ГБУ КО«Обнинский центр социальной помощи семье и детям «Милосердие»</t>
  </si>
  <si>
    <t>ГБУ КО«Сухиничский социально-реабилитационный центр для несовершеннолетних «Лучики надежды»</t>
  </si>
  <si>
    <t>ГБУ КО«Калужский социально-реабилитационный центр для ннесовершеннолетних «Надежда» г.Калуга</t>
  </si>
  <si>
    <t>ГБУ КО«Социально-реабилитационный центр для несовершеннолетних «Радуга»</t>
  </si>
  <si>
    <t>Жиздринское МПЖКХ</t>
  </si>
  <si>
    <t>Отдел образования</t>
  </si>
  <si>
    <t>14.2</t>
  </si>
  <si>
    <t>ГАУ КО "Агенство по развитию малых форм торговли и бытового обслуживания Калужской области"</t>
  </si>
  <si>
    <t>ГКУ КО "Дирекция технопарка "Обнинск"</t>
  </si>
  <si>
    <t>13.4</t>
  </si>
  <si>
    <t>Агентство развития агропромышленного комплекса КО</t>
  </si>
  <si>
    <t>МАСОУ "Атлант"</t>
  </si>
  <si>
    <t>УМП "Водоканал"</t>
  </si>
  <si>
    <t>ОАО "Калужское предприятие железнодорожного  транспорта"</t>
  </si>
  <si>
    <t>12.2.6</t>
  </si>
  <si>
    <t>12.2.7</t>
  </si>
  <si>
    <t>КП "Бюро технической инвентаризации"</t>
  </si>
  <si>
    <t>ГП "Гостиница Приокская"</t>
  </si>
  <si>
    <t>МУП "Полигон ТБО"</t>
  </si>
  <si>
    <t>МУП "Калугаспецавтодор"</t>
  </si>
  <si>
    <t>Администрация СП "Село Букань"</t>
  </si>
  <si>
    <t>Администрация СП "Деревня Манино"</t>
  </si>
  <si>
    <t>Администрация СП "Деревня Игнатовка"</t>
  </si>
  <si>
    <t>Администрация СП "Деревня Заболотье"</t>
  </si>
  <si>
    <t>Администрация СП "Село Заречный"</t>
  </si>
  <si>
    <t>МУП "Людиновские тепловые сети"</t>
  </si>
  <si>
    <t>Министерство труда и социальной защиты Калужской области</t>
  </si>
  <si>
    <t>Необходимо оснастить</t>
  </si>
  <si>
    <t>Требуется оснастить</t>
  </si>
  <si>
    <t>ГКОУ "Людиновская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вида"</t>
  </si>
  <si>
    <t xml:space="preserve">ГКС(К)ОУ "Сосенская специальная (коррекционная) общеобразовательная школа-интернат VIII вида" </t>
  </si>
  <si>
    <t>ГКС(К)ОУ"Кировская специальная (коррекционная) общеобразовательная школа-интернат 1 вида"</t>
  </si>
  <si>
    <t xml:space="preserve">ГКС(К)ОУ "Мещовская специальная (коррекционная) общеобразовательная школа- интернат III-IV вида" </t>
  </si>
  <si>
    <t>ГКС(К)ОУ "Козельская специальная (коррекционная) общеобразовательная школа-интернат V вида"</t>
  </si>
  <si>
    <t>ГКОУ КО "Озерская специальная (коррекционная) общеобразовательная школа-интернат для обучающихся воспитанников с ограниченными возможностями здоровья"</t>
  </si>
  <si>
    <t>ГКС(К)ОУ "Ермолинская специальная (коррекционная) общеобразовательная школа-интернат VIII вида"</t>
  </si>
  <si>
    <t>ГКС(К)ОУ "Калужская специальная (коррекционная) общеобразовательная школа  VIII вида "Гармония"</t>
  </si>
  <si>
    <t>ГКООУКО "Редькинская санаторная школа-интернат "</t>
  </si>
  <si>
    <t>ГКОУ "Бетлицкая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вида"</t>
  </si>
  <si>
    <t>ГКС(К)ОУ "Троицкая специальная (корреционная) общеобразовательная школа-интернат VIII вида"</t>
  </si>
  <si>
    <t>ГКУ "Центр занятости населения Боровский район"</t>
  </si>
  <si>
    <t>ГКУ "Центр занятости населения Мосальского района"</t>
  </si>
  <si>
    <t>ГКУ "Центр занятости населения Спас-Деменский район"</t>
  </si>
  <si>
    <t>ГКУ "Центр занятости населения Ульяновского района"</t>
  </si>
  <si>
    <t>отдел соц. защиты населения администрации МР  "Ульяновский  район"</t>
  </si>
  <si>
    <t>отдел культуры администрации МР  "Ульяновский  район"</t>
  </si>
  <si>
    <t>отдел образования администрации МР  "Ульяновский  район"</t>
  </si>
  <si>
    <t>4.4</t>
  </si>
  <si>
    <t>Отдел соц. защиты населения администрации МР "Медынский район"</t>
  </si>
  <si>
    <t>Отдел аграрной политики и соц. обустройства села</t>
  </si>
  <si>
    <t>Министерство спорта Калужской области</t>
  </si>
  <si>
    <t>ГБУЗ КО "Калужская городская больница скорой мед. помощи" им.Шевченко К.Н.</t>
  </si>
  <si>
    <t>ГБУЗ КО "Городской родильный дом"</t>
  </si>
  <si>
    <t>11.38</t>
  </si>
  <si>
    <t>ГКУ КО "Центр организации закупок в сфере здравоохранения"</t>
  </si>
  <si>
    <t>отдел культуры администрации МО МР "Боровский район"</t>
  </si>
  <si>
    <t>отдел образования администрации МО МР "Боровский район"</t>
  </si>
  <si>
    <t>МУ "Социально-культурный центр Жуковского района"</t>
  </si>
  <si>
    <t>Администрация МО "г. Белоусово"</t>
  </si>
  <si>
    <t>МП "МО г. Белоусово "Водоканал"</t>
  </si>
  <si>
    <t>Администрация МО "СП с/с Победа"</t>
  </si>
  <si>
    <t>Администрация МО "СП с/с Чаусово"</t>
  </si>
  <si>
    <t>УМП "ЖКХ Чаусово"</t>
  </si>
  <si>
    <t>Администрация МО "СП д. Чубарово"</t>
  </si>
  <si>
    <t>Администрация МО "СП д. Тростье"</t>
  </si>
  <si>
    <t>Администрация МО "СП с. Истье"</t>
  </si>
  <si>
    <t>Администрация МО "СП с. Высокиничи"</t>
  </si>
  <si>
    <t>Администрация МО "СП д. Верховье"</t>
  </si>
  <si>
    <t>Администрация МО "СП с. Тарутино"</t>
  </si>
  <si>
    <t>отдел культуры Жуковского района</t>
  </si>
  <si>
    <t>финансовый отдел Жуковского района</t>
  </si>
  <si>
    <t>отдел образования Жуковского района</t>
  </si>
  <si>
    <t>МБУ "ЦБС" г. Калуга</t>
  </si>
  <si>
    <t>МБОУ ДОД ЦРТДиЮ "Созвездие" г. Калуги</t>
  </si>
  <si>
    <t>ИП "Полигон"</t>
  </si>
  <si>
    <t>МП "Горэлектросети"</t>
  </si>
  <si>
    <t>Отдел финансов администрации МР "Мещовский район"</t>
  </si>
  <si>
    <t>Отдел культуры администрации МР "Мещовский район"</t>
  </si>
  <si>
    <t>Отдел образования администрации МР "Мещовский район"</t>
  </si>
  <si>
    <t>Отдел социальной защиты администрации МР "Мещовский район"</t>
  </si>
  <si>
    <t>Администрация МО СП "Поселок Мятлево"</t>
  </si>
  <si>
    <t>Муниципальное унитарное предприятие "Калужский лес"</t>
  </si>
  <si>
    <t>Унитарное муниципальное коммунально-бытовое предприятие МО "Поселок Мятлево"</t>
  </si>
  <si>
    <t>Муниципальное казенное учреждение "Износковский районный отдел культуры"</t>
  </si>
  <si>
    <t>4.5</t>
  </si>
  <si>
    <t>4.6</t>
  </si>
  <si>
    <t>ГКО "Региональный центр эффективности"</t>
  </si>
  <si>
    <t>Автономное учреждение "Управление государственной экспертизы"</t>
  </si>
  <si>
    <t>ГП "Регион Калужской области"</t>
  </si>
  <si>
    <t>ГП " Калугаоблводоканал"</t>
  </si>
  <si>
    <t>ГКО "Аварийно-восстановительная служба"</t>
  </si>
  <si>
    <t>ГКУ  "Управление капитального строительства"</t>
  </si>
  <si>
    <t>МКУ «ЦБ образовательных учреждений»</t>
  </si>
  <si>
    <t>МАОУ ДОД ДЮСШ "Квант"</t>
  </si>
  <si>
    <t>10.18</t>
  </si>
  <si>
    <t>ГАОУ ДО КО "ДЮСШ по футболу "Калуга"</t>
  </si>
  <si>
    <t>Отдел финансов администрации МР "Ферзиковский район"</t>
  </si>
  <si>
    <t>Отдел аграрной политики и социального обустройства села администрации МР "Ферзиковский район"</t>
  </si>
  <si>
    <t>Отдел развития социальной сферы администрации МР "Ферзиковский район"</t>
  </si>
  <si>
    <t>Отдел образования и молодежной политики администрации МР "Ферзиковский район"</t>
  </si>
  <si>
    <t>Отдел опеки и попечительства администрации МР "Ферзиковский район"</t>
  </si>
  <si>
    <t>Отдел социальной защиты администрации МР "Ферзиковский район"</t>
  </si>
  <si>
    <t>12.1.4</t>
  </si>
  <si>
    <t>ГБУЗ КО "Калужская городская больница №4 им. Хлюстина А.С."</t>
  </si>
  <si>
    <t>МП "Управление ЖКХ"</t>
  </si>
  <si>
    <t>ГАПОУ КО "Обнинский колледж технологий и услуг"</t>
  </si>
  <si>
    <t>ГБПОУ КО "Губернаторский аграрный колледж"</t>
  </si>
  <si>
    <t>ГБПОУ КО "Калужский педагогический колледж"</t>
  </si>
  <si>
    <t>ГБПОУ КО "Тарусский многопрофильный колледж"</t>
  </si>
  <si>
    <t>ГАПОУ КО "Калужский колледж питания и услуг"</t>
  </si>
  <si>
    <t xml:space="preserve">ГАПОУ КО "Калужский колледж сервиса и дизайна" </t>
  </si>
  <si>
    <t>ГБПОУ КО "Калужский транспортно-технологический техникум им. А.Т. Карпова"</t>
  </si>
  <si>
    <t>ГБПОУ КО "Перемышльский техникум эксплуатации транспорта"</t>
  </si>
  <si>
    <t>ГАПОУ КО "Людиновский индустриальный техникум"</t>
  </si>
  <si>
    <t>ГБПОУ КО "Ермолинский техникум"</t>
  </si>
  <si>
    <t>ГБПОУ КО "Колледж механизации и сервиса" г.Жуков</t>
  </si>
  <si>
    <t>ГБПОУ КО "Колледж транспорта и сервиса" г.Сухиничи</t>
  </si>
  <si>
    <t>ГБПОУ КО "Сосенский политехнический колледж"</t>
  </si>
  <si>
    <t>ГБПОУ КО "Калужский техникум электронных приборов"</t>
  </si>
  <si>
    <t>ГБПОУ КО "Калужский торгово-экономический колледж"</t>
  </si>
  <si>
    <t>ГБПОУ КО "Кондровский гуманитарно-технический колледж"</t>
  </si>
  <si>
    <t>ГБПОУ КО "Калужский кадетский многопрофильный техникум""</t>
  </si>
  <si>
    <t>ГКС(К)ОУ "Калужская специальная (коррекционная) общеобразовательная школа-интернат №1 VII вида"</t>
  </si>
  <si>
    <t>ГКС(К)ОУ "Калужская специальная (коррекционная) общеобразовательная школа-интернат №5 II вида им. Ф.А. Рау"</t>
  </si>
  <si>
    <t>ГКС(К)ОУ"Обнинская специальная общеобразовательная (коррекционная)  школа-интернат VIII "Надежда"</t>
  </si>
  <si>
    <t>ГБПОУ КО "Калужский колледж народного хозяйства и природообустройства"</t>
  </si>
  <si>
    <t>ГАУ "Центр организации детского и семейного отдыха "Развитие"</t>
  </si>
  <si>
    <t>ГАОУ ДПУ "Калужский государственный институт развития образования"</t>
  </si>
  <si>
    <t>ГБУ ДПО "Региональный центр военно-патриотического воспитания и подготовки граждан (молодёжи к военной службе")</t>
  </si>
  <si>
    <t>Отдел образования и охраны прав детства Управы МР "Барятинский район"</t>
  </si>
  <si>
    <t>МБОУ ДОД "ДООЦ" "Белка"  г. Калуги</t>
  </si>
  <si>
    <t>ГБУ КО "Кировский центр социальной помощи семье и детям "Паруса надежды"</t>
  </si>
  <si>
    <t>ГБПОУ КО "Калужский коммунально-строительный техникум" им. И.К. Ципулина</t>
  </si>
  <si>
    <t>ГАПОУ КО "Калужский технический колледж"</t>
  </si>
  <si>
    <t>ГБОУ ДОД "Областной центр дополнительного образования детей им. Ю.А. Гагарина"</t>
  </si>
  <si>
    <t>ГАОУ ДПО "Учебно-курсовой центр"</t>
  </si>
  <si>
    <t>ГБОУ ДОД "Областной эколого-биологический центр"</t>
  </si>
  <si>
    <t>ГКУ "Центр занятости населения г. Обнинска"</t>
  </si>
  <si>
    <t>ГКУ "Центр занятости населения г. Калуги"</t>
  </si>
  <si>
    <t>СП "Село Барятино"</t>
  </si>
  <si>
    <t>СП "Деревня Асмолово"</t>
  </si>
  <si>
    <t>СП "Деревня Бахмутово"</t>
  </si>
  <si>
    <t>СП "Деревня Кирсаново-Пятница"</t>
  </si>
  <si>
    <t>СП "Село Сильковичи"</t>
  </si>
  <si>
    <t>Администрация СП "Деревня Болва"</t>
  </si>
  <si>
    <t>Администрация СП "Село Буднянский"</t>
  </si>
  <si>
    <t>Администрация СП "Деревня Нестеры"</t>
  </si>
  <si>
    <t>Администрация СП "Село Лазинки"</t>
  </si>
  <si>
    <t>Администрация СП "Село Любунь"</t>
  </si>
  <si>
    <t>Администрация СП "Деревня Понизовье"</t>
  </si>
  <si>
    <t>Администрация СП "Деревня Снопот"</t>
  </si>
  <si>
    <t>Администрация СП "Деревня Теплово"</t>
  </si>
  <si>
    <t>Администрация СП "Село Павлиново"</t>
  </si>
  <si>
    <t>Администрация СП "Село Чипляево"</t>
  </si>
  <si>
    <t>Администрация СП "Хутор Новоалександровский"</t>
  </si>
  <si>
    <t>8.2</t>
  </si>
  <si>
    <t>8.3</t>
  </si>
  <si>
    <t>ОАО "Калугаавтодорпроект"</t>
  </si>
  <si>
    <t>Администрация МО "г.Жуков"</t>
  </si>
  <si>
    <t>Администрация МО СП "Село Ворсино"</t>
  </si>
  <si>
    <t>Городская управа МО ГП "Город Кондрово"</t>
  </si>
  <si>
    <t>Городская управа МО ГП "Поселок Товарково"</t>
  </si>
  <si>
    <t>Поселковая Управа МО ГП "Поселок Пятовский"</t>
  </si>
  <si>
    <t>Администрация МО СП "Деревня Рудня"</t>
  </si>
  <si>
    <t>Администрация МО СП "Деревня Старки"</t>
  </si>
  <si>
    <t>Администрация МО СП "Деревня Редькино"</t>
  </si>
  <si>
    <t>Администрация МО СП "Село Льва Толстого"</t>
  </si>
  <si>
    <t>Оснащено до 2016г.</t>
  </si>
  <si>
    <t>План оснащения на 2016 г.</t>
  </si>
  <si>
    <t>План оснащения на 2016 г</t>
  </si>
  <si>
    <t>719-387</t>
  </si>
  <si>
    <t>Лариса Федоровна</t>
  </si>
  <si>
    <t>56-26-21</t>
  </si>
  <si>
    <t>Гущина Ирина Викторовна</t>
  </si>
  <si>
    <t>ГБУЗ КО "Городская поликлиника"</t>
  </si>
  <si>
    <t>МКУ "СЕЗГХ"</t>
  </si>
  <si>
    <t>Архипова С.В.</t>
  </si>
  <si>
    <t>Бурлева С.В.</t>
  </si>
  <si>
    <t>2-25-08</t>
  </si>
  <si>
    <t>Большакова Г.А.</t>
  </si>
  <si>
    <t>2-19-70</t>
  </si>
  <si>
    <t>Королева Е.Н.</t>
  </si>
  <si>
    <t>2-22-68</t>
  </si>
  <si>
    <t>Паршутин И.А.</t>
  </si>
  <si>
    <t>2-24-94</t>
  </si>
  <si>
    <t>Отдел финансов администрации МР "Козельский район"</t>
  </si>
  <si>
    <t>Отдел культуры администрации МР "Козельский район"</t>
  </si>
  <si>
    <t>Отдел образования администрации МР "Козельский район"</t>
  </si>
  <si>
    <t>Отдел социальной защиты населения МР "Козельский район"</t>
  </si>
  <si>
    <t>(48442)2-42-46</t>
  </si>
  <si>
    <t>2-72-01</t>
  </si>
  <si>
    <t>Старостина Т.Г.</t>
  </si>
  <si>
    <t>(48442)4-11-30</t>
  </si>
  <si>
    <t>(48442)4-11-52</t>
  </si>
  <si>
    <t>Щербакова Н.П.</t>
  </si>
  <si>
    <t>(48445) 2-17-63</t>
  </si>
  <si>
    <t>Витчинов Н.А.</t>
  </si>
  <si>
    <t>МДОУ "Детский сад №11"Аленушка"</t>
  </si>
  <si>
    <t>Сидорина Е.А.</t>
  </si>
  <si>
    <t>2-17-45</t>
  </si>
  <si>
    <t>Баглик С.П.</t>
  </si>
  <si>
    <t>2-51-42</t>
  </si>
  <si>
    <t>Андрианов В.В.</t>
  </si>
  <si>
    <t>2-51-81</t>
  </si>
  <si>
    <t>Клюева А.А.</t>
  </si>
  <si>
    <t>2-31-33</t>
  </si>
  <si>
    <t>Голополосов Е.Ю.</t>
  </si>
  <si>
    <t>8-48452-2-10-79</t>
  </si>
  <si>
    <t>Шишкова Т.И.</t>
  </si>
  <si>
    <t>8-48452-2-11-16</t>
  </si>
  <si>
    <t>Паршутина Е.Н.</t>
  </si>
  <si>
    <t>8-48452-2-11-98</t>
  </si>
  <si>
    <t>Носова Е.В.</t>
  </si>
  <si>
    <t>2-19-68</t>
  </si>
  <si>
    <t>Кучерова Юлия Сергеевна</t>
  </si>
  <si>
    <t xml:space="preserve">(48447) 9-11-42
</t>
  </si>
  <si>
    <t>8(48444)6-47-73</t>
  </si>
  <si>
    <t>Олег Николаевич</t>
  </si>
  <si>
    <t xml:space="preserve">зам. </t>
  </si>
  <si>
    <t>МУЖКП "Болва"</t>
  </si>
  <si>
    <t>МУП "Печатный двор"</t>
  </si>
  <si>
    <t>УМП "ЖКХ Победа"</t>
  </si>
  <si>
    <t>МУП "Теплоснабжение"</t>
  </si>
  <si>
    <t>МОУ "Основная общеобразовательная школа" д.Чубарово</t>
  </si>
  <si>
    <t>Кириенко Наталья Алексеевна</t>
  </si>
  <si>
    <t>8(48432) 54-360</t>
  </si>
  <si>
    <t>МБОУ СОШ "Технический Лицей"</t>
  </si>
  <si>
    <t>Городское поселение "Город Киров"</t>
  </si>
  <si>
    <t>Сельские поселения</t>
  </si>
  <si>
    <t>МАУ "Дирекция спортивных сооружений"</t>
  </si>
  <si>
    <t>ГБУК "Калужский областной колледж культуры и искусств"</t>
  </si>
  <si>
    <t>Администрация МО СП "Никольское"</t>
  </si>
  <si>
    <t>МП "Служба единого заказчика"</t>
  </si>
  <si>
    <t>МКОУ ДОД "ЦДТ"</t>
  </si>
  <si>
    <t>МБДУ "Центр внешкольной работы имени Героя Советского Союза Василия Петрова" Малоярославецкого района КО</t>
  </si>
  <si>
    <t>МКУДО Малоярославецкая ДЮСШ</t>
  </si>
  <si>
    <t>МБУ "АТО" Дзержинского района</t>
  </si>
  <si>
    <t>Подведомственные учреждения, в том числе ОАО, 100% акций которых находятся в государственной собственности</t>
  </si>
  <si>
    <t>ГБУ КО «Реабилитационный центр для инвалидов «Калужский реабилитационно-образовательный комплекс»</t>
  </si>
  <si>
    <t>ГКОУ КО «Азаровский детский дом-школа им. В.Т.Попова»</t>
  </si>
  <si>
    <t>ГБОУ КО для детей сирот и детей, оставшихся без попечения родителей «Кондровский детский дом-школа»</t>
  </si>
  <si>
    <t>7.64</t>
  </si>
  <si>
    <t>7.65</t>
  </si>
  <si>
    <t>7.66</t>
  </si>
  <si>
    <t>ГБУЗ КО "Калужская областная клиническая больница"</t>
  </si>
  <si>
    <t>ГБУЗ КО "Калужская областная детская больница"</t>
  </si>
  <si>
    <t>ГБУЗ КО "Калужская областная психиатрическая больница"</t>
  </si>
  <si>
    <t>ГБУЗ КО "Калужский областной онкологический диспансер"</t>
  </si>
  <si>
    <t>ГБУЗ КО "Калужский областной клинический кожно-венерологический диспансер"</t>
  </si>
  <si>
    <t>ГБУЗ КО "Областная туберкулезная больница Калужской области"</t>
  </si>
  <si>
    <t>ГБУЗ КО "Наркологический диспансер Калужской области"</t>
  </si>
  <si>
    <t xml:space="preserve">ГАУЗ КО Калужский областной центр по профилактике и борьбе со СПИД и инфекционными заболеваниями"  </t>
  </si>
  <si>
    <t>ГБУЗ КО "Калужская областная станция переливания крови"</t>
  </si>
  <si>
    <t>ГАУЗ КО «Детский санаторий для больных туберкулезом Калужской области имени Павлика Морозова»</t>
  </si>
  <si>
    <t>ГБУЗ КО "Калужское областное бюро судебно-медицинской экспертизы"</t>
  </si>
  <si>
    <t>11.10</t>
  </si>
  <si>
    <t xml:space="preserve">ГБУЗ КО "Медицинский информационно-аналитический центр Калужской области" </t>
  </si>
  <si>
    <t>ГБУЗ КО "Калужский областной медицинский центр мобилизационных резервов "Резерв"</t>
  </si>
  <si>
    <t>ГБУЗ КО "Калужский областной Центр медицинской профилактики"</t>
  </si>
  <si>
    <t xml:space="preserve">ГАУЗ КО "Калужская областная стоматологическая поликлиника"  </t>
  </si>
  <si>
    <t>ГАУЗ КО "Калужская областная детская  стоматологическая поликлиника"</t>
  </si>
  <si>
    <t xml:space="preserve">ГАОУ КО СПО "Калужский базовый медицинский колледж"  </t>
  </si>
  <si>
    <t xml:space="preserve">ГБУЗ КО «Калужский областной врачебно-физкультурный диспансер»   </t>
  </si>
  <si>
    <t xml:space="preserve">ГКУЗ КО «Дом ребенка специализированный для детей с органическими поражениями центральной нервной системы с нарушением психики» </t>
  </si>
  <si>
    <t>ГБУ КО "Калужский областной медицинский центр"</t>
  </si>
  <si>
    <t>ГКОУ КО СПО "Медицинский техникум"</t>
  </si>
  <si>
    <t>МП "Телепрограмма "Киров - ТВ"</t>
  </si>
  <si>
    <t>МКОУ ДОД"Детско-юношеская спортивная школа "Лидер"</t>
  </si>
  <si>
    <t>ГБПОУ КО "Кировский индустриально-педагогический колледж им. А.П.Чурилина"</t>
  </si>
  <si>
    <t>Администрация СП "село Троицкое"</t>
  </si>
  <si>
    <t>МАО "Калугаблагоустройство"</t>
  </si>
  <si>
    <t>МБУ "Центр бухгалтерского учета и сопровождения хозяйственной деятельности" (МБУ "ЦБУ и СХД")</t>
  </si>
  <si>
    <t>МБОУ ДО "ДШИ №1 им. Р.П.Ракова" г.Калуги</t>
  </si>
  <si>
    <t>МБОУ ДО "ДШИ №4" г.Калуги</t>
  </si>
  <si>
    <t>МАОУ ДО "СДЮСШОР "Вымпел" г.Калуги</t>
  </si>
  <si>
    <t>МБОУ ДО "ДЮСШ "Луч" г.Калуги</t>
  </si>
  <si>
    <t>ММБОУ ДО "ДЮСШ "Космос" г.Калуги</t>
  </si>
  <si>
    <t>МБОУ ДО ДЮСШ "Тайфун" г.Калуги</t>
  </si>
  <si>
    <t>МБОУ ДО ДЮСШ "Старт" г.Калуги</t>
  </si>
  <si>
    <t>МБУ "Физкультурно-спортивный центр "Лидер"</t>
  </si>
  <si>
    <t>МБДОУ №10 "Ветерок" детский сад комбинированного вида</t>
  </si>
  <si>
    <t>МБОУ №12 "Ромашка" "Детский сад комбинированного вида"</t>
  </si>
  <si>
    <t xml:space="preserve">МБДОУ №104 "Семицветик"центр развития ребёнка- детский сад </t>
  </si>
  <si>
    <t>МБОУ "Детство" "ЦРР"</t>
  </si>
  <si>
    <t>МБДОУ "Россиянка" "ЦРР"</t>
  </si>
  <si>
    <t>ГБУ КО "Бабынинская районная станция по борьбе с болезнями животных"</t>
  </si>
  <si>
    <t>ГБУ КО "Барятинская районная станция по борьбе с болезнями животных"</t>
  </si>
  <si>
    <t>ГБУ КО "Боровская районная станция по борьбе с болезнями животных"</t>
  </si>
  <si>
    <t>ГБУ КО "Дзержинская районная станция по борьбе с болезнями животных"</t>
  </si>
  <si>
    <t>ГБУ КО ветеринарии "Думиничская районная станция по борьбе с болезнями животных"</t>
  </si>
  <si>
    <t>ГБУ КО "Станция по борьбе с болезнями животных Жиздринского района"</t>
  </si>
  <si>
    <t>ГБУ КО "Жуковская районная станция по борьбе с болезнями животных"</t>
  </si>
  <si>
    <t>ГБУ КО "Износковская районная станция по борьбе с болезнями животных"</t>
  </si>
  <si>
    <t>ГБУ КО "Кировская районная станция по борьбе с болезнями животных"</t>
  </si>
  <si>
    <t>ГБУ КО "Козельская районная станция по борьбе с болезнями животных"</t>
  </si>
  <si>
    <t>ГБУ КО "Куйбышевская районная станция по борьбе с болезнями животных"</t>
  </si>
  <si>
    <t>ГБУ КО "Людиновская районная станция по борьбе с болезнями животных"</t>
  </si>
  <si>
    <t>ГБУ КО "Малоярославецкая районная станция по борьбе с болезнями животных"</t>
  </si>
  <si>
    <t>ГБУ КО "Медынская районная станция по борьбе с болезнями животных"</t>
  </si>
  <si>
    <t>ГБУ КО "Мещовская районная станция по борьбе с болезнями животных"</t>
  </si>
  <si>
    <t>ГБУ КО "Мосальская станция по борьбе с болезнями животных"</t>
  </si>
  <si>
    <t>ГБУ КО "Перемышльская  станция по борьбе с болезнями животных"</t>
  </si>
  <si>
    <t>ГБУ КО "Спас-Деменская станция по борьбе с болезнями сельскохозяйственных животных"</t>
  </si>
  <si>
    <t>ГБУ КО "Сухиничская станция по борьбе с болезнями животных"</t>
  </si>
  <si>
    <t>ГБУ КО "Тарусская ветеринарная станция по борьбе с болезнями животных"</t>
  </si>
  <si>
    <t>ГБУ КО "Ульяновская станция по борьбе с болезнями животных"</t>
  </si>
  <si>
    <t>ГБУ КО "Ферзиковская станция по борьбе с болезнями животных"</t>
  </si>
  <si>
    <t>ГБУ КО "Хвастовичская районная станция по борьбе с болезнями животных"</t>
  </si>
  <si>
    <t>ГБУ КО "Юхновская районная станция по борьбе с болезнями животных"</t>
  </si>
  <si>
    <t>ГБУ КО "Городская станция по борьбе с болезнями животных имени Леонида Андреевича Плеханова", г. Обнинск</t>
  </si>
  <si>
    <t>ГБУ КО "Калужская городская станция по борьбе с болезнями животных"</t>
  </si>
  <si>
    <t>ГБОУ ДО КО "СДЮСШОР по гребному спорту"</t>
  </si>
  <si>
    <t>ГАУ КО "Центр спортивной подготовки Анненки"</t>
  </si>
  <si>
    <t>ГБОУ ДО КО "СДЮСШОР по спортивной гимнастике Ларисы Латыниной"</t>
  </si>
  <si>
    <t>ГБОУ ДО КО "ОСДЮСШОР "Юность"</t>
  </si>
  <si>
    <t>ГБОУ ДО КО "СДЮСШОР "Олимп"</t>
  </si>
  <si>
    <t>ГБОУ ДО КО "СДЮСШОР по конному спорту"</t>
  </si>
  <si>
    <t>ГАОУ ДО КО "СДЮСШОР "Труд"</t>
  </si>
  <si>
    <t>10.19</t>
  </si>
  <si>
    <t>ГАУ КО "Агенство развития малых форм торговли и бытового обслуживания КО"</t>
  </si>
  <si>
    <t>Управление по охране объектов культурного наследия</t>
  </si>
  <si>
    <t>за 3 кв. 2016 г.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</si>
</sst>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0.0%"/>
    <numFmt numFmtId="166" formatCode="0.000"/>
  </numFmts>
  <fonts count="25"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color indexed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3"/>
      <name val="Times New Roman"/>
      <family val="1"/>
      <charset val="1"/>
    </font>
    <font>
      <b/>
      <sz val="1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2"/>
      <name val="Times New Roman"/>
      <family val="1"/>
      <charset val="204"/>
    </font>
    <font>
      <u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92">
    <xf numFmtId="0" fontId="0" fillId="0" borderId="0" xfId="0"/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/>
    </xf>
    <xf numFmtId="1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9" fillId="2" borderId="0" xfId="0" applyFont="1" applyFill="1"/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6" fillId="2" borderId="2" xfId="1" applyNumberFormat="1" applyFont="1" applyFill="1" applyBorder="1" applyAlignment="1" applyProtection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  <xf numFmtId="0" fontId="11" fillId="2" borderId="3" xfId="0" applyFont="1" applyFill="1" applyBorder="1" applyAlignment="1">
      <alignment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1" fontId="11" fillId="2" borderId="2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top" wrapText="1"/>
    </xf>
    <xf numFmtId="0" fontId="11" fillId="2" borderId="14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top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7" fillId="2" borderId="2" xfId="1" applyNumberFormat="1" applyFont="1" applyFill="1" applyBorder="1" applyAlignment="1" applyProtection="1">
      <alignment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5" fillId="2" borderId="3" xfId="0" applyFont="1" applyFill="1" applyBorder="1" applyAlignment="1">
      <alignment vertical="center" wrapText="1"/>
    </xf>
    <xf numFmtId="0" fontId="11" fillId="2" borderId="0" xfId="0" applyFont="1" applyFill="1" applyAlignment="1">
      <alignment vertical="top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/>
    </xf>
    <xf numFmtId="14" fontId="11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10" fontId="9" fillId="2" borderId="0" xfId="0" applyNumberFormat="1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5" fillId="2" borderId="3" xfId="0" applyFont="1" applyFill="1" applyBorder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 wrapText="1"/>
    </xf>
    <xf numFmtId="0" fontId="6" fillId="2" borderId="36" xfId="0" applyNumberFormat="1" applyFont="1" applyFill="1" applyBorder="1" applyAlignment="1">
      <alignment horizontal="center" vertical="center" wrapText="1"/>
    </xf>
    <xf numFmtId="165" fontId="5" fillId="2" borderId="38" xfId="0" applyNumberFormat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1" fontId="6" fillId="2" borderId="36" xfId="0" applyNumberFormat="1" applyFont="1" applyFill="1" applyBorder="1" applyAlignment="1">
      <alignment horizontal="center" vertical="center" wrapText="1"/>
    </xf>
    <xf numFmtId="49" fontId="8" fillId="2" borderId="36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" fontId="3" fillId="2" borderId="0" xfId="0" applyNumberFormat="1" applyFont="1" applyFill="1" applyAlignment="1">
      <alignment vertical="top" wrapText="1"/>
    </xf>
    <xf numFmtId="166" fontId="3" fillId="2" borderId="0" xfId="0" applyNumberFormat="1" applyFont="1" applyFill="1" applyAlignment="1">
      <alignment horizontal="center" vertical="top" wrapText="1"/>
    </xf>
    <xf numFmtId="0" fontId="3" fillId="2" borderId="0" xfId="0" applyNumberFormat="1" applyFont="1" applyFill="1" applyAlignment="1">
      <alignment horizontal="center" vertical="top" wrapText="1"/>
    </xf>
    <xf numFmtId="10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9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" fontId="3" fillId="2" borderId="0" xfId="0" applyNumberFormat="1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24" fillId="2" borderId="2" xfId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vertical="center" wrapText="1"/>
    </xf>
    <xf numFmtId="0" fontId="7" fillId="2" borderId="42" xfId="0" applyFont="1" applyFill="1" applyBorder="1" applyAlignment="1">
      <alignment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/>
    </xf>
    <xf numFmtId="0" fontId="9" fillId="2" borderId="20" xfId="0" applyNumberFormat="1" applyFont="1" applyFill="1" applyBorder="1" applyAlignment="1">
      <alignment horizontal="center" vertical="center" wrapText="1"/>
    </xf>
    <xf numFmtId="164" fontId="11" fillId="2" borderId="21" xfId="0" applyNumberFormat="1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9" fillId="2" borderId="27" xfId="0" applyNumberFormat="1" applyFont="1" applyFill="1" applyBorder="1" applyAlignment="1">
      <alignment horizontal="center" vertical="center" wrapText="1"/>
    </xf>
    <xf numFmtId="0" fontId="9" fillId="2" borderId="28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9" fillId="2" borderId="21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49" fontId="3" fillId="2" borderId="12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164" fontId="8" fillId="2" borderId="39" xfId="0" applyNumberFormat="1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9" fillId="2" borderId="39" xfId="0" applyNumberFormat="1" applyFont="1" applyFill="1" applyBorder="1" applyAlignment="1">
      <alignment horizontal="center" vertical="center" wrapText="1"/>
    </xf>
    <xf numFmtId="0" fontId="9" fillId="2" borderId="40" xfId="0" applyNumberFormat="1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vertical="center" wrapText="1"/>
    </xf>
    <xf numFmtId="164" fontId="7" fillId="2" borderId="29" xfId="0" applyNumberFormat="1" applyFont="1" applyFill="1" applyBorder="1" applyAlignment="1">
      <alignment horizontal="center" vertical="center" wrapText="1"/>
    </xf>
    <xf numFmtId="49" fontId="7" fillId="2" borderId="29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9" fillId="2" borderId="41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/>
    <xf numFmtId="0" fontId="18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0" fontId="9" fillId="2" borderId="18" xfId="0" applyNumberFormat="1" applyFont="1" applyFill="1" applyBorder="1" applyAlignment="1">
      <alignment horizontal="center" vertical="center" wrapText="1"/>
    </xf>
    <xf numFmtId="0" fontId="0" fillId="2" borderId="23" xfId="0" applyFont="1" applyFill="1" applyBorder="1"/>
    <xf numFmtId="0" fontId="18" fillId="2" borderId="30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/>
    </xf>
    <xf numFmtId="0" fontId="9" fillId="2" borderId="10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31" xfId="0" applyFont="1" applyFill="1" applyBorder="1"/>
    <xf numFmtId="0" fontId="18" fillId="2" borderId="31" xfId="0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left"/>
    </xf>
    <xf numFmtId="0" fontId="8" fillId="2" borderId="32" xfId="0" applyNumberFormat="1" applyFont="1" applyFill="1" applyBorder="1" applyAlignment="1">
      <alignment horizontal="center" vertical="center" wrapText="1"/>
    </xf>
    <xf numFmtId="0" fontId="9" fillId="2" borderId="3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" fillId="2" borderId="4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9" fillId="2" borderId="44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9" fontId="8" fillId="2" borderId="40" xfId="0" applyNumberFormat="1" applyFont="1" applyFill="1" applyBorder="1" applyAlignment="1">
      <alignment horizontal="center" vertical="center" wrapText="1"/>
    </xf>
    <xf numFmtId="49" fontId="8" fillId="2" borderId="44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9" fillId="2" borderId="44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49" fontId="9" fillId="2" borderId="44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znvet@mail.ru" TargetMode="External"/><Relationship Id="rId13" Type="http://schemas.openxmlformats.org/officeDocument/2006/relationships/hyperlink" Target="mailto:veterinaria_mal@kaluga.ru" TargetMode="External"/><Relationship Id="rId18" Type="http://schemas.openxmlformats.org/officeDocument/2006/relationships/hyperlink" Target="mailto:veterinariy_s@kaluga.ru" TargetMode="External"/><Relationship Id="rId26" Type="http://schemas.openxmlformats.org/officeDocument/2006/relationships/hyperlink" Target="mailto:veterinariy@kaluga.ru" TargetMode="External"/><Relationship Id="rId3" Type="http://schemas.openxmlformats.org/officeDocument/2006/relationships/hyperlink" Target="mailto:borvet@kaluga.ru" TargetMode="External"/><Relationship Id="rId21" Type="http://schemas.openxmlformats.org/officeDocument/2006/relationships/hyperlink" Target="mailto:ulyanovovet@kaluga.ru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vet_stan@kaluga.ru" TargetMode="External"/><Relationship Id="rId12" Type="http://schemas.openxmlformats.org/officeDocument/2006/relationships/hyperlink" Target="mailto:ludinovovet@kaluga.ru" TargetMode="External"/><Relationship Id="rId17" Type="http://schemas.openxmlformats.org/officeDocument/2006/relationships/hyperlink" Target="mailto:peremvet@kaluga.ru" TargetMode="External"/><Relationship Id="rId25" Type="http://schemas.openxmlformats.org/officeDocument/2006/relationships/hyperlink" Target="mailto:vet@obninsk.com" TargetMode="External"/><Relationship Id="rId33" Type="http://schemas.openxmlformats.org/officeDocument/2006/relationships/hyperlink" Target="mailto:harchenko@adm.kaluga.ru" TargetMode="External"/><Relationship Id="rId2" Type="http://schemas.openxmlformats.org/officeDocument/2006/relationships/hyperlink" Target="mailto:bar_vetst@kaluga.ru" TargetMode="External"/><Relationship Id="rId16" Type="http://schemas.openxmlformats.org/officeDocument/2006/relationships/hyperlink" Target="mailto:mosvet@kaluga.ru" TargetMode="External"/><Relationship Id="rId20" Type="http://schemas.openxmlformats.org/officeDocument/2006/relationships/hyperlink" Target="mailto:tarusavet@kaluga.ru" TargetMode="External"/><Relationship Id="rId29" Type="http://schemas.openxmlformats.org/officeDocument/2006/relationships/hyperlink" Target="mailto:komu_taneeva@mail.ru" TargetMode="External"/><Relationship Id="rId1" Type="http://schemas.openxmlformats.org/officeDocument/2006/relationships/hyperlink" Target="mailto:babvet@kaluga.ru" TargetMode="External"/><Relationship Id="rId6" Type="http://schemas.openxmlformats.org/officeDocument/2006/relationships/hyperlink" Target="mailto:zhizdravet@kaluga.ru" TargetMode="External"/><Relationship Id="rId11" Type="http://schemas.openxmlformats.org/officeDocument/2006/relationships/hyperlink" Target="mailto:vetbetlica@yandex.ru" TargetMode="External"/><Relationship Id="rId24" Type="http://schemas.openxmlformats.org/officeDocument/2006/relationships/hyperlink" Target="mailto:mysia@kaluga.ru" TargetMode="External"/><Relationship Id="rId32" Type="http://schemas.openxmlformats.org/officeDocument/2006/relationships/hyperlink" Target="mailto:halturin@adm.kaluga.ru" TargetMode="External"/><Relationship Id="rId5" Type="http://schemas.openxmlformats.org/officeDocument/2006/relationships/hyperlink" Target="mailto:duminichi_vet@kaluga.ru" TargetMode="External"/><Relationship Id="rId15" Type="http://schemas.openxmlformats.org/officeDocument/2006/relationships/hyperlink" Target="mailto:mechveterinary@mail.ru" TargetMode="External"/><Relationship Id="rId23" Type="http://schemas.openxmlformats.org/officeDocument/2006/relationships/hyperlink" Target="mailto:hvastovichi_vet@kaluga.ru" TargetMode="External"/><Relationship Id="rId28" Type="http://schemas.openxmlformats.org/officeDocument/2006/relationships/hyperlink" Target="mailto:gu_shkolnik@kaluga.ru" TargetMode="External"/><Relationship Id="rId36" Type="http://schemas.openxmlformats.org/officeDocument/2006/relationships/comments" Target="../comments1.xml"/><Relationship Id="rId10" Type="http://schemas.openxmlformats.org/officeDocument/2006/relationships/hyperlink" Target="mailto:kozelsk_vet@kaluga.ru" TargetMode="External"/><Relationship Id="rId19" Type="http://schemas.openxmlformats.org/officeDocument/2006/relationships/hyperlink" Target="mailto:suhvet@kaluga.ru" TargetMode="External"/><Relationship Id="rId31" Type="http://schemas.openxmlformats.org/officeDocument/2006/relationships/hyperlink" Target="mailto:onmc-nt@yandex.ru" TargetMode="External"/><Relationship Id="rId4" Type="http://schemas.openxmlformats.org/officeDocument/2006/relationships/hyperlink" Target="mailto:kondrovo_vet@kaluga.ru" TargetMode="External"/><Relationship Id="rId9" Type="http://schemas.openxmlformats.org/officeDocument/2006/relationships/hyperlink" Target="mailto:vetkirov@inbox.ru" TargetMode="External"/><Relationship Id="rId14" Type="http://schemas.openxmlformats.org/officeDocument/2006/relationships/hyperlink" Target="mailto:medvet@kaluga.ru" TargetMode="External"/><Relationship Id="rId22" Type="http://schemas.openxmlformats.org/officeDocument/2006/relationships/hyperlink" Target="mailto:vetstan@kaluga.ru" TargetMode="External"/><Relationship Id="rId27" Type="http://schemas.openxmlformats.org/officeDocument/2006/relationships/hyperlink" Target="mailto:ovlmetrologia@mail.ru" TargetMode="External"/><Relationship Id="rId30" Type="http://schemas.openxmlformats.org/officeDocument/2006/relationships/hyperlink" Target="mailto:engineer@teatrkaluga.ru" TargetMode="External"/><Relationship Id="rId35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bninskvodokanal@mail.ru" TargetMode="External"/><Relationship Id="rId13" Type="http://schemas.openxmlformats.org/officeDocument/2006/relationships/hyperlink" Target="mailto:sidorenko@adm.kaluga.ru" TargetMode="External"/><Relationship Id="rId3" Type="http://schemas.openxmlformats.org/officeDocument/2006/relationships/hyperlink" Target="mailto:makridov@adm.kaluga.ru" TargetMode="External"/><Relationship Id="rId7" Type="http://schemas.openxmlformats.org/officeDocument/2006/relationships/hyperlink" Target="mailto:aulian@adm.kaluga.ru" TargetMode="External"/><Relationship Id="rId12" Type="http://schemas.openxmlformats.org/officeDocument/2006/relationships/hyperlink" Target="mailto:gdk@obninsk.ru" TargetMode="External"/><Relationship Id="rId17" Type="http://schemas.openxmlformats.org/officeDocument/2006/relationships/comments" Target="../comments2.xml"/><Relationship Id="rId2" Type="http://schemas.openxmlformats.org/officeDocument/2006/relationships/hyperlink" Target="mailto:azhizdr@adm.kaluga.ru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mailto:abaryat@adm.kaluga.ru" TargetMode="External"/><Relationship Id="rId6" Type="http://schemas.openxmlformats.org/officeDocument/2006/relationships/hyperlink" Target="mailto:aspdem@adm.kaluga.ru" TargetMode="External"/><Relationship Id="rId11" Type="http://schemas.openxmlformats.org/officeDocument/2006/relationships/hyperlink" Target="mailto:ocbs_14@mail.ru" TargetMode="External"/><Relationship Id="rId5" Type="http://schemas.openxmlformats.org/officeDocument/2006/relationships/hyperlink" Target="mailto:Mosalsk_invest@mail.ru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bru.73@mail.ru" TargetMode="External"/><Relationship Id="rId4" Type="http://schemas.openxmlformats.org/officeDocument/2006/relationships/hyperlink" Target="mailto:amaloyar@adm" TargetMode="External"/><Relationship Id="rId9" Type="http://schemas.openxmlformats.org/officeDocument/2006/relationships/hyperlink" Target="mailto:mpkx@yandex.ru" TargetMode="External"/><Relationship Id="rId14" Type="http://schemas.openxmlformats.org/officeDocument/2006/relationships/hyperlink" Target="mailto:arxa2@adm.kalug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E349"/>
  <sheetViews>
    <sheetView view="pageBreakPreview" zoomScale="70" zoomScaleNormal="70" zoomScaleSheetLayoutView="70" workbookViewId="0">
      <pane xSplit="9" ySplit="5" topLeftCell="J330" activePane="bottomRight" state="frozenSplit"/>
      <selection pane="topRight" activeCell="S1" sqref="S1"/>
      <selection pane="bottomLeft" activeCell="A96" sqref="A96"/>
      <selection pane="bottomRight" activeCell="V36" sqref="V36"/>
    </sheetView>
  </sheetViews>
  <sheetFormatPr defaultColWidth="11.5703125" defaultRowHeight="12.75" outlineLevelRow="2" outlineLevelCol="1"/>
  <cols>
    <col min="1" max="1" width="7.42578125" style="250" customWidth="1"/>
    <col min="2" max="2" width="62" style="250" customWidth="1"/>
    <col min="3" max="3" width="12.28515625" style="250" hidden="1" customWidth="1" outlineLevel="1"/>
    <col min="4" max="4" width="18.7109375" style="253" hidden="1" customWidth="1" outlineLevel="1"/>
    <col min="5" max="5" width="18.7109375" style="254" hidden="1" customWidth="1" outlineLevel="1"/>
    <col min="6" max="6" width="30.7109375" style="255" hidden="1" customWidth="1" outlineLevel="1"/>
    <col min="7" max="7" width="30.7109375" style="250" hidden="1" customWidth="1" outlineLevel="1"/>
    <col min="8" max="8" width="25.28515625" style="250" hidden="1" customWidth="1" outlineLevel="1"/>
    <col min="9" max="9" width="48.85546875" style="250" hidden="1" customWidth="1" outlineLevel="1"/>
    <col min="10" max="10" width="12" style="256" customWidth="1" collapsed="1"/>
    <col min="11" max="11" width="22.5703125" style="256" customWidth="1"/>
    <col min="12" max="13" width="13.42578125" style="122" customWidth="1"/>
    <col min="14" max="14" width="13.28515625" style="256" customWidth="1"/>
    <col min="15" max="15" width="14.28515625" style="256" customWidth="1"/>
    <col min="16" max="16" width="12.5703125" style="256" customWidth="1"/>
    <col min="17" max="17" width="12.85546875" style="257" customWidth="1"/>
    <col min="18" max="18" width="13" style="258" customWidth="1"/>
    <col min="19" max="19" width="13.85546875" style="122" customWidth="1"/>
    <col min="20" max="20" width="16.42578125" style="250" customWidth="1"/>
    <col min="21" max="16384" width="11.5703125" style="250"/>
  </cols>
  <sheetData>
    <row r="1" spans="1:83" s="9" customFormat="1" ht="47.25" customHeight="1">
      <c r="A1" s="266" t="s">
        <v>1015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7"/>
      <c r="R1" s="266"/>
      <c r="S1" s="266"/>
      <c r="T1" s="4"/>
      <c r="U1" s="5"/>
      <c r="V1" s="5"/>
      <c r="W1" s="4"/>
      <c r="X1" s="6"/>
      <c r="Y1" s="7"/>
      <c r="Z1" s="4"/>
      <c r="AA1" s="4"/>
      <c r="AB1" s="6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8"/>
    </row>
    <row r="2" spans="1:83" s="9" customFormat="1" ht="18.75" customHeight="1">
      <c r="A2" s="266" t="s">
        <v>1428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  <c r="R2" s="266"/>
      <c r="S2" s="266"/>
      <c r="T2" s="4"/>
      <c r="U2" s="5"/>
      <c r="V2" s="5"/>
      <c r="W2" s="4"/>
      <c r="X2" s="6"/>
      <c r="Y2" s="7"/>
      <c r="Z2" s="4"/>
      <c r="AA2" s="4"/>
      <c r="AB2" s="6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8"/>
    </row>
    <row r="3" spans="1:83" s="9" customFormat="1" ht="18.7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1"/>
      <c r="S3" s="11"/>
      <c r="T3" s="4"/>
      <c r="U3" s="5"/>
      <c r="V3" s="5"/>
      <c r="W3" s="4"/>
      <c r="X3" s="6"/>
      <c r="Y3" s="7"/>
      <c r="Z3" s="4"/>
      <c r="AA3" s="4"/>
      <c r="AB3" s="6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8"/>
    </row>
    <row r="4" spans="1:83" ht="78" customHeight="1" thickTop="1">
      <c r="A4" s="126" t="s">
        <v>0</v>
      </c>
      <c r="B4" s="268" t="s">
        <v>1</v>
      </c>
      <c r="C4" s="127"/>
      <c r="D4" s="275" t="s">
        <v>2</v>
      </c>
      <c r="E4" s="276"/>
      <c r="F4" s="275" t="s">
        <v>3</v>
      </c>
      <c r="G4" s="277"/>
      <c r="H4" s="277"/>
      <c r="I4" s="276"/>
      <c r="J4" s="268" t="s">
        <v>416</v>
      </c>
      <c r="K4" s="262" t="s">
        <v>1016</v>
      </c>
      <c r="L4" s="274" t="s">
        <v>1274</v>
      </c>
      <c r="M4" s="127" t="s">
        <v>1275</v>
      </c>
      <c r="N4" s="264" t="s">
        <v>833</v>
      </c>
      <c r="O4" s="264" t="s">
        <v>417</v>
      </c>
      <c r="P4" s="264" t="s">
        <v>418</v>
      </c>
      <c r="Q4" s="269" t="s">
        <v>419</v>
      </c>
      <c r="R4" s="264" t="s">
        <v>834</v>
      </c>
      <c r="S4" s="262" t="s">
        <v>835</v>
      </c>
      <c r="T4" s="262" t="s">
        <v>1134</v>
      </c>
    </row>
    <row r="5" spans="1:83" ht="16.5" customHeight="1">
      <c r="A5" s="126"/>
      <c r="B5" s="263"/>
      <c r="C5" s="128"/>
      <c r="D5" s="129" t="s">
        <v>4</v>
      </c>
      <c r="E5" s="130" t="s">
        <v>5</v>
      </c>
      <c r="F5" s="131" t="s">
        <v>6</v>
      </c>
      <c r="G5" s="131" t="s">
        <v>7</v>
      </c>
      <c r="H5" s="131" t="s">
        <v>8</v>
      </c>
      <c r="I5" s="131" t="s">
        <v>9</v>
      </c>
      <c r="J5" s="263"/>
      <c r="K5" s="263"/>
      <c r="L5" s="275"/>
      <c r="M5" s="132"/>
      <c r="N5" s="265"/>
      <c r="O5" s="265"/>
      <c r="P5" s="265"/>
      <c r="Q5" s="270"/>
      <c r="R5" s="265"/>
      <c r="S5" s="263"/>
      <c r="T5" s="263"/>
    </row>
    <row r="6" spans="1:83" s="251" customFormat="1" ht="41.25" customHeight="1" collapsed="1">
      <c r="A6" s="271" t="s">
        <v>11</v>
      </c>
      <c r="B6" s="27" t="s">
        <v>10</v>
      </c>
      <c r="C6" s="27"/>
      <c r="D6" s="133">
        <v>40646</v>
      </c>
      <c r="E6" s="134" t="s">
        <v>744</v>
      </c>
      <c r="F6" s="135" t="s">
        <v>745</v>
      </c>
      <c r="G6" s="136"/>
      <c r="H6" s="136"/>
      <c r="I6" s="136" t="s">
        <v>746</v>
      </c>
      <c r="J6" s="3">
        <v>10</v>
      </c>
      <c r="K6" s="2">
        <v>0</v>
      </c>
      <c r="L6" s="2">
        <v>8</v>
      </c>
      <c r="M6" s="2">
        <v>0</v>
      </c>
      <c r="N6" s="137">
        <v>0</v>
      </c>
      <c r="O6" s="138">
        <v>0</v>
      </c>
      <c r="P6" s="138">
        <v>0</v>
      </c>
      <c r="Q6" s="138">
        <v>0</v>
      </c>
      <c r="R6" s="2">
        <f>SUM(N6:Q6)</f>
        <v>0</v>
      </c>
      <c r="S6" s="2">
        <f t="shared" ref="S6:S37" si="0">L6+R6</f>
        <v>8</v>
      </c>
      <c r="T6" s="2">
        <f t="shared" ref="T6:T69" si="1">IF(K6-S6&lt;0,0,K6-S6)</f>
        <v>0</v>
      </c>
    </row>
    <row r="7" spans="1:83" s="251" customFormat="1" ht="30.75" customHeight="1" collapsed="1">
      <c r="A7" s="272"/>
      <c r="B7" s="139" t="s">
        <v>13</v>
      </c>
      <c r="C7" s="139"/>
      <c r="D7" s="133"/>
      <c r="E7" s="134"/>
      <c r="F7" s="135"/>
      <c r="G7" s="139"/>
      <c r="H7" s="139"/>
      <c r="I7" s="139"/>
      <c r="J7" s="3">
        <f>SUM(J8:J34)</f>
        <v>173</v>
      </c>
      <c r="K7" s="2">
        <f>SUM(K8:K34)</f>
        <v>0</v>
      </c>
      <c r="L7" s="2">
        <f>SUM(L8:L34)</f>
        <v>71</v>
      </c>
      <c r="M7" s="2">
        <v>0</v>
      </c>
      <c r="N7" s="1">
        <f>SUM(N8:N34)</f>
        <v>0</v>
      </c>
      <c r="O7" s="2">
        <f>SUM(O8:O34)</f>
        <v>0</v>
      </c>
      <c r="P7" s="2">
        <f>SUM(P8:P34)</f>
        <v>0</v>
      </c>
      <c r="Q7" s="2">
        <f>SUM(Q8:Q34)</f>
        <v>0</v>
      </c>
      <c r="R7" s="2">
        <f t="shared" ref="R7:R117" si="2">SUM(N7:Q7)</f>
        <v>0</v>
      </c>
      <c r="S7" s="2">
        <f t="shared" si="0"/>
        <v>71</v>
      </c>
      <c r="T7" s="2">
        <f>SUM(T8:T34)</f>
        <v>0</v>
      </c>
    </row>
    <row r="8" spans="1:83" s="252" customFormat="1" ht="30.75" hidden="1" customHeight="1" outlineLevel="1">
      <c r="A8" s="140" t="s">
        <v>250</v>
      </c>
      <c r="B8" s="141" t="s">
        <v>1392</v>
      </c>
      <c r="C8" s="141" t="s">
        <v>796</v>
      </c>
      <c r="D8" s="142"/>
      <c r="E8" s="143"/>
      <c r="F8" s="144" t="s">
        <v>14</v>
      </c>
      <c r="G8" s="141"/>
      <c r="H8" s="141" t="s">
        <v>15</v>
      </c>
      <c r="I8" s="141" t="s">
        <v>16</v>
      </c>
      <c r="J8" s="3">
        <v>5</v>
      </c>
      <c r="K8" s="2">
        <v>0</v>
      </c>
      <c r="L8" s="2">
        <v>1</v>
      </c>
      <c r="M8" s="2">
        <v>0</v>
      </c>
      <c r="N8" s="1">
        <v>0</v>
      </c>
      <c r="O8" s="2">
        <v>0</v>
      </c>
      <c r="P8" s="2">
        <v>0</v>
      </c>
      <c r="Q8" s="2">
        <v>0</v>
      </c>
      <c r="R8" s="2">
        <f t="shared" si="2"/>
        <v>0</v>
      </c>
      <c r="S8" s="2">
        <f t="shared" si="0"/>
        <v>1</v>
      </c>
      <c r="T8" s="2">
        <f t="shared" si="1"/>
        <v>0</v>
      </c>
      <c r="U8" s="251"/>
      <c r="V8" s="251"/>
    </row>
    <row r="9" spans="1:83" s="252" customFormat="1" ht="30.75" hidden="1" customHeight="1" outlineLevel="1">
      <c r="A9" s="140" t="s">
        <v>251</v>
      </c>
      <c r="B9" s="141" t="s">
        <v>1393</v>
      </c>
      <c r="C9" s="141" t="s">
        <v>796</v>
      </c>
      <c r="D9" s="142"/>
      <c r="E9" s="143"/>
      <c r="F9" s="144" t="s">
        <v>17</v>
      </c>
      <c r="G9" s="141"/>
      <c r="H9" s="141" t="s">
        <v>18</v>
      </c>
      <c r="I9" s="141" t="s">
        <v>19</v>
      </c>
      <c r="J9" s="3">
        <v>4</v>
      </c>
      <c r="K9" s="2">
        <v>0</v>
      </c>
      <c r="L9" s="2">
        <v>2</v>
      </c>
      <c r="M9" s="2">
        <v>0</v>
      </c>
      <c r="N9" s="1">
        <v>0</v>
      </c>
      <c r="O9" s="2">
        <v>0</v>
      </c>
      <c r="P9" s="2">
        <v>0</v>
      </c>
      <c r="Q9" s="2">
        <v>0</v>
      </c>
      <c r="R9" s="2">
        <f t="shared" si="2"/>
        <v>0</v>
      </c>
      <c r="S9" s="2">
        <f t="shared" si="0"/>
        <v>2</v>
      </c>
      <c r="T9" s="2">
        <f t="shared" si="1"/>
        <v>0</v>
      </c>
      <c r="U9" s="251"/>
      <c r="V9" s="251"/>
    </row>
    <row r="10" spans="1:83" s="252" customFormat="1" ht="30.75" hidden="1" customHeight="1" outlineLevel="1">
      <c r="A10" s="140" t="s">
        <v>315</v>
      </c>
      <c r="B10" s="141" t="s">
        <v>1394</v>
      </c>
      <c r="C10" s="141" t="s">
        <v>796</v>
      </c>
      <c r="D10" s="142"/>
      <c r="E10" s="143"/>
      <c r="F10" s="144" t="s">
        <v>20</v>
      </c>
      <c r="G10" s="141"/>
      <c r="H10" s="141" t="s">
        <v>21</v>
      </c>
      <c r="I10" s="141" t="s">
        <v>22</v>
      </c>
      <c r="J10" s="3">
        <v>7</v>
      </c>
      <c r="K10" s="2">
        <v>0</v>
      </c>
      <c r="L10" s="2">
        <v>3</v>
      </c>
      <c r="M10" s="2">
        <v>0</v>
      </c>
      <c r="N10" s="1">
        <v>0</v>
      </c>
      <c r="O10" s="2">
        <v>0</v>
      </c>
      <c r="P10" s="2">
        <v>0</v>
      </c>
      <c r="Q10" s="2">
        <v>0</v>
      </c>
      <c r="R10" s="2">
        <f t="shared" si="2"/>
        <v>0</v>
      </c>
      <c r="S10" s="2">
        <f t="shared" si="0"/>
        <v>3</v>
      </c>
      <c r="T10" s="2">
        <f t="shared" si="1"/>
        <v>0</v>
      </c>
      <c r="U10" s="251"/>
      <c r="V10" s="251"/>
    </row>
    <row r="11" spans="1:83" s="252" customFormat="1" ht="30.75" hidden="1" customHeight="1" outlineLevel="1">
      <c r="A11" s="140" t="s">
        <v>332</v>
      </c>
      <c r="B11" s="141" t="s">
        <v>1395</v>
      </c>
      <c r="C11" s="141" t="s">
        <v>796</v>
      </c>
      <c r="D11" s="142"/>
      <c r="E11" s="143"/>
      <c r="F11" s="144" t="s">
        <v>23</v>
      </c>
      <c r="G11" s="141"/>
      <c r="H11" s="141" t="s">
        <v>24</v>
      </c>
      <c r="I11" s="141" t="s">
        <v>25</v>
      </c>
      <c r="J11" s="3">
        <v>14</v>
      </c>
      <c r="K11" s="2">
        <v>0</v>
      </c>
      <c r="L11" s="2">
        <v>8</v>
      </c>
      <c r="M11" s="2">
        <v>0</v>
      </c>
      <c r="N11" s="1">
        <v>0</v>
      </c>
      <c r="O11" s="2">
        <v>0</v>
      </c>
      <c r="P11" s="2">
        <v>0</v>
      </c>
      <c r="Q11" s="2">
        <v>0</v>
      </c>
      <c r="R11" s="2">
        <f t="shared" si="2"/>
        <v>0</v>
      </c>
      <c r="S11" s="2">
        <v>8</v>
      </c>
      <c r="T11" s="2">
        <f t="shared" si="1"/>
        <v>0</v>
      </c>
      <c r="U11" s="251"/>
      <c r="V11" s="251"/>
    </row>
    <row r="12" spans="1:83" s="252" customFormat="1" ht="30.75" hidden="1" customHeight="1" outlineLevel="1">
      <c r="A12" s="140" t="s">
        <v>333</v>
      </c>
      <c r="B12" s="141" t="s">
        <v>1396</v>
      </c>
      <c r="C12" s="141" t="s">
        <v>796</v>
      </c>
      <c r="D12" s="142"/>
      <c r="E12" s="143"/>
      <c r="F12" s="144" t="s">
        <v>26</v>
      </c>
      <c r="G12" s="141"/>
      <c r="H12" s="141" t="s">
        <v>27</v>
      </c>
      <c r="I12" s="141" t="s">
        <v>28</v>
      </c>
      <c r="J12" s="3">
        <v>5</v>
      </c>
      <c r="K12" s="2">
        <v>0</v>
      </c>
      <c r="L12" s="2">
        <v>3</v>
      </c>
      <c r="M12" s="2">
        <v>0</v>
      </c>
      <c r="N12" s="1">
        <v>0</v>
      </c>
      <c r="O12" s="2">
        <v>0</v>
      </c>
      <c r="P12" s="2">
        <v>0</v>
      </c>
      <c r="Q12" s="2">
        <v>0</v>
      </c>
      <c r="R12" s="2">
        <f t="shared" si="2"/>
        <v>0</v>
      </c>
      <c r="S12" s="2">
        <f t="shared" si="0"/>
        <v>3</v>
      </c>
      <c r="T12" s="2">
        <f t="shared" si="1"/>
        <v>0</v>
      </c>
      <c r="U12" s="251"/>
      <c r="V12" s="251"/>
    </row>
    <row r="13" spans="1:83" s="252" customFormat="1" ht="57.75" hidden="1" customHeight="1" outlineLevel="1">
      <c r="A13" s="140" t="s">
        <v>334</v>
      </c>
      <c r="B13" s="141" t="s">
        <v>1397</v>
      </c>
      <c r="C13" s="141" t="s">
        <v>796</v>
      </c>
      <c r="D13" s="142"/>
      <c r="E13" s="143"/>
      <c r="F13" s="144" t="s">
        <v>29</v>
      </c>
      <c r="G13" s="141"/>
      <c r="H13" s="141" t="s">
        <v>30</v>
      </c>
      <c r="I13" s="141" t="s">
        <v>31</v>
      </c>
      <c r="J13" s="3">
        <v>5</v>
      </c>
      <c r="K13" s="2">
        <v>0</v>
      </c>
      <c r="L13" s="2">
        <v>2</v>
      </c>
      <c r="M13" s="2">
        <v>0</v>
      </c>
      <c r="N13" s="1">
        <v>0</v>
      </c>
      <c r="O13" s="2">
        <v>0</v>
      </c>
      <c r="P13" s="2">
        <v>0</v>
      </c>
      <c r="Q13" s="2">
        <v>0</v>
      </c>
      <c r="R13" s="2">
        <f t="shared" si="2"/>
        <v>0</v>
      </c>
      <c r="S13" s="2">
        <f t="shared" si="0"/>
        <v>2</v>
      </c>
      <c r="T13" s="2">
        <f t="shared" si="1"/>
        <v>0</v>
      </c>
      <c r="U13" s="251"/>
      <c r="V13" s="251"/>
    </row>
    <row r="14" spans="1:83" s="252" customFormat="1" ht="48" hidden="1" customHeight="1" outlineLevel="1">
      <c r="A14" s="140" t="s">
        <v>335</v>
      </c>
      <c r="B14" s="141" t="s">
        <v>1398</v>
      </c>
      <c r="C14" s="141" t="s">
        <v>796</v>
      </c>
      <c r="D14" s="142"/>
      <c r="E14" s="143"/>
      <c r="F14" s="144" t="s">
        <v>32</v>
      </c>
      <c r="G14" s="141"/>
      <c r="H14" s="141" t="s">
        <v>33</v>
      </c>
      <c r="I14" s="141" t="s">
        <v>34</v>
      </c>
      <c r="J14" s="3">
        <v>6</v>
      </c>
      <c r="K14" s="2">
        <v>0</v>
      </c>
      <c r="L14" s="2">
        <v>3</v>
      </c>
      <c r="M14" s="2">
        <v>0</v>
      </c>
      <c r="N14" s="1">
        <v>0</v>
      </c>
      <c r="O14" s="2">
        <v>0</v>
      </c>
      <c r="P14" s="2">
        <v>0</v>
      </c>
      <c r="Q14" s="2">
        <v>0</v>
      </c>
      <c r="R14" s="2">
        <f t="shared" si="2"/>
        <v>0</v>
      </c>
      <c r="S14" s="2">
        <f t="shared" si="0"/>
        <v>3</v>
      </c>
      <c r="T14" s="2">
        <f t="shared" si="1"/>
        <v>0</v>
      </c>
      <c r="U14" s="251"/>
      <c r="V14" s="251"/>
    </row>
    <row r="15" spans="1:83" s="252" customFormat="1" ht="30.75" hidden="1" customHeight="1" outlineLevel="1">
      <c r="A15" s="140" t="s">
        <v>336</v>
      </c>
      <c r="B15" s="141" t="s">
        <v>1399</v>
      </c>
      <c r="C15" s="141" t="s">
        <v>796</v>
      </c>
      <c r="D15" s="142"/>
      <c r="E15" s="143"/>
      <c r="F15" s="144" t="s">
        <v>35</v>
      </c>
      <c r="G15" s="141"/>
      <c r="H15" s="141" t="s">
        <v>36</v>
      </c>
      <c r="I15" s="141" t="s">
        <v>37</v>
      </c>
      <c r="J15" s="3">
        <v>7</v>
      </c>
      <c r="K15" s="2">
        <v>0</v>
      </c>
      <c r="L15" s="2">
        <v>1</v>
      </c>
      <c r="M15" s="2">
        <v>0</v>
      </c>
      <c r="N15" s="1">
        <v>0</v>
      </c>
      <c r="O15" s="2">
        <v>0</v>
      </c>
      <c r="P15" s="2">
        <v>0</v>
      </c>
      <c r="Q15" s="2">
        <v>0</v>
      </c>
      <c r="R15" s="2">
        <f t="shared" si="2"/>
        <v>0</v>
      </c>
      <c r="S15" s="2">
        <f t="shared" si="0"/>
        <v>1</v>
      </c>
      <c r="T15" s="2">
        <f t="shared" si="1"/>
        <v>0</v>
      </c>
      <c r="U15" s="251"/>
      <c r="V15" s="251"/>
    </row>
    <row r="16" spans="1:83" s="252" customFormat="1" ht="30.75" hidden="1" customHeight="1" outlineLevel="1">
      <c r="A16" s="140" t="s">
        <v>337</v>
      </c>
      <c r="B16" s="141" t="s">
        <v>1400</v>
      </c>
      <c r="C16" s="141" t="s">
        <v>796</v>
      </c>
      <c r="D16" s="142"/>
      <c r="E16" s="143"/>
      <c r="F16" s="144" t="s">
        <v>38</v>
      </c>
      <c r="G16" s="141"/>
      <c r="H16" s="141" t="s">
        <v>39</v>
      </c>
      <c r="I16" s="141" t="s">
        <v>40</v>
      </c>
      <c r="J16" s="3">
        <v>8</v>
      </c>
      <c r="K16" s="2">
        <v>0</v>
      </c>
      <c r="L16" s="2">
        <v>5</v>
      </c>
      <c r="M16" s="2">
        <v>0</v>
      </c>
      <c r="N16" s="1">
        <v>0</v>
      </c>
      <c r="O16" s="2">
        <v>0</v>
      </c>
      <c r="P16" s="2">
        <v>0</v>
      </c>
      <c r="Q16" s="2">
        <v>0</v>
      </c>
      <c r="R16" s="2">
        <f t="shared" si="2"/>
        <v>0</v>
      </c>
      <c r="S16" s="2">
        <f t="shared" si="0"/>
        <v>5</v>
      </c>
      <c r="T16" s="2">
        <f t="shared" si="1"/>
        <v>0</v>
      </c>
      <c r="U16" s="251"/>
      <c r="V16" s="251"/>
    </row>
    <row r="17" spans="1:22" s="252" customFormat="1" ht="30.75" hidden="1" customHeight="1" outlineLevel="1">
      <c r="A17" s="140" t="s">
        <v>338</v>
      </c>
      <c r="B17" s="141" t="s">
        <v>1401</v>
      </c>
      <c r="C17" s="141" t="s">
        <v>796</v>
      </c>
      <c r="D17" s="142"/>
      <c r="E17" s="143"/>
      <c r="F17" s="144" t="s">
        <v>41</v>
      </c>
      <c r="G17" s="141"/>
      <c r="H17" s="141" t="s">
        <v>42</v>
      </c>
      <c r="I17" s="141" t="s">
        <v>43</v>
      </c>
      <c r="J17" s="3">
        <v>5</v>
      </c>
      <c r="K17" s="2">
        <v>0</v>
      </c>
      <c r="L17" s="2">
        <v>2</v>
      </c>
      <c r="M17" s="2">
        <v>0</v>
      </c>
      <c r="N17" s="1">
        <v>0</v>
      </c>
      <c r="O17" s="2">
        <v>0</v>
      </c>
      <c r="P17" s="2">
        <v>0</v>
      </c>
      <c r="Q17" s="2">
        <v>0</v>
      </c>
      <c r="R17" s="2">
        <f t="shared" si="2"/>
        <v>0</v>
      </c>
      <c r="S17" s="2">
        <f t="shared" si="0"/>
        <v>2</v>
      </c>
      <c r="T17" s="2">
        <f t="shared" si="1"/>
        <v>0</v>
      </c>
      <c r="U17" s="251"/>
      <c r="V17" s="251"/>
    </row>
    <row r="18" spans="1:22" s="252" customFormat="1" ht="30.75" hidden="1" customHeight="1" outlineLevel="1">
      <c r="A18" s="140" t="s">
        <v>339</v>
      </c>
      <c r="B18" s="141" t="s">
        <v>1402</v>
      </c>
      <c r="C18" s="141" t="s">
        <v>796</v>
      </c>
      <c r="D18" s="142"/>
      <c r="E18" s="143"/>
      <c r="F18" s="144" t="s">
        <v>44</v>
      </c>
      <c r="G18" s="141"/>
      <c r="H18" s="141" t="s">
        <v>45</v>
      </c>
      <c r="I18" s="141" t="s">
        <v>46</v>
      </c>
      <c r="J18" s="3">
        <v>7</v>
      </c>
      <c r="K18" s="2">
        <v>0</v>
      </c>
      <c r="L18" s="2">
        <v>2</v>
      </c>
      <c r="M18" s="2">
        <v>0</v>
      </c>
      <c r="N18" s="1">
        <v>0</v>
      </c>
      <c r="O18" s="2">
        <v>0</v>
      </c>
      <c r="P18" s="2">
        <v>0</v>
      </c>
      <c r="Q18" s="2">
        <v>0</v>
      </c>
      <c r="R18" s="2">
        <f t="shared" si="2"/>
        <v>0</v>
      </c>
      <c r="S18" s="2">
        <f t="shared" si="0"/>
        <v>2</v>
      </c>
      <c r="T18" s="2">
        <f t="shared" si="1"/>
        <v>0</v>
      </c>
      <c r="U18" s="251"/>
      <c r="V18" s="251"/>
    </row>
    <row r="19" spans="1:22" s="252" customFormat="1" ht="30.75" hidden="1" customHeight="1" outlineLevel="1">
      <c r="A19" s="140" t="s">
        <v>340</v>
      </c>
      <c r="B19" s="141" t="s">
        <v>1403</v>
      </c>
      <c r="C19" s="141" t="s">
        <v>796</v>
      </c>
      <c r="D19" s="142"/>
      <c r="E19" s="143"/>
      <c r="F19" s="144" t="s">
        <v>47</v>
      </c>
      <c r="G19" s="141"/>
      <c r="H19" s="141" t="s">
        <v>48</v>
      </c>
      <c r="I19" s="141" t="s">
        <v>49</v>
      </c>
      <c r="J19" s="3">
        <v>5</v>
      </c>
      <c r="K19" s="2">
        <v>0</v>
      </c>
      <c r="L19" s="2">
        <v>1</v>
      </c>
      <c r="M19" s="2">
        <v>0</v>
      </c>
      <c r="N19" s="1">
        <v>0</v>
      </c>
      <c r="O19" s="2">
        <v>0</v>
      </c>
      <c r="P19" s="2">
        <v>0</v>
      </c>
      <c r="Q19" s="2">
        <v>0</v>
      </c>
      <c r="R19" s="2">
        <f t="shared" si="2"/>
        <v>0</v>
      </c>
      <c r="S19" s="2">
        <f t="shared" si="0"/>
        <v>1</v>
      </c>
      <c r="T19" s="2">
        <f t="shared" si="1"/>
        <v>0</v>
      </c>
      <c r="U19" s="251"/>
      <c r="V19" s="251"/>
    </row>
    <row r="20" spans="1:22" s="252" customFormat="1" ht="30.75" hidden="1" customHeight="1" outlineLevel="1">
      <c r="A20" s="140" t="s">
        <v>341</v>
      </c>
      <c r="B20" s="141" t="s">
        <v>1404</v>
      </c>
      <c r="C20" s="141" t="s">
        <v>796</v>
      </c>
      <c r="D20" s="142"/>
      <c r="E20" s="143"/>
      <c r="F20" s="144" t="s">
        <v>50</v>
      </c>
      <c r="G20" s="141"/>
      <c r="H20" s="141" t="s">
        <v>51</v>
      </c>
      <c r="I20" s="141" t="s">
        <v>52</v>
      </c>
      <c r="J20" s="3">
        <v>7</v>
      </c>
      <c r="K20" s="2">
        <v>0</v>
      </c>
      <c r="L20" s="2">
        <v>3</v>
      </c>
      <c r="M20" s="2">
        <v>0</v>
      </c>
      <c r="N20" s="1">
        <v>0</v>
      </c>
      <c r="O20" s="2">
        <v>0</v>
      </c>
      <c r="P20" s="2">
        <v>0</v>
      </c>
      <c r="Q20" s="2">
        <v>0</v>
      </c>
      <c r="R20" s="2">
        <f t="shared" si="2"/>
        <v>0</v>
      </c>
      <c r="S20" s="2">
        <f t="shared" si="0"/>
        <v>3</v>
      </c>
      <c r="T20" s="2">
        <f t="shared" si="1"/>
        <v>0</v>
      </c>
      <c r="U20" s="251"/>
      <c r="V20" s="251"/>
    </row>
    <row r="21" spans="1:22" s="252" customFormat="1" ht="30.75" hidden="1" customHeight="1" outlineLevel="1">
      <c r="A21" s="140" t="s">
        <v>342</v>
      </c>
      <c r="B21" s="141" t="s">
        <v>1405</v>
      </c>
      <c r="C21" s="141" t="s">
        <v>796</v>
      </c>
      <c r="D21" s="142"/>
      <c r="E21" s="143"/>
      <c r="F21" s="144" t="s">
        <v>53</v>
      </c>
      <c r="G21" s="141"/>
      <c r="H21" s="141" t="s">
        <v>54</v>
      </c>
      <c r="I21" s="141" t="s">
        <v>55</v>
      </c>
      <c r="J21" s="3">
        <v>6</v>
      </c>
      <c r="K21" s="2">
        <v>0</v>
      </c>
      <c r="L21" s="2">
        <v>1</v>
      </c>
      <c r="M21" s="2">
        <v>0</v>
      </c>
      <c r="N21" s="1">
        <v>0</v>
      </c>
      <c r="O21" s="2">
        <v>0</v>
      </c>
      <c r="P21" s="2">
        <v>0</v>
      </c>
      <c r="Q21" s="2">
        <v>0</v>
      </c>
      <c r="R21" s="2">
        <f t="shared" si="2"/>
        <v>0</v>
      </c>
      <c r="S21" s="2">
        <f t="shared" si="0"/>
        <v>1</v>
      </c>
      <c r="T21" s="2">
        <f t="shared" si="1"/>
        <v>0</v>
      </c>
      <c r="U21" s="251"/>
      <c r="V21" s="251"/>
    </row>
    <row r="22" spans="1:22" s="252" customFormat="1" ht="30.75" hidden="1" customHeight="1" outlineLevel="1">
      <c r="A22" s="140" t="s">
        <v>343</v>
      </c>
      <c r="B22" s="141" t="s">
        <v>1406</v>
      </c>
      <c r="C22" s="141" t="s">
        <v>796</v>
      </c>
      <c r="D22" s="142"/>
      <c r="E22" s="143"/>
      <c r="F22" s="144" t="s">
        <v>56</v>
      </c>
      <c r="G22" s="141"/>
      <c r="H22" s="141" t="s">
        <v>57</v>
      </c>
      <c r="I22" s="141" t="s">
        <v>58</v>
      </c>
      <c r="J22" s="3">
        <v>6</v>
      </c>
      <c r="K22" s="2">
        <v>0</v>
      </c>
      <c r="L22" s="2">
        <v>3</v>
      </c>
      <c r="M22" s="2">
        <v>0</v>
      </c>
      <c r="N22" s="1">
        <v>0</v>
      </c>
      <c r="O22" s="2">
        <v>0</v>
      </c>
      <c r="P22" s="2">
        <v>0</v>
      </c>
      <c r="Q22" s="2">
        <v>0</v>
      </c>
      <c r="R22" s="2">
        <f t="shared" si="2"/>
        <v>0</v>
      </c>
      <c r="S22" s="2">
        <f t="shared" si="0"/>
        <v>3</v>
      </c>
      <c r="T22" s="2">
        <f t="shared" si="1"/>
        <v>0</v>
      </c>
      <c r="U22" s="251"/>
      <c r="V22" s="251"/>
    </row>
    <row r="23" spans="1:22" s="252" customFormat="1" ht="30.75" hidden="1" customHeight="1" outlineLevel="1">
      <c r="A23" s="140" t="s">
        <v>344</v>
      </c>
      <c r="B23" s="141" t="s">
        <v>1407</v>
      </c>
      <c r="C23" s="141" t="s">
        <v>796</v>
      </c>
      <c r="D23" s="142"/>
      <c r="E23" s="143"/>
      <c r="F23" s="144" t="s">
        <v>59</v>
      </c>
      <c r="G23" s="141"/>
      <c r="H23" s="141" t="s">
        <v>60</v>
      </c>
      <c r="I23" s="141" t="s">
        <v>61</v>
      </c>
      <c r="J23" s="3">
        <v>4</v>
      </c>
      <c r="K23" s="2">
        <v>0</v>
      </c>
      <c r="L23" s="2">
        <v>3</v>
      </c>
      <c r="M23" s="2">
        <v>0</v>
      </c>
      <c r="N23" s="1">
        <v>0</v>
      </c>
      <c r="O23" s="2">
        <v>0</v>
      </c>
      <c r="P23" s="2">
        <v>0</v>
      </c>
      <c r="Q23" s="2">
        <v>0</v>
      </c>
      <c r="R23" s="2">
        <f t="shared" si="2"/>
        <v>0</v>
      </c>
      <c r="S23" s="2">
        <f t="shared" si="0"/>
        <v>3</v>
      </c>
      <c r="T23" s="2">
        <f t="shared" si="1"/>
        <v>0</v>
      </c>
      <c r="U23" s="251"/>
      <c r="V23" s="251"/>
    </row>
    <row r="24" spans="1:22" s="252" customFormat="1" ht="30.75" hidden="1" customHeight="1" outlineLevel="1">
      <c r="A24" s="140" t="s">
        <v>345</v>
      </c>
      <c r="B24" s="141" t="s">
        <v>1408</v>
      </c>
      <c r="C24" s="141" t="s">
        <v>796</v>
      </c>
      <c r="D24" s="142"/>
      <c r="E24" s="143"/>
      <c r="F24" s="144" t="s">
        <v>62</v>
      </c>
      <c r="G24" s="141"/>
      <c r="H24" s="141" t="s">
        <v>63</v>
      </c>
      <c r="I24" s="141" t="s">
        <v>64</v>
      </c>
      <c r="J24" s="3">
        <v>8</v>
      </c>
      <c r="K24" s="2">
        <v>0</v>
      </c>
      <c r="L24" s="2">
        <v>2</v>
      </c>
      <c r="M24" s="2">
        <v>0</v>
      </c>
      <c r="N24" s="1">
        <v>0</v>
      </c>
      <c r="O24" s="2">
        <v>0</v>
      </c>
      <c r="P24" s="2">
        <v>0</v>
      </c>
      <c r="Q24" s="2">
        <v>0</v>
      </c>
      <c r="R24" s="2">
        <f t="shared" si="2"/>
        <v>0</v>
      </c>
      <c r="S24" s="2">
        <f t="shared" si="0"/>
        <v>2</v>
      </c>
      <c r="T24" s="2">
        <f t="shared" si="1"/>
        <v>0</v>
      </c>
      <c r="U24" s="251"/>
      <c r="V24" s="251"/>
    </row>
    <row r="25" spans="1:22" s="252" customFormat="1" ht="30.75" hidden="1" customHeight="1" outlineLevel="1">
      <c r="A25" s="140" t="s">
        <v>346</v>
      </c>
      <c r="B25" s="141" t="s">
        <v>1409</v>
      </c>
      <c r="C25" s="141" t="s">
        <v>796</v>
      </c>
      <c r="D25" s="142"/>
      <c r="E25" s="143"/>
      <c r="F25" s="144" t="s">
        <v>65</v>
      </c>
      <c r="G25" s="141"/>
      <c r="H25" s="141" t="s">
        <v>66</v>
      </c>
      <c r="I25" s="141" t="s">
        <v>67</v>
      </c>
      <c r="J25" s="3">
        <v>6</v>
      </c>
      <c r="K25" s="2">
        <v>0</v>
      </c>
      <c r="L25" s="2">
        <v>2</v>
      </c>
      <c r="M25" s="2">
        <v>0</v>
      </c>
      <c r="N25" s="1">
        <v>0</v>
      </c>
      <c r="O25" s="2">
        <v>0</v>
      </c>
      <c r="P25" s="2">
        <v>0</v>
      </c>
      <c r="Q25" s="2">
        <v>0</v>
      </c>
      <c r="R25" s="2">
        <f t="shared" si="2"/>
        <v>0</v>
      </c>
      <c r="S25" s="2">
        <f t="shared" si="0"/>
        <v>2</v>
      </c>
      <c r="T25" s="2">
        <f t="shared" si="1"/>
        <v>0</v>
      </c>
      <c r="U25" s="251"/>
      <c r="V25" s="251"/>
    </row>
    <row r="26" spans="1:22" s="252" customFormat="1" ht="30.75" hidden="1" customHeight="1" outlineLevel="1">
      <c r="A26" s="140" t="s">
        <v>347</v>
      </c>
      <c r="B26" s="141" t="s">
        <v>1410</v>
      </c>
      <c r="C26" s="141" t="s">
        <v>796</v>
      </c>
      <c r="D26" s="142"/>
      <c r="E26" s="143"/>
      <c r="F26" s="144" t="s">
        <v>68</v>
      </c>
      <c r="G26" s="141"/>
      <c r="H26" s="141" t="s">
        <v>69</v>
      </c>
      <c r="I26" s="141" t="s">
        <v>70</v>
      </c>
      <c r="J26" s="3">
        <v>8</v>
      </c>
      <c r="K26" s="2">
        <v>0</v>
      </c>
      <c r="L26" s="2">
        <v>2</v>
      </c>
      <c r="M26" s="2">
        <v>0</v>
      </c>
      <c r="N26" s="1">
        <v>0</v>
      </c>
      <c r="O26" s="2">
        <v>0</v>
      </c>
      <c r="P26" s="2">
        <v>0</v>
      </c>
      <c r="Q26" s="2">
        <v>0</v>
      </c>
      <c r="R26" s="2">
        <f t="shared" si="2"/>
        <v>0</v>
      </c>
      <c r="S26" s="2">
        <f t="shared" si="0"/>
        <v>2</v>
      </c>
      <c r="T26" s="2">
        <f t="shared" si="1"/>
        <v>0</v>
      </c>
      <c r="U26" s="251"/>
      <c r="V26" s="251"/>
    </row>
    <row r="27" spans="1:22" s="252" customFormat="1" ht="30.75" hidden="1" customHeight="1" outlineLevel="1">
      <c r="A27" s="140" t="s">
        <v>348</v>
      </c>
      <c r="B27" s="141" t="s">
        <v>1411</v>
      </c>
      <c r="C27" s="141" t="s">
        <v>796</v>
      </c>
      <c r="D27" s="142"/>
      <c r="E27" s="143"/>
      <c r="F27" s="144" t="s">
        <v>71</v>
      </c>
      <c r="G27" s="141"/>
      <c r="H27" s="141" t="s">
        <v>72</v>
      </c>
      <c r="I27" s="141" t="s">
        <v>73</v>
      </c>
      <c r="J27" s="3">
        <v>4</v>
      </c>
      <c r="K27" s="2">
        <v>0</v>
      </c>
      <c r="L27" s="2">
        <v>2</v>
      </c>
      <c r="M27" s="2">
        <v>0</v>
      </c>
      <c r="N27" s="1">
        <v>0</v>
      </c>
      <c r="O27" s="2">
        <v>0</v>
      </c>
      <c r="P27" s="2">
        <v>0</v>
      </c>
      <c r="Q27" s="2">
        <v>0</v>
      </c>
      <c r="R27" s="2">
        <f t="shared" si="2"/>
        <v>0</v>
      </c>
      <c r="S27" s="2">
        <f t="shared" si="0"/>
        <v>2</v>
      </c>
      <c r="T27" s="2">
        <f t="shared" si="1"/>
        <v>0</v>
      </c>
      <c r="U27" s="251"/>
      <c r="V27" s="251"/>
    </row>
    <row r="28" spans="1:22" s="252" customFormat="1" ht="30.75" hidden="1" customHeight="1" outlineLevel="1">
      <c r="A28" s="140" t="s">
        <v>349</v>
      </c>
      <c r="B28" s="141" t="s">
        <v>1412</v>
      </c>
      <c r="C28" s="141" t="s">
        <v>796</v>
      </c>
      <c r="D28" s="142"/>
      <c r="E28" s="143"/>
      <c r="F28" s="144" t="s">
        <v>74</v>
      </c>
      <c r="G28" s="141"/>
      <c r="H28" s="141" t="s">
        <v>75</v>
      </c>
      <c r="I28" s="141" t="s">
        <v>76</v>
      </c>
      <c r="J28" s="3">
        <v>6</v>
      </c>
      <c r="K28" s="2">
        <v>0</v>
      </c>
      <c r="L28" s="2">
        <v>2</v>
      </c>
      <c r="M28" s="2">
        <v>0</v>
      </c>
      <c r="N28" s="1">
        <v>0</v>
      </c>
      <c r="O28" s="2">
        <v>0</v>
      </c>
      <c r="P28" s="2">
        <v>0</v>
      </c>
      <c r="Q28" s="2">
        <v>0</v>
      </c>
      <c r="R28" s="2">
        <f t="shared" si="2"/>
        <v>0</v>
      </c>
      <c r="S28" s="2">
        <f t="shared" si="0"/>
        <v>2</v>
      </c>
      <c r="T28" s="2">
        <f t="shared" si="1"/>
        <v>0</v>
      </c>
      <c r="U28" s="251"/>
      <c r="V28" s="251"/>
    </row>
    <row r="29" spans="1:22" s="252" customFormat="1" ht="30.75" hidden="1" customHeight="1" outlineLevel="1">
      <c r="A29" s="140" t="s">
        <v>350</v>
      </c>
      <c r="B29" s="141" t="s">
        <v>1413</v>
      </c>
      <c r="C29" s="141" t="s">
        <v>796</v>
      </c>
      <c r="D29" s="142"/>
      <c r="E29" s="143"/>
      <c r="F29" s="144" t="s">
        <v>77</v>
      </c>
      <c r="G29" s="141"/>
      <c r="H29" s="141" t="s">
        <v>78</v>
      </c>
      <c r="I29" s="141" t="s">
        <v>79</v>
      </c>
      <c r="J29" s="3">
        <v>8</v>
      </c>
      <c r="K29" s="2">
        <v>0</v>
      </c>
      <c r="L29" s="2">
        <v>4</v>
      </c>
      <c r="M29" s="2">
        <v>0</v>
      </c>
      <c r="N29" s="1">
        <v>0</v>
      </c>
      <c r="O29" s="2">
        <v>0</v>
      </c>
      <c r="P29" s="2">
        <v>0</v>
      </c>
      <c r="Q29" s="2">
        <v>0</v>
      </c>
      <c r="R29" s="2">
        <f t="shared" si="2"/>
        <v>0</v>
      </c>
      <c r="S29" s="2">
        <f t="shared" si="0"/>
        <v>4</v>
      </c>
      <c r="T29" s="2">
        <f t="shared" si="1"/>
        <v>0</v>
      </c>
      <c r="U29" s="251"/>
      <c r="V29" s="251"/>
    </row>
    <row r="30" spans="1:22" s="252" customFormat="1" ht="30.75" hidden="1" customHeight="1" outlineLevel="1">
      <c r="A30" s="140" t="s">
        <v>351</v>
      </c>
      <c r="B30" s="141" t="s">
        <v>1414</v>
      </c>
      <c r="C30" s="141" t="s">
        <v>796</v>
      </c>
      <c r="D30" s="142"/>
      <c r="E30" s="143"/>
      <c r="F30" s="144" t="s">
        <v>80</v>
      </c>
      <c r="G30" s="141"/>
      <c r="H30" s="141" t="s">
        <v>81</v>
      </c>
      <c r="I30" s="141" t="s">
        <v>82</v>
      </c>
      <c r="J30" s="3">
        <v>7</v>
      </c>
      <c r="K30" s="2">
        <v>0</v>
      </c>
      <c r="L30" s="2">
        <v>1</v>
      </c>
      <c r="M30" s="2">
        <v>0</v>
      </c>
      <c r="N30" s="1">
        <v>0</v>
      </c>
      <c r="O30" s="2">
        <v>0</v>
      </c>
      <c r="P30" s="2">
        <v>0</v>
      </c>
      <c r="Q30" s="2">
        <v>0</v>
      </c>
      <c r="R30" s="2">
        <f t="shared" si="2"/>
        <v>0</v>
      </c>
      <c r="S30" s="2">
        <f t="shared" si="0"/>
        <v>1</v>
      </c>
      <c r="T30" s="2">
        <f t="shared" si="1"/>
        <v>0</v>
      </c>
      <c r="U30" s="251"/>
      <c r="V30" s="251"/>
    </row>
    <row r="31" spans="1:22" s="252" customFormat="1" ht="30.75" hidden="1" customHeight="1" outlineLevel="1">
      <c r="A31" s="140" t="s">
        <v>352</v>
      </c>
      <c r="B31" s="141" t="s">
        <v>1415</v>
      </c>
      <c r="C31" s="141" t="s">
        <v>796</v>
      </c>
      <c r="D31" s="142"/>
      <c r="E31" s="143"/>
      <c r="F31" s="144" t="s">
        <v>83</v>
      </c>
      <c r="G31" s="141"/>
      <c r="H31" s="141" t="s">
        <v>84</v>
      </c>
      <c r="I31" s="141" t="s">
        <v>85</v>
      </c>
      <c r="J31" s="3">
        <v>6</v>
      </c>
      <c r="K31" s="2">
        <v>0</v>
      </c>
      <c r="L31" s="2">
        <v>2</v>
      </c>
      <c r="M31" s="2">
        <v>0</v>
      </c>
      <c r="N31" s="1">
        <v>0</v>
      </c>
      <c r="O31" s="2">
        <v>0</v>
      </c>
      <c r="P31" s="2">
        <v>0</v>
      </c>
      <c r="Q31" s="2">
        <v>0</v>
      </c>
      <c r="R31" s="2">
        <f t="shared" si="2"/>
        <v>0</v>
      </c>
      <c r="S31" s="2">
        <f t="shared" si="0"/>
        <v>2</v>
      </c>
      <c r="T31" s="2">
        <f t="shared" si="1"/>
        <v>0</v>
      </c>
      <c r="U31" s="251"/>
      <c r="V31" s="251"/>
    </row>
    <row r="32" spans="1:22" s="252" customFormat="1" ht="67.5" hidden="1" customHeight="1" outlineLevel="1">
      <c r="A32" s="140" t="s">
        <v>353</v>
      </c>
      <c r="B32" s="141" t="s">
        <v>1416</v>
      </c>
      <c r="C32" s="141" t="s">
        <v>796</v>
      </c>
      <c r="D32" s="142"/>
      <c r="E32" s="143"/>
      <c r="F32" s="144" t="s">
        <v>86</v>
      </c>
      <c r="G32" s="141"/>
      <c r="H32" s="141" t="s">
        <v>87</v>
      </c>
      <c r="I32" s="141" t="s">
        <v>88</v>
      </c>
      <c r="J32" s="3">
        <v>4</v>
      </c>
      <c r="K32" s="2">
        <v>0</v>
      </c>
      <c r="L32" s="2">
        <v>2</v>
      </c>
      <c r="M32" s="2">
        <v>0</v>
      </c>
      <c r="N32" s="1">
        <v>0</v>
      </c>
      <c r="O32" s="2">
        <v>0</v>
      </c>
      <c r="P32" s="2">
        <v>0</v>
      </c>
      <c r="Q32" s="2">
        <v>0</v>
      </c>
      <c r="R32" s="2">
        <f t="shared" si="2"/>
        <v>0</v>
      </c>
      <c r="S32" s="2">
        <f t="shared" si="0"/>
        <v>2</v>
      </c>
      <c r="T32" s="2">
        <f t="shared" si="1"/>
        <v>0</v>
      </c>
      <c r="U32" s="251"/>
      <c r="V32" s="251"/>
    </row>
    <row r="33" spans="1:22" s="252" customFormat="1" ht="51" hidden="1" customHeight="1" outlineLevel="1">
      <c r="A33" s="140" t="s">
        <v>354</v>
      </c>
      <c r="B33" s="141" t="s">
        <v>1417</v>
      </c>
      <c r="C33" s="141" t="s">
        <v>796</v>
      </c>
      <c r="D33" s="142"/>
      <c r="E33" s="143"/>
      <c r="F33" s="144" t="s">
        <v>89</v>
      </c>
      <c r="G33" s="141"/>
      <c r="H33" s="141" t="s">
        <v>90</v>
      </c>
      <c r="I33" s="141" t="s">
        <v>91</v>
      </c>
      <c r="J33" s="3">
        <v>6</v>
      </c>
      <c r="K33" s="2">
        <v>0</v>
      </c>
      <c r="L33" s="2">
        <v>3</v>
      </c>
      <c r="M33" s="2">
        <v>0</v>
      </c>
      <c r="N33" s="1">
        <v>0</v>
      </c>
      <c r="O33" s="2">
        <v>0</v>
      </c>
      <c r="P33" s="2">
        <v>0</v>
      </c>
      <c r="Q33" s="2">
        <v>0</v>
      </c>
      <c r="R33" s="2">
        <f t="shared" si="2"/>
        <v>0</v>
      </c>
      <c r="S33" s="2">
        <f t="shared" si="0"/>
        <v>3</v>
      </c>
      <c r="T33" s="2">
        <f t="shared" si="1"/>
        <v>0</v>
      </c>
      <c r="U33" s="251"/>
      <c r="V33" s="251"/>
    </row>
    <row r="34" spans="1:22" s="252" customFormat="1" ht="54" hidden="1" customHeight="1" outlineLevel="1">
      <c r="A34" s="140" t="s">
        <v>355</v>
      </c>
      <c r="B34" s="141" t="s">
        <v>92</v>
      </c>
      <c r="C34" s="141" t="s">
        <v>796</v>
      </c>
      <c r="D34" s="142"/>
      <c r="E34" s="143"/>
      <c r="F34" s="144" t="s">
        <v>93</v>
      </c>
      <c r="G34" s="141"/>
      <c r="H34" s="141" t="s">
        <v>94</v>
      </c>
      <c r="I34" s="141" t="s">
        <v>95</v>
      </c>
      <c r="J34" s="3">
        <v>9</v>
      </c>
      <c r="K34" s="2">
        <v>0</v>
      </c>
      <c r="L34" s="2">
        <v>6</v>
      </c>
      <c r="M34" s="2">
        <v>0</v>
      </c>
      <c r="N34" s="1">
        <v>0</v>
      </c>
      <c r="O34" s="2">
        <v>0</v>
      </c>
      <c r="P34" s="2">
        <v>0</v>
      </c>
      <c r="Q34" s="2">
        <v>0</v>
      </c>
      <c r="R34" s="2">
        <f t="shared" si="2"/>
        <v>0</v>
      </c>
      <c r="S34" s="2">
        <f t="shared" si="0"/>
        <v>6</v>
      </c>
      <c r="T34" s="2">
        <f t="shared" si="1"/>
        <v>0</v>
      </c>
      <c r="U34" s="251"/>
      <c r="V34" s="251"/>
    </row>
    <row r="35" spans="1:22" s="251" customFormat="1" ht="30.75" customHeight="1">
      <c r="A35" s="145" t="s">
        <v>12</v>
      </c>
      <c r="B35" s="27" t="s">
        <v>96</v>
      </c>
      <c r="C35" s="27"/>
      <c r="D35" s="133">
        <v>40518</v>
      </c>
      <c r="E35" s="134">
        <v>50</v>
      </c>
      <c r="F35" s="135" t="s">
        <v>97</v>
      </c>
      <c r="G35" s="136" t="s">
        <v>98</v>
      </c>
      <c r="H35" s="136"/>
      <c r="I35" s="136"/>
      <c r="J35" s="3">
        <v>1</v>
      </c>
      <c r="K35" s="2">
        <v>0</v>
      </c>
      <c r="L35" s="2">
        <v>0</v>
      </c>
      <c r="M35" s="2">
        <v>0</v>
      </c>
      <c r="N35" s="1">
        <v>0</v>
      </c>
      <c r="O35" s="2">
        <v>0</v>
      </c>
      <c r="P35" s="2">
        <v>0</v>
      </c>
      <c r="Q35" s="2">
        <v>0</v>
      </c>
      <c r="R35" s="2">
        <f t="shared" si="2"/>
        <v>0</v>
      </c>
      <c r="S35" s="2">
        <f t="shared" si="0"/>
        <v>0</v>
      </c>
      <c r="T35" s="2">
        <f t="shared" si="1"/>
        <v>0</v>
      </c>
    </row>
    <row r="36" spans="1:22" s="251" customFormat="1" ht="51.75" customHeight="1">
      <c r="A36" s="271" t="s">
        <v>170</v>
      </c>
      <c r="B36" s="27" t="s">
        <v>99</v>
      </c>
      <c r="C36" s="27"/>
      <c r="D36" s="133">
        <v>40539</v>
      </c>
      <c r="E36" s="134" t="s">
        <v>101</v>
      </c>
      <c r="F36" s="135" t="s">
        <v>659</v>
      </c>
      <c r="G36" s="136"/>
      <c r="H36" s="136"/>
      <c r="I36" s="136"/>
      <c r="J36" s="3">
        <v>0</v>
      </c>
      <c r="K36" s="2">
        <v>0</v>
      </c>
      <c r="L36" s="2">
        <v>0</v>
      </c>
      <c r="M36" s="2">
        <v>0</v>
      </c>
      <c r="N36" s="1">
        <v>0</v>
      </c>
      <c r="O36" s="2">
        <v>0</v>
      </c>
      <c r="P36" s="2">
        <v>0</v>
      </c>
      <c r="Q36" s="2">
        <v>0</v>
      </c>
      <c r="R36" s="2">
        <f t="shared" si="2"/>
        <v>0</v>
      </c>
      <c r="S36" s="2">
        <f t="shared" si="0"/>
        <v>0</v>
      </c>
      <c r="T36" s="2">
        <f t="shared" si="1"/>
        <v>0</v>
      </c>
    </row>
    <row r="37" spans="1:22" s="251" customFormat="1" ht="15.75" collapsed="1">
      <c r="A37" s="272"/>
      <c r="B37" s="139" t="s">
        <v>13</v>
      </c>
      <c r="C37" s="139"/>
      <c r="D37" s="133"/>
      <c r="E37" s="134"/>
      <c r="F37" s="135"/>
      <c r="G37" s="139"/>
      <c r="H37" s="139"/>
      <c r="I37" s="139"/>
      <c r="J37" s="3">
        <f>SUM(J38:J81)</f>
        <v>497</v>
      </c>
      <c r="K37" s="2">
        <f>SUM(K38:K81)</f>
        <v>339</v>
      </c>
      <c r="L37" s="2">
        <f>SUM(L38:L81)</f>
        <v>322</v>
      </c>
      <c r="M37" s="2">
        <f>SUM(M39:M81)</f>
        <v>45</v>
      </c>
      <c r="N37" s="1">
        <f>SUM(N39:N81)</f>
        <v>0</v>
      </c>
      <c r="O37" s="2">
        <f>SUM(O39:O81)</f>
        <v>0</v>
      </c>
      <c r="P37" s="2">
        <f>SUM(P39:P81)</f>
        <v>0</v>
      </c>
      <c r="Q37" s="2">
        <f>SUM(Q39:Q81)</f>
        <v>0</v>
      </c>
      <c r="R37" s="2">
        <f>SUM(N37:Q37)</f>
        <v>0</v>
      </c>
      <c r="S37" s="2">
        <f t="shared" si="0"/>
        <v>322</v>
      </c>
      <c r="T37" s="2">
        <f>SUM(T39:T81)</f>
        <v>45</v>
      </c>
    </row>
    <row r="38" spans="1:22" s="251" customFormat="1" ht="15.75" hidden="1" outlineLevel="1">
      <c r="A38" s="146"/>
      <c r="B38" s="147" t="s">
        <v>736</v>
      </c>
      <c r="C38" s="139"/>
      <c r="D38" s="133"/>
      <c r="E38" s="134"/>
      <c r="F38" s="135"/>
      <c r="G38" s="139"/>
      <c r="H38" s="139"/>
      <c r="I38" s="139"/>
      <c r="J38" s="3">
        <v>1</v>
      </c>
      <c r="K38" s="2">
        <v>1</v>
      </c>
      <c r="L38" s="2">
        <v>1</v>
      </c>
      <c r="M38" s="2">
        <v>0</v>
      </c>
      <c r="N38" s="1">
        <v>0</v>
      </c>
      <c r="O38" s="2">
        <v>0</v>
      </c>
      <c r="P38" s="2">
        <v>0</v>
      </c>
      <c r="Q38" s="2">
        <v>0</v>
      </c>
      <c r="R38" s="2">
        <f t="shared" si="2"/>
        <v>0</v>
      </c>
      <c r="S38" s="2">
        <f t="shared" ref="S38:S80" si="3">SUM(L38+R38)</f>
        <v>1</v>
      </c>
      <c r="T38" s="2">
        <f t="shared" si="1"/>
        <v>0</v>
      </c>
    </row>
    <row r="39" spans="1:22" s="251" customFormat="1" ht="15.75" hidden="1" outlineLevel="1">
      <c r="A39" s="146"/>
      <c r="B39" s="147" t="s">
        <v>1215</v>
      </c>
      <c r="C39" s="139"/>
      <c r="D39" s="133"/>
      <c r="E39" s="134"/>
      <c r="F39" s="135"/>
      <c r="G39" s="139"/>
      <c r="H39" s="139"/>
      <c r="I39" s="139"/>
      <c r="J39" s="3">
        <v>18</v>
      </c>
      <c r="K39" s="2">
        <v>4</v>
      </c>
      <c r="L39" s="2">
        <v>0</v>
      </c>
      <c r="M39" s="2">
        <v>4</v>
      </c>
      <c r="N39" s="1">
        <v>0</v>
      </c>
      <c r="O39" s="2">
        <v>0</v>
      </c>
      <c r="P39" s="2">
        <v>0</v>
      </c>
      <c r="Q39" s="2">
        <v>0</v>
      </c>
      <c r="R39" s="2">
        <f t="shared" si="2"/>
        <v>0</v>
      </c>
      <c r="S39" s="2">
        <f t="shared" si="3"/>
        <v>0</v>
      </c>
      <c r="T39" s="2">
        <f t="shared" si="1"/>
        <v>4</v>
      </c>
    </row>
    <row r="40" spans="1:22" s="251" customFormat="1" ht="15.75" hidden="1" outlineLevel="1">
      <c r="A40" s="146"/>
      <c r="B40" s="147" t="s">
        <v>1216</v>
      </c>
      <c r="C40" s="139"/>
      <c r="D40" s="133"/>
      <c r="E40" s="134"/>
      <c r="F40" s="135"/>
      <c r="G40" s="139"/>
      <c r="H40" s="139"/>
      <c r="I40" s="139"/>
      <c r="J40" s="3">
        <v>8</v>
      </c>
      <c r="K40" s="2">
        <v>7</v>
      </c>
      <c r="L40" s="2">
        <v>6</v>
      </c>
      <c r="M40" s="2">
        <v>1</v>
      </c>
      <c r="N40" s="1">
        <v>0</v>
      </c>
      <c r="O40" s="2">
        <v>0</v>
      </c>
      <c r="P40" s="2">
        <v>0</v>
      </c>
      <c r="Q40" s="2">
        <v>0</v>
      </c>
      <c r="R40" s="2">
        <f t="shared" si="2"/>
        <v>0</v>
      </c>
      <c r="S40" s="2">
        <f t="shared" si="3"/>
        <v>6</v>
      </c>
      <c r="T40" s="2">
        <f t="shared" si="1"/>
        <v>1</v>
      </c>
    </row>
    <row r="41" spans="1:22" s="251" customFormat="1" ht="15.75" hidden="1" outlineLevel="1">
      <c r="A41" s="146"/>
      <c r="B41" s="147" t="s">
        <v>1240</v>
      </c>
      <c r="C41" s="139"/>
      <c r="D41" s="133"/>
      <c r="E41" s="134"/>
      <c r="F41" s="135"/>
      <c r="G41" s="139"/>
      <c r="H41" s="139"/>
      <c r="I41" s="139"/>
      <c r="J41" s="3">
        <v>9</v>
      </c>
      <c r="K41" s="2">
        <v>0</v>
      </c>
      <c r="L41" s="2">
        <v>0</v>
      </c>
      <c r="M41" s="2">
        <v>0</v>
      </c>
      <c r="N41" s="1">
        <v>0</v>
      </c>
      <c r="O41" s="2">
        <v>0</v>
      </c>
      <c r="P41" s="2">
        <v>0</v>
      </c>
      <c r="Q41" s="2">
        <v>0</v>
      </c>
      <c r="R41" s="2">
        <f t="shared" si="2"/>
        <v>0</v>
      </c>
      <c r="S41" s="2">
        <f t="shared" si="3"/>
        <v>0</v>
      </c>
      <c r="T41" s="2">
        <f t="shared" si="1"/>
        <v>0</v>
      </c>
    </row>
    <row r="42" spans="1:22" s="251" customFormat="1" ht="15.75" hidden="1" outlineLevel="1">
      <c r="A42" s="146"/>
      <c r="B42" s="147" t="s">
        <v>1217</v>
      </c>
      <c r="C42" s="139"/>
      <c r="D42" s="133"/>
      <c r="E42" s="134"/>
      <c r="F42" s="135"/>
      <c r="G42" s="139"/>
      <c r="H42" s="139"/>
      <c r="I42" s="139"/>
      <c r="J42" s="3">
        <v>1</v>
      </c>
      <c r="K42" s="2">
        <v>0</v>
      </c>
      <c r="L42" s="2">
        <v>0</v>
      </c>
      <c r="M42" s="2">
        <v>0</v>
      </c>
      <c r="N42" s="1">
        <v>0</v>
      </c>
      <c r="O42" s="2">
        <v>0</v>
      </c>
      <c r="P42" s="2">
        <v>0</v>
      </c>
      <c r="Q42" s="2">
        <v>0</v>
      </c>
      <c r="R42" s="2">
        <f t="shared" si="2"/>
        <v>0</v>
      </c>
      <c r="S42" s="2">
        <f t="shared" si="3"/>
        <v>0</v>
      </c>
      <c r="T42" s="2">
        <f t="shared" si="1"/>
        <v>0</v>
      </c>
    </row>
    <row r="43" spans="1:22" s="251" customFormat="1" ht="31.5" hidden="1" outlineLevel="1">
      <c r="A43" s="146"/>
      <c r="B43" s="147" t="s">
        <v>1239</v>
      </c>
      <c r="C43" s="139"/>
      <c r="D43" s="133"/>
      <c r="E43" s="134"/>
      <c r="F43" s="135"/>
      <c r="G43" s="139"/>
      <c r="H43" s="139"/>
      <c r="I43" s="139"/>
      <c r="J43" s="3">
        <v>10</v>
      </c>
      <c r="K43" s="2">
        <v>0</v>
      </c>
      <c r="L43" s="2">
        <v>0</v>
      </c>
      <c r="M43" s="2">
        <v>0</v>
      </c>
      <c r="N43" s="1">
        <v>0</v>
      </c>
      <c r="O43" s="2">
        <v>0</v>
      </c>
      <c r="P43" s="2">
        <v>0</v>
      </c>
      <c r="Q43" s="2">
        <v>0</v>
      </c>
      <c r="R43" s="2">
        <f t="shared" si="2"/>
        <v>0</v>
      </c>
      <c r="S43" s="2">
        <f t="shared" si="3"/>
        <v>0</v>
      </c>
      <c r="T43" s="2">
        <f t="shared" si="1"/>
        <v>0</v>
      </c>
    </row>
    <row r="44" spans="1:22" s="251" customFormat="1" ht="15.75" hidden="1" outlineLevel="1">
      <c r="A44" s="146"/>
      <c r="B44" s="147" t="s">
        <v>1214</v>
      </c>
      <c r="C44" s="139"/>
      <c r="D44" s="133"/>
      <c r="E44" s="134"/>
      <c r="F44" s="135"/>
      <c r="G44" s="139"/>
      <c r="H44" s="139"/>
      <c r="I44" s="139"/>
      <c r="J44" s="3">
        <v>3</v>
      </c>
      <c r="K44" s="2">
        <v>1</v>
      </c>
      <c r="L44" s="2">
        <v>1</v>
      </c>
      <c r="M44" s="2">
        <v>0</v>
      </c>
      <c r="N44" s="1">
        <v>0</v>
      </c>
      <c r="O44" s="2">
        <v>0</v>
      </c>
      <c r="P44" s="2">
        <v>0</v>
      </c>
      <c r="Q44" s="2">
        <v>0</v>
      </c>
      <c r="R44" s="2">
        <f t="shared" si="2"/>
        <v>0</v>
      </c>
      <c r="S44" s="2">
        <f t="shared" si="3"/>
        <v>1</v>
      </c>
      <c r="T44" s="2">
        <f t="shared" si="1"/>
        <v>0</v>
      </c>
    </row>
    <row r="45" spans="1:22" s="251" customFormat="1" ht="31.5" hidden="1" outlineLevel="1">
      <c r="A45" s="146"/>
      <c r="B45" s="147" t="s">
        <v>1218</v>
      </c>
      <c r="C45" s="139"/>
      <c r="D45" s="133"/>
      <c r="E45" s="134"/>
      <c r="F45" s="135"/>
      <c r="G45" s="139"/>
      <c r="H45" s="139"/>
      <c r="I45" s="139"/>
      <c r="J45" s="3">
        <v>12</v>
      </c>
      <c r="K45" s="2">
        <v>6</v>
      </c>
      <c r="L45" s="2">
        <v>3</v>
      </c>
      <c r="M45" s="2">
        <v>3</v>
      </c>
      <c r="N45" s="1">
        <v>0</v>
      </c>
      <c r="O45" s="2">
        <v>0</v>
      </c>
      <c r="P45" s="2">
        <v>0</v>
      </c>
      <c r="Q45" s="2">
        <v>0</v>
      </c>
      <c r="R45" s="2">
        <f t="shared" si="2"/>
        <v>0</v>
      </c>
      <c r="S45" s="2">
        <f t="shared" si="3"/>
        <v>3</v>
      </c>
      <c r="T45" s="2">
        <f t="shared" si="1"/>
        <v>3</v>
      </c>
    </row>
    <row r="46" spans="1:22" s="251" customFormat="1" ht="31.5" hidden="1" outlineLevel="1">
      <c r="A46" s="146"/>
      <c r="B46" s="147" t="s">
        <v>1232</v>
      </c>
      <c r="C46" s="139"/>
      <c r="D46" s="133"/>
      <c r="E46" s="134"/>
      <c r="F46" s="135"/>
      <c r="G46" s="139"/>
      <c r="H46" s="139"/>
      <c r="I46" s="139"/>
      <c r="J46" s="3">
        <v>2</v>
      </c>
      <c r="K46" s="2">
        <v>1</v>
      </c>
      <c r="L46" s="2">
        <v>0</v>
      </c>
      <c r="M46" s="2">
        <v>1</v>
      </c>
      <c r="N46" s="1">
        <v>0</v>
      </c>
      <c r="O46" s="2">
        <v>0</v>
      </c>
      <c r="P46" s="2">
        <v>0</v>
      </c>
      <c r="Q46" s="2">
        <v>0</v>
      </c>
      <c r="R46" s="2">
        <f t="shared" si="2"/>
        <v>0</v>
      </c>
      <c r="S46" s="2">
        <f t="shared" si="3"/>
        <v>0</v>
      </c>
      <c r="T46" s="2">
        <f t="shared" si="1"/>
        <v>1</v>
      </c>
    </row>
    <row r="47" spans="1:22" s="251" customFormat="1" ht="15.75" hidden="1" outlineLevel="1">
      <c r="A47" s="146"/>
      <c r="B47" s="147" t="s">
        <v>1212</v>
      </c>
      <c r="C47" s="139"/>
      <c r="D47" s="133"/>
      <c r="E47" s="134"/>
      <c r="F47" s="135"/>
      <c r="G47" s="139"/>
      <c r="H47" s="139"/>
      <c r="I47" s="139"/>
      <c r="J47" s="3">
        <v>1</v>
      </c>
      <c r="K47" s="2">
        <v>1</v>
      </c>
      <c r="L47" s="2">
        <v>1</v>
      </c>
      <c r="M47" s="2">
        <v>0</v>
      </c>
      <c r="N47" s="1">
        <v>0</v>
      </c>
      <c r="O47" s="2">
        <v>0</v>
      </c>
      <c r="P47" s="2">
        <v>0</v>
      </c>
      <c r="Q47" s="2">
        <v>0</v>
      </c>
      <c r="R47" s="2">
        <f t="shared" si="2"/>
        <v>0</v>
      </c>
      <c r="S47" s="2">
        <f t="shared" si="3"/>
        <v>1</v>
      </c>
      <c r="T47" s="2">
        <f t="shared" si="1"/>
        <v>0</v>
      </c>
    </row>
    <row r="48" spans="1:22" s="251" customFormat="1" ht="31.5" hidden="1" outlineLevel="1">
      <c r="A48" s="146"/>
      <c r="B48" s="147" t="s">
        <v>1227</v>
      </c>
      <c r="C48" s="139"/>
      <c r="D48" s="133"/>
      <c r="E48" s="134"/>
      <c r="F48" s="135"/>
      <c r="G48" s="139"/>
      <c r="H48" s="139"/>
      <c r="I48" s="139"/>
      <c r="J48" s="3">
        <v>4</v>
      </c>
      <c r="K48" s="2">
        <v>1</v>
      </c>
      <c r="L48" s="2">
        <v>1</v>
      </c>
      <c r="M48" s="2">
        <v>0</v>
      </c>
      <c r="N48" s="1">
        <v>0</v>
      </c>
      <c r="O48" s="2">
        <v>0</v>
      </c>
      <c r="P48" s="2">
        <v>0</v>
      </c>
      <c r="Q48" s="2">
        <v>0</v>
      </c>
      <c r="R48" s="2">
        <f t="shared" si="2"/>
        <v>0</v>
      </c>
      <c r="S48" s="2">
        <f t="shared" si="3"/>
        <v>1</v>
      </c>
      <c r="T48" s="2">
        <f t="shared" si="1"/>
        <v>0</v>
      </c>
    </row>
    <row r="49" spans="1:20" s="251" customFormat="1" ht="31.5" hidden="1" outlineLevel="1">
      <c r="A49" s="146"/>
      <c r="B49" s="147" t="s">
        <v>1219</v>
      </c>
      <c r="C49" s="139"/>
      <c r="D49" s="133"/>
      <c r="E49" s="134"/>
      <c r="F49" s="135"/>
      <c r="G49" s="139"/>
      <c r="H49" s="139"/>
      <c r="I49" s="139"/>
      <c r="J49" s="3">
        <v>11</v>
      </c>
      <c r="K49" s="2">
        <v>3</v>
      </c>
      <c r="L49" s="2">
        <v>0</v>
      </c>
      <c r="M49" s="2">
        <v>3</v>
      </c>
      <c r="N49" s="1">
        <v>0</v>
      </c>
      <c r="O49" s="2">
        <v>0</v>
      </c>
      <c r="P49" s="2">
        <v>0</v>
      </c>
      <c r="Q49" s="2">
        <v>0</v>
      </c>
      <c r="R49" s="2">
        <f t="shared" si="2"/>
        <v>0</v>
      </c>
      <c r="S49" s="2">
        <f t="shared" si="3"/>
        <v>0</v>
      </c>
      <c r="T49" s="2">
        <f t="shared" si="1"/>
        <v>3</v>
      </c>
    </row>
    <row r="50" spans="1:20" s="251" customFormat="1" ht="31.5" hidden="1" outlineLevel="1">
      <c r="A50" s="146"/>
      <c r="B50" s="147" t="s">
        <v>1375</v>
      </c>
      <c r="C50" s="139"/>
      <c r="D50" s="133"/>
      <c r="E50" s="134"/>
      <c r="F50" s="135"/>
      <c r="G50" s="139"/>
      <c r="H50" s="139"/>
      <c r="I50" s="139"/>
      <c r="J50" s="3">
        <v>8</v>
      </c>
      <c r="K50" s="2">
        <v>1</v>
      </c>
      <c r="L50" s="2">
        <v>0</v>
      </c>
      <c r="M50" s="2">
        <v>1</v>
      </c>
      <c r="N50" s="1">
        <v>0</v>
      </c>
      <c r="O50" s="2">
        <v>0</v>
      </c>
      <c r="P50" s="2">
        <v>0</v>
      </c>
      <c r="Q50" s="2">
        <v>0</v>
      </c>
      <c r="R50" s="2">
        <f t="shared" si="2"/>
        <v>0</v>
      </c>
      <c r="S50" s="2">
        <f t="shared" si="3"/>
        <v>0</v>
      </c>
      <c r="T50" s="2">
        <f t="shared" si="1"/>
        <v>1</v>
      </c>
    </row>
    <row r="51" spans="1:20" s="251" customFormat="1" ht="15.75" hidden="1" outlineLevel="1">
      <c r="A51" s="146"/>
      <c r="B51" s="147" t="s">
        <v>1220</v>
      </c>
      <c r="C51" s="139"/>
      <c r="D51" s="133"/>
      <c r="E51" s="134"/>
      <c r="F51" s="135"/>
      <c r="G51" s="139"/>
      <c r="H51" s="139"/>
      <c r="I51" s="139"/>
      <c r="J51" s="3">
        <v>15</v>
      </c>
      <c r="K51" s="2">
        <v>0</v>
      </c>
      <c r="L51" s="2">
        <v>0</v>
      </c>
      <c r="M51" s="2">
        <v>0</v>
      </c>
      <c r="N51" s="1">
        <v>0</v>
      </c>
      <c r="O51" s="2">
        <v>0</v>
      </c>
      <c r="P51" s="2">
        <v>0</v>
      </c>
      <c r="Q51" s="2">
        <v>0</v>
      </c>
      <c r="R51" s="2">
        <f t="shared" si="2"/>
        <v>0</v>
      </c>
      <c r="S51" s="2">
        <f t="shared" si="3"/>
        <v>0</v>
      </c>
      <c r="T51" s="2">
        <f t="shared" si="1"/>
        <v>0</v>
      </c>
    </row>
    <row r="52" spans="1:20" s="251" customFormat="1" ht="15.75" hidden="1" outlineLevel="1">
      <c r="A52" s="146"/>
      <c r="B52" s="147" t="s">
        <v>1221</v>
      </c>
      <c r="C52" s="139"/>
      <c r="D52" s="133"/>
      <c r="E52" s="134"/>
      <c r="F52" s="135"/>
      <c r="G52" s="139"/>
      <c r="H52" s="139"/>
      <c r="I52" s="139"/>
      <c r="J52" s="3">
        <v>8</v>
      </c>
      <c r="K52" s="2">
        <v>0</v>
      </c>
      <c r="L52" s="2">
        <v>0</v>
      </c>
      <c r="M52" s="2">
        <v>0</v>
      </c>
      <c r="N52" s="1">
        <v>0</v>
      </c>
      <c r="O52" s="2">
        <v>0</v>
      </c>
      <c r="P52" s="2">
        <v>0</v>
      </c>
      <c r="Q52" s="2">
        <v>0</v>
      </c>
      <c r="R52" s="2">
        <f t="shared" si="2"/>
        <v>0</v>
      </c>
      <c r="S52" s="2">
        <f t="shared" si="3"/>
        <v>0</v>
      </c>
      <c r="T52" s="2">
        <f t="shared" si="1"/>
        <v>0</v>
      </c>
    </row>
    <row r="53" spans="1:20" s="251" customFormat="1" ht="15.75" hidden="1" outlineLevel="1">
      <c r="A53" s="146"/>
      <c r="B53" s="147" t="s">
        <v>1222</v>
      </c>
      <c r="C53" s="139"/>
      <c r="D53" s="133"/>
      <c r="E53" s="134"/>
      <c r="F53" s="135"/>
      <c r="G53" s="139"/>
      <c r="H53" s="139"/>
      <c r="I53" s="139"/>
      <c r="J53" s="3">
        <v>2</v>
      </c>
      <c r="K53" s="2">
        <v>0</v>
      </c>
      <c r="L53" s="2">
        <v>0</v>
      </c>
      <c r="M53" s="2">
        <v>0</v>
      </c>
      <c r="N53" s="1">
        <v>0</v>
      </c>
      <c r="O53" s="2">
        <v>0</v>
      </c>
      <c r="P53" s="2">
        <v>0</v>
      </c>
      <c r="Q53" s="2">
        <v>0</v>
      </c>
      <c r="R53" s="2">
        <f t="shared" si="2"/>
        <v>0</v>
      </c>
      <c r="S53" s="2">
        <f t="shared" si="3"/>
        <v>0</v>
      </c>
      <c r="T53" s="2">
        <f t="shared" si="1"/>
        <v>0</v>
      </c>
    </row>
    <row r="54" spans="1:20" s="251" customFormat="1" ht="15.75" hidden="1" outlineLevel="1">
      <c r="A54" s="146"/>
      <c r="B54" s="147" t="s">
        <v>1223</v>
      </c>
      <c r="C54" s="139"/>
      <c r="D54" s="133"/>
      <c r="E54" s="134"/>
      <c r="F54" s="135"/>
      <c r="G54" s="139"/>
      <c r="H54" s="139"/>
      <c r="I54" s="139"/>
      <c r="J54" s="3">
        <v>12</v>
      </c>
      <c r="K54" s="2">
        <v>4</v>
      </c>
      <c r="L54" s="2">
        <v>0</v>
      </c>
      <c r="M54" s="2">
        <v>4</v>
      </c>
      <c r="N54" s="1">
        <v>0</v>
      </c>
      <c r="O54" s="2">
        <v>0</v>
      </c>
      <c r="P54" s="2">
        <v>0</v>
      </c>
      <c r="Q54" s="2">
        <v>0</v>
      </c>
      <c r="R54" s="2">
        <f t="shared" si="2"/>
        <v>0</v>
      </c>
      <c r="S54" s="2">
        <f t="shared" si="3"/>
        <v>0</v>
      </c>
      <c r="T54" s="2">
        <f t="shared" si="1"/>
        <v>4</v>
      </c>
    </row>
    <row r="55" spans="1:20" s="251" customFormat="1" ht="15.75" hidden="1" outlineLevel="1">
      <c r="A55" s="146"/>
      <c r="B55" s="147" t="s">
        <v>1213</v>
      </c>
      <c r="C55" s="139"/>
      <c r="D55" s="133"/>
      <c r="E55" s="134"/>
      <c r="F55" s="135"/>
      <c r="G55" s="139"/>
      <c r="H55" s="139"/>
      <c r="I55" s="139"/>
      <c r="J55" s="3">
        <v>3</v>
      </c>
      <c r="K55" s="2">
        <v>3</v>
      </c>
      <c r="L55" s="2">
        <v>1</v>
      </c>
      <c r="M55" s="2">
        <v>2</v>
      </c>
      <c r="N55" s="1">
        <v>0</v>
      </c>
      <c r="O55" s="2">
        <v>0</v>
      </c>
      <c r="P55" s="2">
        <v>0</v>
      </c>
      <c r="Q55" s="2">
        <v>0</v>
      </c>
      <c r="R55" s="2">
        <f t="shared" si="2"/>
        <v>0</v>
      </c>
      <c r="S55" s="2">
        <f t="shared" si="3"/>
        <v>1</v>
      </c>
      <c r="T55" s="2">
        <f t="shared" si="1"/>
        <v>2</v>
      </c>
    </row>
    <row r="56" spans="1:20" s="251" customFormat="1" ht="15.75" hidden="1" outlineLevel="1">
      <c r="A56" s="146"/>
      <c r="B56" s="147" t="s">
        <v>1224</v>
      </c>
      <c r="C56" s="139"/>
      <c r="D56" s="133"/>
      <c r="E56" s="134"/>
      <c r="F56" s="135"/>
      <c r="G56" s="139"/>
      <c r="H56" s="139"/>
      <c r="I56" s="139"/>
      <c r="J56" s="3">
        <v>2</v>
      </c>
      <c r="K56" s="2">
        <v>2</v>
      </c>
      <c r="L56" s="2">
        <v>0</v>
      </c>
      <c r="M56" s="2">
        <v>2</v>
      </c>
      <c r="N56" s="1">
        <v>0</v>
      </c>
      <c r="O56" s="2">
        <v>0</v>
      </c>
      <c r="P56" s="2">
        <v>0</v>
      </c>
      <c r="Q56" s="2">
        <v>0</v>
      </c>
      <c r="R56" s="2">
        <f t="shared" si="2"/>
        <v>0</v>
      </c>
      <c r="S56" s="2">
        <f t="shared" si="3"/>
        <v>0</v>
      </c>
      <c r="T56" s="2">
        <f t="shared" si="1"/>
        <v>2</v>
      </c>
    </row>
    <row r="57" spans="1:20" s="251" customFormat="1" ht="15.75" hidden="1" outlineLevel="1">
      <c r="A57" s="146"/>
      <c r="B57" s="147" t="s">
        <v>1225</v>
      </c>
      <c r="C57" s="139"/>
      <c r="D57" s="133"/>
      <c r="E57" s="134"/>
      <c r="F57" s="135"/>
      <c r="G57" s="139"/>
      <c r="H57" s="139"/>
      <c r="I57" s="139"/>
      <c r="J57" s="3">
        <v>1</v>
      </c>
      <c r="K57" s="2">
        <v>0</v>
      </c>
      <c r="L57" s="2">
        <v>0</v>
      </c>
      <c r="M57" s="2">
        <v>0</v>
      </c>
      <c r="N57" s="1">
        <v>0</v>
      </c>
      <c r="O57" s="2">
        <v>0</v>
      </c>
      <c r="P57" s="2">
        <v>0</v>
      </c>
      <c r="Q57" s="2">
        <v>0</v>
      </c>
      <c r="R57" s="2">
        <f t="shared" si="2"/>
        <v>0</v>
      </c>
      <c r="S57" s="2">
        <f t="shared" si="3"/>
        <v>0</v>
      </c>
      <c r="T57" s="2">
        <f t="shared" si="1"/>
        <v>0</v>
      </c>
    </row>
    <row r="58" spans="1:20" s="251" customFormat="1" ht="15.75" hidden="1" outlineLevel="1">
      <c r="A58" s="146"/>
      <c r="B58" s="147" t="s">
        <v>1226</v>
      </c>
      <c r="C58" s="139"/>
      <c r="D58" s="133"/>
      <c r="E58" s="134"/>
      <c r="F58" s="135"/>
      <c r="G58" s="139"/>
      <c r="H58" s="139"/>
      <c r="I58" s="139"/>
      <c r="J58" s="3">
        <v>1</v>
      </c>
      <c r="K58" s="2">
        <v>1</v>
      </c>
      <c r="L58" s="2">
        <v>1</v>
      </c>
      <c r="M58" s="2">
        <v>0</v>
      </c>
      <c r="N58" s="1">
        <v>0</v>
      </c>
      <c r="O58" s="2">
        <v>0</v>
      </c>
      <c r="P58" s="2">
        <v>0</v>
      </c>
      <c r="Q58" s="2">
        <v>0</v>
      </c>
      <c r="R58" s="2">
        <f t="shared" si="2"/>
        <v>0</v>
      </c>
      <c r="S58" s="2">
        <f t="shared" si="3"/>
        <v>1</v>
      </c>
      <c r="T58" s="2">
        <f t="shared" si="1"/>
        <v>0</v>
      </c>
    </row>
    <row r="59" spans="1:20" s="251" customFormat="1" ht="31.5" hidden="1" outlineLevel="1">
      <c r="A59" s="146"/>
      <c r="B59" s="147" t="s">
        <v>1233</v>
      </c>
      <c r="C59" s="139"/>
      <c r="D59" s="133"/>
      <c r="E59" s="134"/>
      <c r="F59" s="135"/>
      <c r="G59" s="139"/>
      <c r="H59" s="139"/>
      <c r="I59" s="139"/>
      <c r="J59" s="3">
        <v>4</v>
      </c>
      <c r="K59" s="2">
        <v>2</v>
      </c>
      <c r="L59" s="2">
        <v>2</v>
      </c>
      <c r="M59" s="2">
        <v>0</v>
      </c>
      <c r="N59" s="1">
        <v>0</v>
      </c>
      <c r="O59" s="2">
        <v>0</v>
      </c>
      <c r="P59" s="2">
        <v>0</v>
      </c>
      <c r="Q59" s="2">
        <v>0</v>
      </c>
      <c r="R59" s="2">
        <f t="shared" si="2"/>
        <v>0</v>
      </c>
      <c r="S59" s="2">
        <f t="shared" si="3"/>
        <v>2</v>
      </c>
      <c r="T59" s="2">
        <f t="shared" si="1"/>
        <v>0</v>
      </c>
    </row>
    <row r="60" spans="1:20" s="251" customFormat="1" ht="31.5" hidden="1" outlineLevel="1">
      <c r="A60" s="146"/>
      <c r="B60" s="147" t="s">
        <v>1234</v>
      </c>
      <c r="C60" s="139"/>
      <c r="D60" s="133"/>
      <c r="E60" s="134"/>
      <c r="F60" s="135"/>
      <c r="G60" s="139"/>
      <c r="H60" s="139"/>
      <c r="I60" s="139"/>
      <c r="J60" s="3">
        <v>6</v>
      </c>
      <c r="K60" s="2">
        <v>0</v>
      </c>
      <c r="L60" s="2">
        <v>0</v>
      </c>
      <c r="M60" s="2">
        <v>0</v>
      </c>
      <c r="N60" s="1">
        <v>0</v>
      </c>
      <c r="O60" s="2">
        <v>0</v>
      </c>
      <c r="P60" s="2">
        <v>0</v>
      </c>
      <c r="Q60" s="2">
        <v>0</v>
      </c>
      <c r="R60" s="2">
        <f t="shared" si="2"/>
        <v>0</v>
      </c>
      <c r="S60" s="2">
        <f t="shared" si="3"/>
        <v>0</v>
      </c>
      <c r="T60" s="2">
        <f t="shared" si="1"/>
        <v>0</v>
      </c>
    </row>
    <row r="61" spans="1:20" s="251" customFormat="1" ht="31.5" hidden="1" outlineLevel="1">
      <c r="A61" s="146"/>
      <c r="B61" s="147" t="s">
        <v>1228</v>
      </c>
      <c r="C61" s="139"/>
      <c r="D61" s="133"/>
      <c r="E61" s="134"/>
      <c r="F61" s="135"/>
      <c r="G61" s="139"/>
      <c r="H61" s="139"/>
      <c r="I61" s="139"/>
      <c r="J61" s="3">
        <v>6</v>
      </c>
      <c r="K61" s="2">
        <v>0</v>
      </c>
      <c r="L61" s="2">
        <v>0</v>
      </c>
      <c r="M61" s="2">
        <v>0</v>
      </c>
      <c r="N61" s="1">
        <v>0</v>
      </c>
      <c r="O61" s="2">
        <v>0</v>
      </c>
      <c r="P61" s="2">
        <v>0</v>
      </c>
      <c r="Q61" s="2">
        <v>0</v>
      </c>
      <c r="R61" s="2">
        <f t="shared" si="2"/>
        <v>0</v>
      </c>
      <c r="S61" s="2">
        <f t="shared" si="3"/>
        <v>0</v>
      </c>
      <c r="T61" s="2">
        <f t="shared" si="1"/>
        <v>0</v>
      </c>
    </row>
    <row r="62" spans="1:20" s="251" customFormat="1" ht="49.5" hidden="1" customHeight="1" outlineLevel="1">
      <c r="A62" s="146"/>
      <c r="B62" s="147" t="s">
        <v>1229</v>
      </c>
      <c r="C62" s="139"/>
      <c r="D62" s="133"/>
      <c r="E62" s="134"/>
      <c r="F62" s="135"/>
      <c r="G62" s="139"/>
      <c r="H62" s="139"/>
      <c r="I62" s="139"/>
      <c r="J62" s="3">
        <v>2</v>
      </c>
      <c r="K62" s="2">
        <v>1</v>
      </c>
      <c r="L62" s="2">
        <v>1</v>
      </c>
      <c r="M62" s="2">
        <v>0</v>
      </c>
      <c r="N62" s="1">
        <v>0</v>
      </c>
      <c r="O62" s="2">
        <v>0</v>
      </c>
      <c r="P62" s="2">
        <v>0</v>
      </c>
      <c r="Q62" s="2">
        <v>0</v>
      </c>
      <c r="R62" s="2">
        <f t="shared" si="2"/>
        <v>0</v>
      </c>
      <c r="S62" s="2">
        <f t="shared" si="3"/>
        <v>1</v>
      </c>
      <c r="T62" s="2">
        <f t="shared" si="1"/>
        <v>0</v>
      </c>
    </row>
    <row r="63" spans="1:20" s="251" customFormat="1" ht="66.75" hidden="1" customHeight="1" outlineLevel="1">
      <c r="A63" s="146"/>
      <c r="B63" s="147" t="s">
        <v>1230</v>
      </c>
      <c r="C63" s="139"/>
      <c r="D63" s="133"/>
      <c r="E63" s="134"/>
      <c r="F63" s="135"/>
      <c r="G63" s="139"/>
      <c r="H63" s="139"/>
      <c r="I63" s="139"/>
      <c r="J63" s="3">
        <v>2</v>
      </c>
      <c r="K63" s="2">
        <v>2</v>
      </c>
      <c r="L63" s="2">
        <v>2</v>
      </c>
      <c r="M63" s="2">
        <v>0</v>
      </c>
      <c r="N63" s="1">
        <v>0</v>
      </c>
      <c r="O63" s="2">
        <v>0</v>
      </c>
      <c r="P63" s="2">
        <v>0</v>
      </c>
      <c r="Q63" s="2">
        <v>0</v>
      </c>
      <c r="R63" s="2">
        <f t="shared" si="2"/>
        <v>0</v>
      </c>
      <c r="S63" s="2">
        <f t="shared" si="3"/>
        <v>2</v>
      </c>
      <c r="T63" s="2">
        <f t="shared" si="1"/>
        <v>0</v>
      </c>
    </row>
    <row r="64" spans="1:20" s="251" customFormat="1" ht="36" hidden="1" customHeight="1" outlineLevel="1">
      <c r="A64" s="146"/>
      <c r="B64" s="147" t="s">
        <v>961</v>
      </c>
      <c r="C64" s="139"/>
      <c r="D64" s="133"/>
      <c r="E64" s="134"/>
      <c r="F64" s="135"/>
      <c r="G64" s="139"/>
      <c r="H64" s="139"/>
      <c r="I64" s="139"/>
      <c r="J64" s="3">
        <v>6</v>
      </c>
      <c r="K64" s="2">
        <v>2</v>
      </c>
      <c r="L64" s="2">
        <v>2</v>
      </c>
      <c r="M64" s="2">
        <v>0</v>
      </c>
      <c r="N64" s="1">
        <v>0</v>
      </c>
      <c r="O64" s="2">
        <v>0</v>
      </c>
      <c r="P64" s="2">
        <v>0</v>
      </c>
      <c r="Q64" s="2">
        <v>0</v>
      </c>
      <c r="R64" s="2">
        <f t="shared" si="2"/>
        <v>0</v>
      </c>
      <c r="S64" s="2">
        <f t="shared" si="3"/>
        <v>2</v>
      </c>
      <c r="T64" s="2">
        <f t="shared" si="1"/>
        <v>0</v>
      </c>
    </row>
    <row r="65" spans="1:20" s="251" customFormat="1" ht="31.5" hidden="1" outlineLevel="1">
      <c r="A65" s="146"/>
      <c r="B65" s="147" t="s">
        <v>1231</v>
      </c>
      <c r="C65" s="139"/>
      <c r="D65" s="133"/>
      <c r="E65" s="134"/>
      <c r="F65" s="135"/>
      <c r="G65" s="139"/>
      <c r="H65" s="139"/>
      <c r="I65" s="139"/>
      <c r="J65" s="3">
        <v>3</v>
      </c>
      <c r="K65" s="2">
        <v>1</v>
      </c>
      <c r="L65" s="2">
        <v>0</v>
      </c>
      <c r="M65" s="2">
        <v>1</v>
      </c>
      <c r="N65" s="1">
        <v>0</v>
      </c>
      <c r="O65" s="2">
        <v>0</v>
      </c>
      <c r="P65" s="2">
        <v>0</v>
      </c>
      <c r="Q65" s="2">
        <v>0</v>
      </c>
      <c r="R65" s="2">
        <f t="shared" si="2"/>
        <v>0</v>
      </c>
      <c r="S65" s="2">
        <f t="shared" si="3"/>
        <v>0</v>
      </c>
      <c r="T65" s="2">
        <f t="shared" si="1"/>
        <v>1</v>
      </c>
    </row>
    <row r="66" spans="1:20" s="251" customFormat="1" ht="47.25" hidden="1" outlineLevel="1">
      <c r="A66" s="146"/>
      <c r="B66" s="147" t="s">
        <v>1141</v>
      </c>
      <c r="C66" s="139"/>
      <c r="D66" s="133"/>
      <c r="E66" s="134"/>
      <c r="F66" s="135"/>
      <c r="G66" s="139"/>
      <c r="H66" s="139"/>
      <c r="I66" s="139"/>
      <c r="J66" s="3">
        <v>3</v>
      </c>
      <c r="K66" s="2">
        <v>3</v>
      </c>
      <c r="L66" s="2">
        <v>0</v>
      </c>
      <c r="M66" s="2">
        <v>3</v>
      </c>
      <c r="N66" s="1">
        <v>0</v>
      </c>
      <c r="O66" s="2">
        <v>0</v>
      </c>
      <c r="P66" s="2">
        <v>0</v>
      </c>
      <c r="Q66" s="2">
        <v>0</v>
      </c>
      <c r="R66" s="2">
        <f t="shared" si="2"/>
        <v>0</v>
      </c>
      <c r="S66" s="2">
        <f t="shared" si="3"/>
        <v>0</v>
      </c>
      <c r="T66" s="2">
        <f t="shared" si="1"/>
        <v>3</v>
      </c>
    </row>
    <row r="67" spans="1:20" s="251" customFormat="1" ht="44.25" hidden="1" customHeight="1" outlineLevel="1">
      <c r="A67" s="146"/>
      <c r="B67" s="147" t="s">
        <v>1137</v>
      </c>
      <c r="C67" s="139"/>
      <c r="D67" s="133"/>
      <c r="E67" s="134"/>
      <c r="F67" s="135"/>
      <c r="G67" s="139"/>
      <c r="H67" s="139"/>
      <c r="I67" s="139"/>
      <c r="J67" s="3">
        <v>2</v>
      </c>
      <c r="K67" s="2">
        <v>2</v>
      </c>
      <c r="L67" s="2">
        <v>0</v>
      </c>
      <c r="M67" s="2">
        <v>2</v>
      </c>
      <c r="N67" s="1">
        <v>0</v>
      </c>
      <c r="O67" s="2">
        <v>0</v>
      </c>
      <c r="P67" s="2">
        <v>0</v>
      </c>
      <c r="Q67" s="2">
        <v>0</v>
      </c>
      <c r="R67" s="2">
        <f t="shared" si="2"/>
        <v>0</v>
      </c>
      <c r="S67" s="2">
        <f t="shared" si="3"/>
        <v>0</v>
      </c>
      <c r="T67" s="2">
        <f t="shared" si="1"/>
        <v>2</v>
      </c>
    </row>
    <row r="68" spans="1:20" s="251" customFormat="1" ht="31.5" hidden="1" outlineLevel="1">
      <c r="A68" s="146"/>
      <c r="B68" s="147" t="s">
        <v>1140</v>
      </c>
      <c r="C68" s="139"/>
      <c r="D68" s="133"/>
      <c r="E68" s="134"/>
      <c r="F68" s="135"/>
      <c r="G68" s="139"/>
      <c r="H68" s="139"/>
      <c r="I68" s="139"/>
      <c r="J68" s="3">
        <v>4</v>
      </c>
      <c r="K68" s="2">
        <v>2</v>
      </c>
      <c r="L68" s="2">
        <v>0</v>
      </c>
      <c r="M68" s="2">
        <v>2</v>
      </c>
      <c r="N68" s="1">
        <v>0</v>
      </c>
      <c r="O68" s="2">
        <v>0</v>
      </c>
      <c r="P68" s="2">
        <v>0</v>
      </c>
      <c r="Q68" s="2">
        <v>0</v>
      </c>
      <c r="R68" s="2">
        <f t="shared" si="2"/>
        <v>0</v>
      </c>
      <c r="S68" s="2">
        <f t="shared" si="3"/>
        <v>0</v>
      </c>
      <c r="T68" s="2">
        <f t="shared" si="1"/>
        <v>2</v>
      </c>
    </row>
    <row r="69" spans="1:20" s="251" customFormat="1" ht="15.75" hidden="1" outlineLevel="1">
      <c r="A69" s="146"/>
      <c r="B69" s="147" t="s">
        <v>1144</v>
      </c>
      <c r="C69" s="139"/>
      <c r="D69" s="133"/>
      <c r="E69" s="134"/>
      <c r="F69" s="135"/>
      <c r="G69" s="139"/>
      <c r="H69" s="139"/>
      <c r="I69" s="139"/>
      <c r="J69" s="3">
        <v>2</v>
      </c>
      <c r="K69" s="2">
        <v>2</v>
      </c>
      <c r="L69" s="2">
        <v>0</v>
      </c>
      <c r="M69" s="2">
        <v>2</v>
      </c>
      <c r="N69" s="1">
        <v>0</v>
      </c>
      <c r="O69" s="2">
        <v>0</v>
      </c>
      <c r="P69" s="2">
        <v>0</v>
      </c>
      <c r="Q69" s="2">
        <v>0</v>
      </c>
      <c r="R69" s="2">
        <f t="shared" si="2"/>
        <v>0</v>
      </c>
      <c r="S69" s="2">
        <f t="shared" si="3"/>
        <v>0</v>
      </c>
      <c r="T69" s="2">
        <f t="shared" si="1"/>
        <v>2</v>
      </c>
    </row>
    <row r="70" spans="1:20" s="251" customFormat="1" ht="31.5" hidden="1" outlineLevel="1">
      <c r="A70" s="146"/>
      <c r="B70" s="147" t="s">
        <v>1139</v>
      </c>
      <c r="C70" s="139"/>
      <c r="D70" s="133"/>
      <c r="E70" s="134"/>
      <c r="F70" s="135"/>
      <c r="G70" s="139"/>
      <c r="H70" s="139"/>
      <c r="I70" s="139"/>
      <c r="J70" s="3">
        <v>4</v>
      </c>
      <c r="K70" s="2">
        <v>1</v>
      </c>
      <c r="L70" s="2">
        <v>1</v>
      </c>
      <c r="M70" s="2">
        <v>0</v>
      </c>
      <c r="N70" s="1">
        <v>0</v>
      </c>
      <c r="O70" s="2">
        <v>0</v>
      </c>
      <c r="P70" s="2">
        <v>0</v>
      </c>
      <c r="Q70" s="2">
        <v>0</v>
      </c>
      <c r="R70" s="2">
        <f t="shared" si="2"/>
        <v>0</v>
      </c>
      <c r="S70" s="2">
        <f t="shared" si="3"/>
        <v>1</v>
      </c>
      <c r="T70" s="2">
        <f t="shared" ref="T70:T138" si="4">IF(K70-S70&lt;0,0,K70-S70)</f>
        <v>0</v>
      </c>
    </row>
    <row r="71" spans="1:20" s="251" customFormat="1" ht="31.5" hidden="1" outlineLevel="1">
      <c r="A71" s="146"/>
      <c r="B71" s="147" t="s">
        <v>1143</v>
      </c>
      <c r="C71" s="139"/>
      <c r="D71" s="133"/>
      <c r="E71" s="134"/>
      <c r="F71" s="135"/>
      <c r="G71" s="139"/>
      <c r="H71" s="139"/>
      <c r="I71" s="139"/>
      <c r="J71" s="3">
        <v>2</v>
      </c>
      <c r="K71" s="2">
        <v>2</v>
      </c>
      <c r="L71" s="2">
        <v>0</v>
      </c>
      <c r="M71" s="2">
        <v>2</v>
      </c>
      <c r="N71" s="1">
        <v>0</v>
      </c>
      <c r="O71" s="2">
        <v>0</v>
      </c>
      <c r="P71" s="2">
        <v>0</v>
      </c>
      <c r="Q71" s="2">
        <v>0</v>
      </c>
      <c r="R71" s="2">
        <f t="shared" si="2"/>
        <v>0</v>
      </c>
      <c r="S71" s="2">
        <f t="shared" si="3"/>
        <v>0</v>
      </c>
      <c r="T71" s="2">
        <f t="shared" si="4"/>
        <v>2</v>
      </c>
    </row>
    <row r="72" spans="1:20" s="251" customFormat="1" ht="63" hidden="1" outlineLevel="1">
      <c r="A72" s="146"/>
      <c r="B72" s="147" t="s">
        <v>1136</v>
      </c>
      <c r="C72" s="139"/>
      <c r="D72" s="133"/>
      <c r="E72" s="134"/>
      <c r="F72" s="135"/>
      <c r="G72" s="139"/>
      <c r="H72" s="139"/>
      <c r="I72" s="139"/>
      <c r="J72" s="3">
        <v>4</v>
      </c>
      <c r="K72" s="2">
        <v>3</v>
      </c>
      <c r="L72" s="2">
        <v>0</v>
      </c>
      <c r="M72" s="2">
        <v>3</v>
      </c>
      <c r="N72" s="1">
        <v>0</v>
      </c>
      <c r="O72" s="2">
        <v>0</v>
      </c>
      <c r="P72" s="2">
        <v>0</v>
      </c>
      <c r="Q72" s="2">
        <v>0</v>
      </c>
      <c r="R72" s="2">
        <f t="shared" si="2"/>
        <v>0</v>
      </c>
      <c r="S72" s="2">
        <f t="shared" si="3"/>
        <v>0</v>
      </c>
      <c r="T72" s="2">
        <f t="shared" si="4"/>
        <v>3</v>
      </c>
    </row>
    <row r="73" spans="1:20" s="251" customFormat="1" ht="63" hidden="1" outlineLevel="1">
      <c r="A73" s="146"/>
      <c r="B73" s="147" t="s">
        <v>1145</v>
      </c>
      <c r="C73" s="139"/>
      <c r="D73" s="133"/>
      <c r="E73" s="134"/>
      <c r="F73" s="135"/>
      <c r="G73" s="139"/>
      <c r="H73" s="139"/>
      <c r="I73" s="139"/>
      <c r="J73" s="3">
        <v>3</v>
      </c>
      <c r="K73" s="2">
        <v>1</v>
      </c>
      <c r="L73" s="2">
        <v>0</v>
      </c>
      <c r="M73" s="2">
        <v>1</v>
      </c>
      <c r="N73" s="1">
        <v>0</v>
      </c>
      <c r="O73" s="2">
        <v>0</v>
      </c>
      <c r="P73" s="2">
        <v>0</v>
      </c>
      <c r="Q73" s="2">
        <v>0</v>
      </c>
      <c r="R73" s="2">
        <f t="shared" si="2"/>
        <v>0</v>
      </c>
      <c r="S73" s="2">
        <f t="shared" si="3"/>
        <v>0</v>
      </c>
      <c r="T73" s="2">
        <f t="shared" si="4"/>
        <v>1</v>
      </c>
    </row>
    <row r="74" spans="1:20" s="251" customFormat="1" ht="31.5" hidden="1" outlineLevel="1">
      <c r="A74" s="146"/>
      <c r="B74" s="147" t="s">
        <v>1142</v>
      </c>
      <c r="C74" s="139"/>
      <c r="D74" s="133"/>
      <c r="E74" s="134"/>
      <c r="F74" s="135"/>
      <c r="G74" s="139"/>
      <c r="H74" s="139"/>
      <c r="I74" s="139"/>
      <c r="J74" s="3">
        <v>4</v>
      </c>
      <c r="K74" s="2">
        <v>4</v>
      </c>
      <c r="L74" s="2">
        <v>0</v>
      </c>
      <c r="M74" s="2">
        <v>4</v>
      </c>
      <c r="N74" s="1">
        <v>0</v>
      </c>
      <c r="O74" s="2">
        <v>0</v>
      </c>
      <c r="P74" s="2">
        <v>0</v>
      </c>
      <c r="Q74" s="2">
        <v>0</v>
      </c>
      <c r="R74" s="2">
        <f t="shared" si="2"/>
        <v>0</v>
      </c>
      <c r="S74" s="2">
        <f t="shared" si="3"/>
        <v>0</v>
      </c>
      <c r="T74" s="2">
        <f t="shared" si="4"/>
        <v>4</v>
      </c>
    </row>
    <row r="75" spans="1:20" s="251" customFormat="1" ht="31.5" hidden="1" outlineLevel="1">
      <c r="A75" s="146"/>
      <c r="B75" s="147" t="s">
        <v>1146</v>
      </c>
      <c r="C75" s="139"/>
      <c r="D75" s="133"/>
      <c r="E75" s="134"/>
      <c r="F75" s="135"/>
      <c r="G75" s="139"/>
      <c r="H75" s="139"/>
      <c r="I75" s="139"/>
      <c r="J75" s="3">
        <v>3</v>
      </c>
      <c r="K75" s="2">
        <v>1</v>
      </c>
      <c r="L75" s="2">
        <v>0</v>
      </c>
      <c r="M75" s="2">
        <v>1</v>
      </c>
      <c r="N75" s="1">
        <v>0</v>
      </c>
      <c r="O75" s="2">
        <v>0</v>
      </c>
      <c r="P75" s="2">
        <v>0</v>
      </c>
      <c r="Q75" s="2">
        <v>0</v>
      </c>
      <c r="R75" s="2">
        <f t="shared" si="2"/>
        <v>0</v>
      </c>
      <c r="S75" s="2">
        <f t="shared" si="3"/>
        <v>0</v>
      </c>
      <c r="T75" s="2">
        <f t="shared" si="4"/>
        <v>1</v>
      </c>
    </row>
    <row r="76" spans="1:20" s="251" customFormat="1" ht="31.5" hidden="1" outlineLevel="1">
      <c r="A76" s="146"/>
      <c r="B76" s="147" t="s">
        <v>1138</v>
      </c>
      <c r="C76" s="139"/>
      <c r="D76" s="133"/>
      <c r="E76" s="134"/>
      <c r="F76" s="135"/>
      <c r="G76" s="139"/>
      <c r="H76" s="139"/>
      <c r="I76" s="139"/>
      <c r="J76" s="3">
        <v>4</v>
      </c>
      <c r="K76" s="2">
        <v>1</v>
      </c>
      <c r="L76" s="2">
        <v>0</v>
      </c>
      <c r="M76" s="2">
        <v>1</v>
      </c>
      <c r="N76" s="1">
        <v>0</v>
      </c>
      <c r="O76" s="2">
        <v>0</v>
      </c>
      <c r="P76" s="2">
        <v>0</v>
      </c>
      <c r="Q76" s="2">
        <v>0</v>
      </c>
      <c r="R76" s="2">
        <f>SUM(N76:Q76)</f>
        <v>0</v>
      </c>
      <c r="S76" s="2">
        <f t="shared" si="3"/>
        <v>0</v>
      </c>
      <c r="T76" s="2">
        <f t="shared" si="4"/>
        <v>1</v>
      </c>
    </row>
    <row r="77" spans="1:20" s="251" customFormat="1" ht="47.25" hidden="1" outlineLevel="1">
      <c r="A77" s="146"/>
      <c r="B77" s="147" t="s">
        <v>1235</v>
      </c>
      <c r="C77" s="139"/>
      <c r="D77" s="133"/>
      <c r="E77" s="134"/>
      <c r="F77" s="135"/>
      <c r="G77" s="139"/>
      <c r="H77" s="139"/>
      <c r="I77" s="139"/>
      <c r="J77" s="3">
        <v>0</v>
      </c>
      <c r="K77" s="2">
        <v>0</v>
      </c>
      <c r="L77" s="2">
        <v>0</v>
      </c>
      <c r="M77" s="2">
        <v>0</v>
      </c>
      <c r="N77" s="1">
        <v>0</v>
      </c>
      <c r="O77" s="2">
        <v>0</v>
      </c>
      <c r="P77" s="2">
        <v>0</v>
      </c>
      <c r="Q77" s="2">
        <v>0</v>
      </c>
      <c r="R77" s="2">
        <f>SUM(N77:Q77)</f>
        <v>0</v>
      </c>
      <c r="S77" s="2">
        <f t="shared" si="3"/>
        <v>0</v>
      </c>
      <c r="T77" s="2">
        <f t="shared" si="4"/>
        <v>0</v>
      </c>
    </row>
    <row r="78" spans="1:20" s="251" customFormat="1" ht="31.5" hidden="1" outlineLevel="1">
      <c r="A78" s="146"/>
      <c r="B78" s="147" t="s">
        <v>1241</v>
      </c>
      <c r="C78" s="139"/>
      <c r="D78" s="133"/>
      <c r="E78" s="134"/>
      <c r="F78" s="135"/>
      <c r="G78" s="139"/>
      <c r="H78" s="139"/>
      <c r="I78" s="139"/>
      <c r="J78" s="3">
        <v>2</v>
      </c>
      <c r="K78" s="2">
        <v>2</v>
      </c>
      <c r="L78" s="2">
        <v>0</v>
      </c>
      <c r="M78" s="2">
        <v>2</v>
      </c>
      <c r="N78" s="1">
        <v>0</v>
      </c>
      <c r="O78" s="2">
        <v>0</v>
      </c>
      <c r="P78" s="2">
        <v>0</v>
      </c>
      <c r="Q78" s="2">
        <v>0</v>
      </c>
      <c r="R78" s="2">
        <v>0</v>
      </c>
      <c r="S78" s="2">
        <f t="shared" si="3"/>
        <v>0</v>
      </c>
      <c r="T78" s="2">
        <f t="shared" si="4"/>
        <v>2</v>
      </c>
    </row>
    <row r="79" spans="1:20" s="251" customFormat="1" ht="15.75" hidden="1" outlineLevel="1">
      <c r="A79" s="146"/>
      <c r="B79" s="147" t="s">
        <v>1243</v>
      </c>
      <c r="C79" s="139"/>
      <c r="D79" s="133"/>
      <c r="E79" s="134"/>
      <c r="F79" s="135"/>
      <c r="G79" s="139"/>
      <c r="H79" s="139"/>
      <c r="I79" s="139"/>
      <c r="J79" s="3">
        <v>0</v>
      </c>
      <c r="K79" s="2">
        <v>0</v>
      </c>
      <c r="L79" s="2">
        <v>0</v>
      </c>
      <c r="M79" s="2">
        <v>0</v>
      </c>
      <c r="N79" s="1">
        <v>0</v>
      </c>
      <c r="O79" s="2">
        <v>0</v>
      </c>
      <c r="P79" s="2">
        <v>0</v>
      </c>
      <c r="Q79" s="2">
        <v>0</v>
      </c>
      <c r="R79" s="2">
        <v>0</v>
      </c>
      <c r="S79" s="2">
        <f t="shared" si="3"/>
        <v>0</v>
      </c>
      <c r="T79" s="2">
        <f t="shared" si="4"/>
        <v>0</v>
      </c>
    </row>
    <row r="80" spans="1:20" s="251" customFormat="1" ht="15.75" hidden="1" outlineLevel="1">
      <c r="A80" s="146"/>
      <c r="B80" s="147" t="s">
        <v>1242</v>
      </c>
      <c r="C80" s="139"/>
      <c r="D80" s="133"/>
      <c r="E80" s="134"/>
      <c r="F80" s="135"/>
      <c r="G80" s="139"/>
      <c r="H80" s="139"/>
      <c r="I80" s="139"/>
      <c r="J80" s="3">
        <v>1</v>
      </c>
      <c r="K80" s="2">
        <v>1</v>
      </c>
      <c r="L80" s="2">
        <v>1</v>
      </c>
      <c r="M80" s="2">
        <v>0</v>
      </c>
      <c r="N80" s="1">
        <v>0</v>
      </c>
      <c r="O80" s="2">
        <v>0</v>
      </c>
      <c r="P80" s="2">
        <v>0</v>
      </c>
      <c r="Q80" s="2">
        <v>0</v>
      </c>
      <c r="R80" s="2">
        <f>SUM(N80:Q80)</f>
        <v>0</v>
      </c>
      <c r="S80" s="2">
        <f t="shared" si="3"/>
        <v>1</v>
      </c>
      <c r="T80" s="2">
        <f t="shared" si="4"/>
        <v>0</v>
      </c>
    </row>
    <row r="81" spans="1:22" s="252" customFormat="1" ht="48" hidden="1" customHeight="1" outlineLevel="1">
      <c r="A81" s="140" t="s">
        <v>183</v>
      </c>
      <c r="B81" s="141" t="s">
        <v>100</v>
      </c>
      <c r="C81" s="141" t="s">
        <v>796</v>
      </c>
      <c r="D81" s="142">
        <v>40539</v>
      </c>
      <c r="E81" s="143" t="s">
        <v>101</v>
      </c>
      <c r="F81" s="144" t="s">
        <v>102</v>
      </c>
      <c r="G81" s="141" t="s">
        <v>103</v>
      </c>
      <c r="H81" s="141" t="s">
        <v>104</v>
      </c>
      <c r="I81" s="141" t="s">
        <v>105</v>
      </c>
      <c r="J81" s="3">
        <v>298</v>
      </c>
      <c r="K81" s="2">
        <v>270</v>
      </c>
      <c r="L81" s="2">
        <v>298</v>
      </c>
      <c r="M81" s="2">
        <v>0</v>
      </c>
      <c r="N81" s="1">
        <v>0</v>
      </c>
      <c r="O81" s="2">
        <v>0</v>
      </c>
      <c r="P81" s="2">
        <v>0</v>
      </c>
      <c r="Q81" s="2">
        <v>0</v>
      </c>
      <c r="R81" s="2">
        <f t="shared" si="2"/>
        <v>0</v>
      </c>
      <c r="S81" s="2">
        <f t="shared" ref="S81:S114" si="5">L81+R81</f>
        <v>298</v>
      </c>
      <c r="T81" s="2">
        <f t="shared" si="4"/>
        <v>0</v>
      </c>
      <c r="U81" s="251"/>
      <c r="V81" s="251"/>
    </row>
    <row r="82" spans="1:22" s="251" customFormat="1" ht="31.5">
      <c r="A82" s="271" t="s">
        <v>172</v>
      </c>
      <c r="B82" s="27" t="s">
        <v>106</v>
      </c>
      <c r="C82" s="27"/>
      <c r="D82" s="133">
        <v>40569</v>
      </c>
      <c r="E82" s="134">
        <v>13</v>
      </c>
      <c r="F82" s="135" t="s">
        <v>463</v>
      </c>
      <c r="G82" s="136" t="s">
        <v>464</v>
      </c>
      <c r="H82" s="136"/>
      <c r="I82" s="141" t="s">
        <v>109</v>
      </c>
      <c r="J82" s="3">
        <v>6</v>
      </c>
      <c r="K82" s="2">
        <v>0</v>
      </c>
      <c r="L82" s="2">
        <v>5</v>
      </c>
      <c r="M82" s="2">
        <v>0</v>
      </c>
      <c r="N82" s="1">
        <v>0</v>
      </c>
      <c r="O82" s="2">
        <v>0</v>
      </c>
      <c r="P82" s="2">
        <v>0</v>
      </c>
      <c r="Q82" s="2">
        <v>0</v>
      </c>
      <c r="R82" s="148">
        <f t="shared" si="2"/>
        <v>0</v>
      </c>
      <c r="S82" s="148">
        <f>L82+R82</f>
        <v>5</v>
      </c>
      <c r="T82" s="2">
        <f t="shared" si="4"/>
        <v>0</v>
      </c>
    </row>
    <row r="83" spans="1:22" s="251" customFormat="1" ht="15.75" collapsed="1">
      <c r="A83" s="272"/>
      <c r="B83" s="139" t="s">
        <v>13</v>
      </c>
      <c r="C83" s="139"/>
      <c r="D83" s="133"/>
      <c r="E83" s="134"/>
      <c r="F83" s="135"/>
      <c r="G83" s="139"/>
      <c r="H83" s="139"/>
      <c r="I83" s="139"/>
      <c r="J83" s="3">
        <f>SUM(J84:J89)</f>
        <v>134</v>
      </c>
      <c r="K83" s="2">
        <f>SUM(K84:K89)</f>
        <v>65</v>
      </c>
      <c r="L83" s="2">
        <f>SUM(L84:L89)</f>
        <v>50</v>
      </c>
      <c r="M83" s="2">
        <f>SUM(M84:M89)</f>
        <v>9</v>
      </c>
      <c r="N83" s="1">
        <f>SUM(N84:N87)</f>
        <v>0</v>
      </c>
      <c r="O83" s="2">
        <f>SUM(O84:O87)</f>
        <v>0</v>
      </c>
      <c r="P83" s="2">
        <f>SUM(P84:P89)</f>
        <v>9</v>
      </c>
      <c r="Q83" s="3">
        <f>SUM(Q84:Q87)</f>
        <v>0</v>
      </c>
      <c r="R83" s="34">
        <f t="shared" si="2"/>
        <v>9</v>
      </c>
      <c r="S83" s="34">
        <f t="shared" si="5"/>
        <v>59</v>
      </c>
      <c r="T83" s="2">
        <f>SUM(T84:T89)</f>
        <v>8</v>
      </c>
    </row>
    <row r="84" spans="1:22" s="252" customFormat="1" ht="15.75" hidden="1" outlineLevel="1">
      <c r="A84" s="140" t="s">
        <v>173</v>
      </c>
      <c r="B84" s="141" t="s">
        <v>1198</v>
      </c>
      <c r="C84" s="141" t="s">
        <v>796</v>
      </c>
      <c r="D84" s="142">
        <v>40571</v>
      </c>
      <c r="E84" s="143" t="s">
        <v>107</v>
      </c>
      <c r="F84" s="144" t="s">
        <v>462</v>
      </c>
      <c r="G84" s="141" t="s">
        <v>108</v>
      </c>
      <c r="H84" s="141"/>
      <c r="I84" s="141" t="s">
        <v>109</v>
      </c>
      <c r="J84" s="3">
        <v>5</v>
      </c>
      <c r="K84" s="2">
        <v>0</v>
      </c>
      <c r="L84" s="2">
        <v>1</v>
      </c>
      <c r="M84" s="2">
        <v>0</v>
      </c>
      <c r="N84" s="1">
        <v>0</v>
      </c>
      <c r="O84" s="2">
        <v>0</v>
      </c>
      <c r="P84" s="2">
        <v>0</v>
      </c>
      <c r="Q84" s="3">
        <v>0</v>
      </c>
      <c r="R84" s="34">
        <f>SUM(N84:Q84)</f>
        <v>0</v>
      </c>
      <c r="S84" s="34">
        <f t="shared" si="5"/>
        <v>1</v>
      </c>
      <c r="T84" s="2">
        <f t="shared" si="4"/>
        <v>0</v>
      </c>
      <c r="U84" s="251"/>
      <c r="V84" s="251"/>
    </row>
    <row r="85" spans="1:22" s="252" customFormat="1" ht="31.5" hidden="1" outlineLevel="1">
      <c r="A85" s="140" t="s">
        <v>174</v>
      </c>
      <c r="B85" s="141" t="s">
        <v>1197</v>
      </c>
      <c r="C85" s="141" t="s">
        <v>796</v>
      </c>
      <c r="D85" s="142">
        <v>40569</v>
      </c>
      <c r="E85" s="143" t="s">
        <v>320</v>
      </c>
      <c r="F85" s="144" t="s">
        <v>110</v>
      </c>
      <c r="G85" s="141" t="s">
        <v>108</v>
      </c>
      <c r="H85" s="141"/>
      <c r="I85" s="141" t="s">
        <v>111</v>
      </c>
      <c r="J85" s="3">
        <v>7</v>
      </c>
      <c r="K85" s="2">
        <v>1</v>
      </c>
      <c r="L85" s="2">
        <v>0</v>
      </c>
      <c r="M85" s="2">
        <v>1</v>
      </c>
      <c r="N85" s="1">
        <v>0</v>
      </c>
      <c r="O85" s="2">
        <v>0</v>
      </c>
      <c r="P85" s="2">
        <v>1</v>
      </c>
      <c r="Q85" s="3">
        <v>0</v>
      </c>
      <c r="R85" s="34">
        <f t="shared" si="2"/>
        <v>1</v>
      </c>
      <c r="S85" s="34">
        <f t="shared" si="5"/>
        <v>1</v>
      </c>
      <c r="T85" s="2">
        <f t="shared" si="4"/>
        <v>0</v>
      </c>
      <c r="U85" s="251"/>
      <c r="V85" s="251"/>
    </row>
    <row r="86" spans="1:22" s="252" customFormat="1" ht="36" hidden="1" customHeight="1" outlineLevel="1">
      <c r="A86" s="140" t="s">
        <v>175</v>
      </c>
      <c r="B86" s="141" t="s">
        <v>1194</v>
      </c>
      <c r="C86" s="141"/>
      <c r="D86" s="142"/>
      <c r="E86" s="143"/>
      <c r="F86" s="144"/>
      <c r="G86" s="141"/>
      <c r="H86" s="141"/>
      <c r="I86" s="141"/>
      <c r="J86" s="3">
        <v>1</v>
      </c>
      <c r="K86" s="2">
        <v>0</v>
      </c>
      <c r="L86" s="2">
        <v>0</v>
      </c>
      <c r="M86" s="2">
        <v>0</v>
      </c>
      <c r="N86" s="1">
        <v>0</v>
      </c>
      <c r="O86" s="2">
        <v>0</v>
      </c>
      <c r="P86" s="2">
        <v>0</v>
      </c>
      <c r="Q86" s="3">
        <v>0</v>
      </c>
      <c r="R86" s="34">
        <f>SUM(N86:Q86)</f>
        <v>0</v>
      </c>
      <c r="S86" s="34">
        <f t="shared" si="5"/>
        <v>0</v>
      </c>
      <c r="T86" s="2">
        <f t="shared" si="4"/>
        <v>0</v>
      </c>
      <c r="U86" s="251"/>
      <c r="V86" s="251"/>
    </row>
    <row r="87" spans="1:22" s="252" customFormat="1" ht="33.75" hidden="1" customHeight="1" outlineLevel="1">
      <c r="A87" s="140" t="s">
        <v>1154</v>
      </c>
      <c r="B87" s="141" t="s">
        <v>1193</v>
      </c>
      <c r="C87" s="141" t="s">
        <v>796</v>
      </c>
      <c r="D87" s="142">
        <v>40569</v>
      </c>
      <c r="E87" s="143" t="s">
        <v>321</v>
      </c>
      <c r="F87" s="144" t="s">
        <v>322</v>
      </c>
      <c r="G87" s="141" t="s">
        <v>323</v>
      </c>
      <c r="H87" s="141"/>
      <c r="I87" s="149" t="s">
        <v>324</v>
      </c>
      <c r="J87" s="3">
        <v>1</v>
      </c>
      <c r="K87" s="2">
        <v>0</v>
      </c>
      <c r="L87" s="2">
        <v>1</v>
      </c>
      <c r="M87" s="2">
        <v>0</v>
      </c>
      <c r="N87" s="1">
        <v>0</v>
      </c>
      <c r="O87" s="2">
        <v>0</v>
      </c>
      <c r="P87" s="2">
        <v>0</v>
      </c>
      <c r="Q87" s="3">
        <v>0</v>
      </c>
      <c r="R87" s="34">
        <f t="shared" si="2"/>
        <v>0</v>
      </c>
      <c r="S87" s="34">
        <f t="shared" si="5"/>
        <v>1</v>
      </c>
      <c r="T87" s="2">
        <f t="shared" si="4"/>
        <v>0</v>
      </c>
      <c r="U87" s="251"/>
      <c r="V87" s="251"/>
    </row>
    <row r="88" spans="1:22" s="252" customFormat="1" ht="33.75" hidden="1" customHeight="1" outlineLevel="1">
      <c r="A88" s="150" t="s">
        <v>1191</v>
      </c>
      <c r="B88" s="141" t="s">
        <v>1195</v>
      </c>
      <c r="C88" s="151"/>
      <c r="D88" s="152"/>
      <c r="E88" s="153"/>
      <c r="F88" s="154"/>
      <c r="G88" s="141"/>
      <c r="H88" s="141"/>
      <c r="I88" s="149"/>
      <c r="J88" s="3">
        <v>2</v>
      </c>
      <c r="K88" s="2">
        <v>0</v>
      </c>
      <c r="L88" s="2">
        <v>0</v>
      </c>
      <c r="M88" s="2">
        <v>0</v>
      </c>
      <c r="N88" s="1">
        <v>0</v>
      </c>
      <c r="O88" s="2">
        <v>0</v>
      </c>
      <c r="P88" s="2">
        <v>0</v>
      </c>
      <c r="Q88" s="3">
        <v>0</v>
      </c>
      <c r="R88" s="34">
        <f t="shared" si="2"/>
        <v>0</v>
      </c>
      <c r="S88" s="34">
        <f t="shared" si="5"/>
        <v>0</v>
      </c>
      <c r="T88" s="2">
        <f t="shared" si="4"/>
        <v>0</v>
      </c>
      <c r="U88" s="251"/>
      <c r="V88" s="251"/>
    </row>
    <row r="89" spans="1:22" s="252" customFormat="1" ht="33.75" hidden="1" customHeight="1" outlineLevel="1">
      <c r="A89" s="150" t="s">
        <v>1192</v>
      </c>
      <c r="B89" s="141" t="s">
        <v>1196</v>
      </c>
      <c r="C89" s="151"/>
      <c r="D89" s="152"/>
      <c r="E89" s="153"/>
      <c r="F89" s="154"/>
      <c r="G89" s="141"/>
      <c r="H89" s="141"/>
      <c r="I89" s="149"/>
      <c r="J89" s="3">
        <v>118</v>
      </c>
      <c r="K89" s="2">
        <v>64</v>
      </c>
      <c r="L89" s="2">
        <v>48</v>
      </c>
      <c r="M89" s="2">
        <v>8</v>
      </c>
      <c r="N89" s="1">
        <v>0</v>
      </c>
      <c r="O89" s="2">
        <v>0</v>
      </c>
      <c r="P89" s="2">
        <v>8</v>
      </c>
      <c r="Q89" s="3">
        <v>0</v>
      </c>
      <c r="R89" s="34">
        <f t="shared" si="2"/>
        <v>8</v>
      </c>
      <c r="S89" s="34">
        <f t="shared" si="5"/>
        <v>56</v>
      </c>
      <c r="T89" s="2">
        <f t="shared" si="4"/>
        <v>8</v>
      </c>
      <c r="U89" s="251"/>
      <c r="V89" s="251"/>
    </row>
    <row r="90" spans="1:22" s="251" customFormat="1" ht="31.5">
      <c r="A90" s="271" t="s">
        <v>356</v>
      </c>
      <c r="B90" s="27" t="s">
        <v>325</v>
      </c>
      <c r="C90" s="22"/>
      <c r="D90" s="155">
        <v>40760</v>
      </c>
      <c r="E90" s="156" t="s">
        <v>769</v>
      </c>
      <c r="F90" s="157" t="s">
        <v>661</v>
      </c>
      <c r="G90" s="136" t="s">
        <v>662</v>
      </c>
      <c r="H90" s="136"/>
      <c r="I90" s="136" t="s">
        <v>663</v>
      </c>
      <c r="J90" s="3">
        <v>6</v>
      </c>
      <c r="K90" s="2">
        <v>0</v>
      </c>
      <c r="L90" s="2">
        <v>6</v>
      </c>
      <c r="M90" s="2">
        <v>0</v>
      </c>
      <c r="N90" s="1">
        <v>0</v>
      </c>
      <c r="O90" s="2">
        <v>0</v>
      </c>
      <c r="P90" s="2">
        <v>0</v>
      </c>
      <c r="Q90" s="3">
        <v>0</v>
      </c>
      <c r="R90" s="34">
        <f t="shared" si="2"/>
        <v>0</v>
      </c>
      <c r="S90" s="34">
        <f t="shared" si="5"/>
        <v>6</v>
      </c>
      <c r="T90" s="2">
        <f t="shared" si="4"/>
        <v>0</v>
      </c>
    </row>
    <row r="91" spans="1:22" s="251" customFormat="1" ht="15.75" collapsed="1">
      <c r="A91" s="272"/>
      <c r="B91" s="139" t="s">
        <v>13</v>
      </c>
      <c r="C91" s="139"/>
      <c r="D91" s="133"/>
      <c r="E91" s="134"/>
      <c r="F91" s="135"/>
      <c r="G91" s="139"/>
      <c r="H91" s="139"/>
      <c r="I91" s="139"/>
      <c r="J91" s="3">
        <f>SUM(J92:J92)</f>
        <v>0</v>
      </c>
      <c r="K91" s="2">
        <f>SUM(K92)</f>
        <v>0</v>
      </c>
      <c r="L91" s="2">
        <f>SUM(L92)</f>
        <v>0</v>
      </c>
      <c r="M91" s="2">
        <f>SUM(M92)</f>
        <v>0</v>
      </c>
      <c r="N91" s="1">
        <f>SUM(N92:N92)</f>
        <v>0</v>
      </c>
      <c r="O91" s="2">
        <f>SUM(O92:O92)</f>
        <v>0</v>
      </c>
      <c r="P91" s="2">
        <f>SUM(P92:P92)</f>
        <v>0</v>
      </c>
      <c r="Q91" s="3">
        <f>SUM(Q92:Q92)</f>
        <v>0</v>
      </c>
      <c r="R91" s="34">
        <f t="shared" si="2"/>
        <v>0</v>
      </c>
      <c r="S91" s="34">
        <f t="shared" si="5"/>
        <v>0</v>
      </c>
      <c r="T91" s="2">
        <f>SUM(T92:T92)</f>
        <v>0</v>
      </c>
    </row>
    <row r="92" spans="1:22" s="252" customFormat="1" ht="47.25" hidden="1" customHeight="1" outlineLevel="1">
      <c r="A92" s="140" t="s">
        <v>357</v>
      </c>
      <c r="B92" s="141" t="s">
        <v>112</v>
      </c>
      <c r="C92" s="141" t="s">
        <v>796</v>
      </c>
      <c r="D92" s="142"/>
      <c r="E92" s="143"/>
      <c r="F92" s="144" t="s">
        <v>664</v>
      </c>
      <c r="G92" s="141" t="s">
        <v>237</v>
      </c>
      <c r="H92" s="141"/>
      <c r="I92" s="141" t="s">
        <v>665</v>
      </c>
      <c r="J92" s="3">
        <v>0</v>
      </c>
      <c r="K92" s="2">
        <v>0</v>
      </c>
      <c r="L92" s="2">
        <v>0</v>
      </c>
      <c r="M92" s="2">
        <v>0</v>
      </c>
      <c r="N92" s="1">
        <v>0</v>
      </c>
      <c r="O92" s="2">
        <v>0</v>
      </c>
      <c r="P92" s="2">
        <v>0</v>
      </c>
      <c r="Q92" s="3">
        <v>0</v>
      </c>
      <c r="R92" s="34">
        <f t="shared" si="2"/>
        <v>0</v>
      </c>
      <c r="S92" s="34">
        <f t="shared" si="5"/>
        <v>0</v>
      </c>
      <c r="T92" s="2">
        <f t="shared" si="4"/>
        <v>0</v>
      </c>
      <c r="U92" s="251"/>
      <c r="V92" s="251"/>
    </row>
    <row r="93" spans="1:22" s="251" customFormat="1" ht="33" customHeight="1">
      <c r="A93" s="271" t="s">
        <v>358</v>
      </c>
      <c r="B93" s="27" t="s">
        <v>960</v>
      </c>
      <c r="C93" s="141"/>
      <c r="D93" s="133"/>
      <c r="E93" s="134"/>
      <c r="F93" s="135"/>
      <c r="G93" s="136"/>
      <c r="H93" s="136"/>
      <c r="I93" s="136"/>
      <c r="J93" s="3">
        <v>0</v>
      </c>
      <c r="K93" s="2">
        <v>0</v>
      </c>
      <c r="L93" s="2">
        <v>0</v>
      </c>
      <c r="M93" s="2">
        <v>0</v>
      </c>
      <c r="N93" s="1">
        <v>0</v>
      </c>
      <c r="O93" s="2">
        <v>0</v>
      </c>
      <c r="P93" s="2">
        <v>0</v>
      </c>
      <c r="Q93" s="3">
        <v>0</v>
      </c>
      <c r="R93" s="34">
        <f t="shared" si="2"/>
        <v>0</v>
      </c>
      <c r="S93" s="34">
        <f t="shared" si="5"/>
        <v>0</v>
      </c>
      <c r="T93" s="2">
        <f t="shared" si="4"/>
        <v>0</v>
      </c>
    </row>
    <row r="94" spans="1:22" s="251" customFormat="1" ht="15.75" collapsed="1">
      <c r="A94" s="272"/>
      <c r="B94" s="139" t="s">
        <v>13</v>
      </c>
      <c r="C94" s="139"/>
      <c r="D94" s="133"/>
      <c r="E94" s="134"/>
      <c r="F94" s="135"/>
      <c r="G94" s="139"/>
      <c r="H94" s="139"/>
      <c r="I94" s="139"/>
      <c r="J94" s="3">
        <f>SUM(J95:J111)</f>
        <v>35</v>
      </c>
      <c r="K94" s="3">
        <f t="shared" ref="K94:Q94" si="6">SUM(K95:K111)</f>
        <v>18</v>
      </c>
      <c r="L94" s="3">
        <f t="shared" si="6"/>
        <v>9</v>
      </c>
      <c r="M94" s="2">
        <f>SUM(M95:M111)</f>
        <v>9</v>
      </c>
      <c r="N94" s="2">
        <f t="shared" si="6"/>
        <v>0</v>
      </c>
      <c r="O94" s="2">
        <f t="shared" si="6"/>
        <v>0</v>
      </c>
      <c r="P94" s="2">
        <f t="shared" si="6"/>
        <v>0</v>
      </c>
      <c r="Q94" s="3">
        <f t="shared" si="6"/>
        <v>0</v>
      </c>
      <c r="R94" s="34">
        <f t="shared" si="2"/>
        <v>0</v>
      </c>
      <c r="S94" s="34">
        <f t="shared" si="5"/>
        <v>9</v>
      </c>
      <c r="T94" s="2">
        <f>SUM(T95:T111)</f>
        <v>10</v>
      </c>
    </row>
    <row r="95" spans="1:22" s="252" customFormat="1" ht="49.5" hidden="1" customHeight="1" outlineLevel="1">
      <c r="A95" s="140" t="s">
        <v>359</v>
      </c>
      <c r="B95" s="141" t="s">
        <v>863</v>
      </c>
      <c r="C95" s="141" t="s">
        <v>796</v>
      </c>
      <c r="D95" s="142">
        <v>40916</v>
      </c>
      <c r="E95" s="143" t="s">
        <v>704</v>
      </c>
      <c r="F95" s="144" t="s">
        <v>705</v>
      </c>
      <c r="G95" s="141"/>
      <c r="H95" s="141"/>
      <c r="I95" s="141" t="s">
        <v>706</v>
      </c>
      <c r="J95" s="3">
        <v>2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3">
        <v>0</v>
      </c>
      <c r="R95" s="34">
        <f t="shared" si="2"/>
        <v>0</v>
      </c>
      <c r="S95" s="34">
        <f t="shared" si="5"/>
        <v>0</v>
      </c>
      <c r="T95" s="2">
        <f t="shared" si="4"/>
        <v>0</v>
      </c>
      <c r="U95" s="251"/>
      <c r="V95" s="251"/>
    </row>
    <row r="96" spans="1:22" s="252" customFormat="1" ht="49.5" hidden="1" customHeight="1" outlineLevel="1">
      <c r="A96" s="140" t="s">
        <v>360</v>
      </c>
      <c r="B96" s="141" t="s">
        <v>1337</v>
      </c>
      <c r="C96" s="141" t="s">
        <v>796</v>
      </c>
      <c r="D96" s="142">
        <v>40820</v>
      </c>
      <c r="E96" s="143" t="s">
        <v>798</v>
      </c>
      <c r="F96" s="144" t="s">
        <v>692</v>
      </c>
      <c r="G96" s="141"/>
      <c r="H96" s="141"/>
      <c r="I96" s="141" t="s">
        <v>693</v>
      </c>
      <c r="J96" s="3">
        <v>0</v>
      </c>
      <c r="K96" s="2">
        <v>0</v>
      </c>
      <c r="L96" s="2">
        <v>0</v>
      </c>
      <c r="M96" s="2">
        <v>0</v>
      </c>
      <c r="N96" s="1">
        <v>0</v>
      </c>
      <c r="O96" s="2">
        <v>0</v>
      </c>
      <c r="P96" s="2">
        <v>0</v>
      </c>
      <c r="Q96" s="3">
        <v>0</v>
      </c>
      <c r="R96" s="34">
        <f t="shared" si="2"/>
        <v>0</v>
      </c>
      <c r="S96" s="34">
        <f t="shared" si="5"/>
        <v>0</v>
      </c>
      <c r="T96" s="2">
        <f t="shared" si="4"/>
        <v>0</v>
      </c>
      <c r="U96" s="251"/>
      <c r="V96" s="251"/>
    </row>
    <row r="97" spans="1:22" s="252" customFormat="1" ht="39.75" hidden="1" customHeight="1" outlineLevel="1">
      <c r="A97" s="140" t="s">
        <v>361</v>
      </c>
      <c r="B97" s="141" t="s">
        <v>114</v>
      </c>
      <c r="C97" s="141" t="s">
        <v>796</v>
      </c>
      <c r="D97" s="142">
        <v>40544</v>
      </c>
      <c r="E97" s="143">
        <v>17</v>
      </c>
      <c r="F97" s="144" t="s">
        <v>115</v>
      </c>
      <c r="G97" s="141" t="s">
        <v>116</v>
      </c>
      <c r="H97" s="141"/>
      <c r="I97" s="141" t="s">
        <v>703</v>
      </c>
      <c r="J97" s="3">
        <v>3</v>
      </c>
      <c r="K97" s="2">
        <v>1</v>
      </c>
      <c r="L97" s="2">
        <v>0</v>
      </c>
      <c r="M97" s="2">
        <v>1</v>
      </c>
      <c r="N97" s="1">
        <v>0</v>
      </c>
      <c r="O97" s="2">
        <v>0</v>
      </c>
      <c r="P97" s="2">
        <v>0</v>
      </c>
      <c r="Q97" s="3">
        <v>0</v>
      </c>
      <c r="R97" s="34">
        <f t="shared" si="2"/>
        <v>0</v>
      </c>
      <c r="S97" s="34">
        <f t="shared" si="5"/>
        <v>0</v>
      </c>
      <c r="T97" s="2">
        <f t="shared" si="4"/>
        <v>1</v>
      </c>
      <c r="U97" s="251"/>
      <c r="V97" s="251"/>
    </row>
    <row r="98" spans="1:22" s="252" customFormat="1" ht="47.25" hidden="1" customHeight="1" outlineLevel="1">
      <c r="A98" s="140" t="s">
        <v>362</v>
      </c>
      <c r="B98" s="141" t="s">
        <v>1019</v>
      </c>
      <c r="C98" s="141" t="s">
        <v>796</v>
      </c>
      <c r="D98" s="142">
        <v>40658</v>
      </c>
      <c r="E98" s="143">
        <v>28</v>
      </c>
      <c r="F98" s="144" t="s">
        <v>117</v>
      </c>
      <c r="G98" s="141" t="s">
        <v>116</v>
      </c>
      <c r="H98" s="141" t="s">
        <v>118</v>
      </c>
      <c r="I98" s="141" t="s">
        <v>119</v>
      </c>
      <c r="J98" s="3">
        <v>0</v>
      </c>
      <c r="K98" s="2">
        <v>0</v>
      </c>
      <c r="L98" s="2">
        <v>0</v>
      </c>
      <c r="M98" s="2">
        <v>0</v>
      </c>
      <c r="N98" s="1">
        <v>0</v>
      </c>
      <c r="O98" s="2">
        <v>0</v>
      </c>
      <c r="P98" s="2">
        <v>0</v>
      </c>
      <c r="Q98" s="3">
        <v>0</v>
      </c>
      <c r="R98" s="34">
        <f t="shared" si="2"/>
        <v>0</v>
      </c>
      <c r="S98" s="34">
        <f t="shared" si="5"/>
        <v>0</v>
      </c>
      <c r="T98" s="2">
        <f t="shared" si="4"/>
        <v>0</v>
      </c>
      <c r="U98" s="251"/>
      <c r="V98" s="251"/>
    </row>
    <row r="99" spans="1:22" s="252" customFormat="1" ht="39.75" hidden="1" customHeight="1" outlineLevel="1">
      <c r="A99" s="140" t="s">
        <v>363</v>
      </c>
      <c r="B99" s="141" t="s">
        <v>120</v>
      </c>
      <c r="C99" s="141" t="s">
        <v>796</v>
      </c>
      <c r="D99" s="142">
        <v>40654</v>
      </c>
      <c r="E99" s="143">
        <v>7</v>
      </c>
      <c r="F99" s="144" t="s">
        <v>121</v>
      </c>
      <c r="G99" s="141" t="s">
        <v>122</v>
      </c>
      <c r="H99" s="141"/>
      <c r="I99" s="141" t="s">
        <v>123</v>
      </c>
      <c r="J99" s="3">
        <v>7</v>
      </c>
      <c r="K99" s="2">
        <v>7</v>
      </c>
      <c r="L99" s="2">
        <v>5</v>
      </c>
      <c r="M99" s="2">
        <v>0</v>
      </c>
      <c r="N99" s="1">
        <v>0</v>
      </c>
      <c r="O99" s="2">
        <v>0</v>
      </c>
      <c r="P99" s="2">
        <v>0</v>
      </c>
      <c r="Q99" s="3">
        <v>0</v>
      </c>
      <c r="R99" s="34">
        <f t="shared" si="2"/>
        <v>0</v>
      </c>
      <c r="S99" s="34">
        <f t="shared" si="5"/>
        <v>5</v>
      </c>
      <c r="T99" s="2">
        <f t="shared" si="4"/>
        <v>2</v>
      </c>
      <c r="U99" s="251"/>
      <c r="V99" s="251"/>
    </row>
    <row r="100" spans="1:22" s="252" customFormat="1" ht="31.5" hidden="1" customHeight="1" outlineLevel="1">
      <c r="A100" s="140" t="s">
        <v>364</v>
      </c>
      <c r="B100" s="141" t="s">
        <v>1022</v>
      </c>
      <c r="C100" s="141" t="s">
        <v>796</v>
      </c>
      <c r="D100" s="142"/>
      <c r="E100" s="143"/>
      <c r="F100" s="144" t="s">
        <v>707</v>
      </c>
      <c r="G100" s="141"/>
      <c r="H100" s="141"/>
      <c r="I100" s="141" t="s">
        <v>708</v>
      </c>
      <c r="J100" s="3">
        <v>2</v>
      </c>
      <c r="K100" s="2">
        <v>1</v>
      </c>
      <c r="L100" s="2">
        <v>1</v>
      </c>
      <c r="M100" s="2">
        <v>1</v>
      </c>
      <c r="N100" s="1">
        <v>0</v>
      </c>
      <c r="O100" s="2">
        <v>0</v>
      </c>
      <c r="P100" s="2">
        <v>0</v>
      </c>
      <c r="Q100" s="3">
        <v>0</v>
      </c>
      <c r="R100" s="34">
        <f t="shared" si="2"/>
        <v>0</v>
      </c>
      <c r="S100" s="34">
        <f t="shared" si="5"/>
        <v>1</v>
      </c>
      <c r="T100" s="2">
        <f t="shared" si="4"/>
        <v>0</v>
      </c>
      <c r="U100" s="251"/>
      <c r="V100" s="251"/>
    </row>
    <row r="101" spans="1:22" s="252" customFormat="1" ht="47.25" hidden="1" customHeight="1" outlineLevel="1">
      <c r="A101" s="140" t="s">
        <v>365</v>
      </c>
      <c r="B101" s="141" t="s">
        <v>709</v>
      </c>
      <c r="C101" s="141" t="s">
        <v>796</v>
      </c>
      <c r="D101" s="142">
        <v>40653</v>
      </c>
      <c r="E101" s="143">
        <v>23</v>
      </c>
      <c r="F101" s="144" t="s">
        <v>124</v>
      </c>
      <c r="G101" s="141" t="s">
        <v>116</v>
      </c>
      <c r="H101" s="141"/>
      <c r="I101" s="141" t="s">
        <v>125</v>
      </c>
      <c r="J101" s="3">
        <v>1</v>
      </c>
      <c r="K101" s="2">
        <v>1</v>
      </c>
      <c r="L101" s="2">
        <v>0</v>
      </c>
      <c r="M101" s="2">
        <v>1</v>
      </c>
      <c r="N101" s="1">
        <v>0</v>
      </c>
      <c r="O101" s="2">
        <v>0</v>
      </c>
      <c r="P101" s="2">
        <v>0</v>
      </c>
      <c r="Q101" s="3">
        <v>0</v>
      </c>
      <c r="R101" s="34">
        <f t="shared" si="2"/>
        <v>0</v>
      </c>
      <c r="S101" s="34">
        <f t="shared" si="5"/>
        <v>0</v>
      </c>
      <c r="T101" s="2">
        <f t="shared" si="4"/>
        <v>1</v>
      </c>
      <c r="U101" s="251"/>
      <c r="V101" s="251"/>
    </row>
    <row r="102" spans="1:22" s="252" customFormat="1" ht="47.25" hidden="1" customHeight="1" outlineLevel="1">
      <c r="A102" s="140" t="s">
        <v>366</v>
      </c>
      <c r="B102" s="141" t="s">
        <v>694</v>
      </c>
      <c r="C102" s="141" t="s">
        <v>796</v>
      </c>
      <c r="D102" s="142">
        <v>40648</v>
      </c>
      <c r="E102" s="143">
        <v>42</v>
      </c>
      <c r="F102" s="144" t="s">
        <v>126</v>
      </c>
      <c r="G102" s="141" t="s">
        <v>116</v>
      </c>
      <c r="H102" s="141" t="s">
        <v>127</v>
      </c>
      <c r="I102" s="141" t="s">
        <v>128</v>
      </c>
      <c r="J102" s="3">
        <v>1</v>
      </c>
      <c r="K102" s="2">
        <v>1</v>
      </c>
      <c r="L102" s="2">
        <v>0</v>
      </c>
      <c r="M102" s="2">
        <v>1</v>
      </c>
      <c r="N102" s="1">
        <v>0</v>
      </c>
      <c r="O102" s="2">
        <v>0</v>
      </c>
      <c r="P102" s="2">
        <v>0</v>
      </c>
      <c r="Q102" s="3">
        <v>0</v>
      </c>
      <c r="R102" s="34">
        <f t="shared" si="2"/>
        <v>0</v>
      </c>
      <c r="S102" s="34">
        <f t="shared" si="5"/>
        <v>0</v>
      </c>
      <c r="T102" s="2">
        <f t="shared" si="4"/>
        <v>1</v>
      </c>
      <c r="U102" s="251"/>
      <c r="V102" s="251"/>
    </row>
    <row r="103" spans="1:22" s="252" customFormat="1" ht="63" hidden="1" customHeight="1" outlineLevel="1">
      <c r="A103" s="140" t="s">
        <v>367</v>
      </c>
      <c r="B103" s="141" t="s">
        <v>1020</v>
      </c>
      <c r="C103" s="141" t="s">
        <v>796</v>
      </c>
      <c r="D103" s="142">
        <v>40658</v>
      </c>
      <c r="E103" s="143">
        <v>43</v>
      </c>
      <c r="F103" s="144" t="s">
        <v>129</v>
      </c>
      <c r="G103" s="141" t="s">
        <v>130</v>
      </c>
      <c r="H103" s="141" t="s">
        <v>131</v>
      </c>
      <c r="I103" s="141" t="s">
        <v>132</v>
      </c>
      <c r="J103" s="3">
        <v>8</v>
      </c>
      <c r="K103" s="2">
        <v>3</v>
      </c>
      <c r="L103" s="2">
        <v>0</v>
      </c>
      <c r="M103" s="2">
        <v>3</v>
      </c>
      <c r="N103" s="1">
        <v>0</v>
      </c>
      <c r="O103" s="2">
        <v>0</v>
      </c>
      <c r="P103" s="2">
        <v>0</v>
      </c>
      <c r="Q103" s="3">
        <v>0</v>
      </c>
      <c r="R103" s="34">
        <f t="shared" si="2"/>
        <v>0</v>
      </c>
      <c r="S103" s="34">
        <f t="shared" si="5"/>
        <v>0</v>
      </c>
      <c r="T103" s="2">
        <f t="shared" si="4"/>
        <v>3</v>
      </c>
      <c r="U103" s="251"/>
      <c r="V103" s="251"/>
    </row>
    <row r="104" spans="1:22" s="252" customFormat="1" ht="31.5" hidden="1" customHeight="1" outlineLevel="1">
      <c r="A104" s="140" t="s">
        <v>368</v>
      </c>
      <c r="B104" s="141" t="s">
        <v>696</v>
      </c>
      <c r="C104" s="141" t="s">
        <v>796</v>
      </c>
      <c r="D104" s="142"/>
      <c r="E104" s="143"/>
      <c r="F104" s="144" t="s">
        <v>133</v>
      </c>
      <c r="G104" s="141" t="s">
        <v>113</v>
      </c>
      <c r="H104" s="141"/>
      <c r="I104" s="141" t="s">
        <v>134</v>
      </c>
      <c r="J104" s="3">
        <v>1</v>
      </c>
      <c r="K104" s="2">
        <v>0</v>
      </c>
      <c r="L104" s="2">
        <v>1</v>
      </c>
      <c r="M104" s="2">
        <v>0</v>
      </c>
      <c r="N104" s="1">
        <v>0</v>
      </c>
      <c r="O104" s="2">
        <v>0</v>
      </c>
      <c r="P104" s="2">
        <v>0</v>
      </c>
      <c r="Q104" s="3">
        <v>0</v>
      </c>
      <c r="R104" s="34">
        <f t="shared" si="2"/>
        <v>0</v>
      </c>
      <c r="S104" s="34">
        <f t="shared" si="5"/>
        <v>1</v>
      </c>
      <c r="T104" s="2">
        <f t="shared" si="4"/>
        <v>0</v>
      </c>
      <c r="U104" s="251"/>
      <c r="V104" s="251"/>
    </row>
    <row r="105" spans="1:22" s="252" customFormat="1" ht="46.5" hidden="1" customHeight="1" outlineLevel="1">
      <c r="A105" s="140" t="s">
        <v>369</v>
      </c>
      <c r="B105" s="141" t="s">
        <v>699</v>
      </c>
      <c r="C105" s="141" t="s">
        <v>796</v>
      </c>
      <c r="D105" s="142"/>
      <c r="E105" s="143" t="s">
        <v>135</v>
      </c>
      <c r="F105" s="144" t="s">
        <v>700</v>
      </c>
      <c r="G105" s="141" t="s">
        <v>136</v>
      </c>
      <c r="H105" s="141" t="s">
        <v>137</v>
      </c>
      <c r="I105" s="141" t="s">
        <v>701</v>
      </c>
      <c r="J105" s="3">
        <v>3</v>
      </c>
      <c r="K105" s="2">
        <v>1</v>
      </c>
      <c r="L105" s="2">
        <v>0</v>
      </c>
      <c r="M105" s="2">
        <v>1</v>
      </c>
      <c r="N105" s="1">
        <v>0</v>
      </c>
      <c r="O105" s="2">
        <v>0</v>
      </c>
      <c r="P105" s="2">
        <v>0</v>
      </c>
      <c r="Q105" s="3">
        <v>0</v>
      </c>
      <c r="R105" s="34">
        <f t="shared" si="2"/>
        <v>0</v>
      </c>
      <c r="S105" s="34">
        <f t="shared" si="5"/>
        <v>0</v>
      </c>
      <c r="T105" s="2">
        <f t="shared" si="4"/>
        <v>1</v>
      </c>
      <c r="U105" s="251"/>
      <c r="V105" s="251"/>
    </row>
    <row r="106" spans="1:22" s="252" customFormat="1" ht="66" hidden="1" customHeight="1" outlineLevel="1">
      <c r="A106" s="140" t="s">
        <v>370</v>
      </c>
      <c r="B106" s="141" t="s">
        <v>970</v>
      </c>
      <c r="C106" s="141"/>
      <c r="D106" s="142"/>
      <c r="E106" s="143"/>
      <c r="F106" s="144"/>
      <c r="G106" s="141"/>
      <c r="H106" s="141"/>
      <c r="I106" s="141"/>
      <c r="J106" s="3">
        <v>2</v>
      </c>
      <c r="K106" s="2">
        <v>2</v>
      </c>
      <c r="L106" s="2">
        <v>2</v>
      </c>
      <c r="M106" s="2">
        <v>0</v>
      </c>
      <c r="N106" s="1">
        <v>0</v>
      </c>
      <c r="O106" s="2">
        <v>0</v>
      </c>
      <c r="P106" s="2">
        <v>0</v>
      </c>
      <c r="Q106" s="3">
        <v>0</v>
      </c>
      <c r="R106" s="34">
        <f t="shared" si="2"/>
        <v>0</v>
      </c>
      <c r="S106" s="34">
        <f t="shared" si="5"/>
        <v>2</v>
      </c>
      <c r="T106" s="2">
        <f t="shared" si="4"/>
        <v>0</v>
      </c>
      <c r="U106" s="251"/>
      <c r="V106" s="251"/>
    </row>
    <row r="107" spans="1:22" s="252" customFormat="1" ht="46.5" hidden="1" customHeight="1" outlineLevel="1">
      <c r="A107" s="140" t="s">
        <v>695</v>
      </c>
      <c r="B107" s="141" t="s">
        <v>1018</v>
      </c>
      <c r="C107" s="141"/>
      <c r="D107" s="142"/>
      <c r="E107" s="143"/>
      <c r="F107" s="144"/>
      <c r="G107" s="141"/>
      <c r="H107" s="141"/>
      <c r="I107" s="141"/>
      <c r="J107" s="3">
        <v>4</v>
      </c>
      <c r="K107" s="2">
        <v>0</v>
      </c>
      <c r="L107" s="2">
        <v>0</v>
      </c>
      <c r="M107" s="2">
        <v>0</v>
      </c>
      <c r="N107" s="1">
        <v>0</v>
      </c>
      <c r="O107" s="2">
        <v>0</v>
      </c>
      <c r="P107" s="2">
        <v>0</v>
      </c>
      <c r="Q107" s="3">
        <v>0</v>
      </c>
      <c r="R107" s="34">
        <f t="shared" si="2"/>
        <v>0</v>
      </c>
      <c r="S107" s="34">
        <f t="shared" si="5"/>
        <v>0</v>
      </c>
      <c r="T107" s="2">
        <f t="shared" si="4"/>
        <v>0</v>
      </c>
      <c r="U107" s="251"/>
      <c r="V107" s="251"/>
    </row>
    <row r="108" spans="1:22" s="252" customFormat="1" ht="31.5" hidden="1" customHeight="1" outlineLevel="1">
      <c r="A108" s="140" t="s">
        <v>698</v>
      </c>
      <c r="B108" s="141" t="s">
        <v>1021</v>
      </c>
      <c r="C108" s="141" t="s">
        <v>796</v>
      </c>
      <c r="D108" s="142"/>
      <c r="E108" s="143"/>
      <c r="F108" s="144"/>
      <c r="G108" s="141"/>
      <c r="H108" s="141"/>
      <c r="I108" s="141"/>
      <c r="J108" s="3">
        <v>1</v>
      </c>
      <c r="K108" s="2">
        <v>1</v>
      </c>
      <c r="L108" s="2">
        <v>0</v>
      </c>
      <c r="M108" s="2">
        <v>1</v>
      </c>
      <c r="N108" s="1">
        <v>0</v>
      </c>
      <c r="O108" s="2">
        <v>0</v>
      </c>
      <c r="P108" s="2">
        <v>0</v>
      </c>
      <c r="Q108" s="3">
        <v>0</v>
      </c>
      <c r="R108" s="34">
        <f t="shared" si="2"/>
        <v>0</v>
      </c>
      <c r="S108" s="34">
        <f t="shared" si="5"/>
        <v>0</v>
      </c>
      <c r="T108" s="2">
        <f t="shared" si="4"/>
        <v>1</v>
      </c>
      <c r="U108" s="251"/>
      <c r="V108" s="251"/>
    </row>
    <row r="109" spans="1:22" s="252" customFormat="1" ht="31.5" hidden="1" customHeight="1" outlineLevel="1">
      <c r="A109" s="140" t="s">
        <v>799</v>
      </c>
      <c r="B109" s="141" t="s">
        <v>697</v>
      </c>
      <c r="C109" s="141" t="s">
        <v>796</v>
      </c>
      <c r="D109" s="142"/>
      <c r="E109" s="143"/>
      <c r="F109" s="144"/>
      <c r="G109" s="141"/>
      <c r="H109" s="141"/>
      <c r="I109" s="141"/>
      <c r="J109" s="3">
        <v>0</v>
      </c>
      <c r="K109" s="2">
        <v>0</v>
      </c>
      <c r="L109" s="2">
        <v>0</v>
      </c>
      <c r="M109" s="2">
        <v>0</v>
      </c>
      <c r="N109" s="1">
        <v>0</v>
      </c>
      <c r="O109" s="2">
        <v>0</v>
      </c>
      <c r="P109" s="2">
        <v>0</v>
      </c>
      <c r="Q109" s="3">
        <v>0</v>
      </c>
      <c r="R109" s="34">
        <f t="shared" si="2"/>
        <v>0</v>
      </c>
      <c r="S109" s="34">
        <f t="shared" si="5"/>
        <v>0</v>
      </c>
      <c r="T109" s="2">
        <f t="shared" si="4"/>
        <v>0</v>
      </c>
      <c r="U109" s="251"/>
      <c r="V109" s="251"/>
    </row>
    <row r="110" spans="1:22" s="252" customFormat="1" ht="31.5" hidden="1" customHeight="1" outlineLevel="1">
      <c r="A110" s="140" t="s">
        <v>969</v>
      </c>
      <c r="B110" s="141" t="s">
        <v>1024</v>
      </c>
      <c r="C110" s="141"/>
      <c r="D110" s="142"/>
      <c r="E110" s="143"/>
      <c r="F110" s="144"/>
      <c r="G110" s="141"/>
      <c r="H110" s="141"/>
      <c r="I110" s="141"/>
      <c r="J110" s="3">
        <v>0</v>
      </c>
      <c r="K110" s="2">
        <v>0</v>
      </c>
      <c r="L110" s="2">
        <v>0</v>
      </c>
      <c r="M110" s="2">
        <v>0</v>
      </c>
      <c r="N110" s="1">
        <v>0</v>
      </c>
      <c r="O110" s="2">
        <v>0</v>
      </c>
      <c r="P110" s="2">
        <v>0</v>
      </c>
      <c r="Q110" s="3">
        <v>0</v>
      </c>
      <c r="R110" s="34">
        <f t="shared" si="2"/>
        <v>0</v>
      </c>
      <c r="S110" s="34">
        <f t="shared" si="5"/>
        <v>0</v>
      </c>
      <c r="T110" s="2">
        <f t="shared" si="4"/>
        <v>0</v>
      </c>
      <c r="U110" s="251"/>
      <c r="V110" s="251"/>
    </row>
    <row r="111" spans="1:22" s="252" customFormat="1" ht="31.5" hidden="1" customHeight="1" outlineLevel="1">
      <c r="A111" s="140" t="s">
        <v>1023</v>
      </c>
      <c r="B111" s="141" t="s">
        <v>702</v>
      </c>
      <c r="C111" s="141" t="s">
        <v>796</v>
      </c>
      <c r="D111" s="142"/>
      <c r="E111" s="143"/>
      <c r="F111" s="144"/>
      <c r="G111" s="141"/>
      <c r="H111" s="141"/>
      <c r="I111" s="141"/>
      <c r="J111" s="3">
        <v>0</v>
      </c>
      <c r="K111" s="2">
        <v>0</v>
      </c>
      <c r="L111" s="2">
        <v>0</v>
      </c>
      <c r="M111" s="2">
        <v>0</v>
      </c>
      <c r="N111" s="1">
        <v>0</v>
      </c>
      <c r="O111" s="2">
        <v>0</v>
      </c>
      <c r="P111" s="2">
        <v>0</v>
      </c>
      <c r="Q111" s="3">
        <v>0</v>
      </c>
      <c r="R111" s="34">
        <f t="shared" si="2"/>
        <v>0</v>
      </c>
      <c r="S111" s="34">
        <f t="shared" si="5"/>
        <v>0</v>
      </c>
      <c r="T111" s="2">
        <f t="shared" si="4"/>
        <v>0</v>
      </c>
      <c r="U111" s="251"/>
      <c r="V111" s="251"/>
    </row>
    <row r="112" spans="1:22" s="251" customFormat="1" ht="51" customHeight="1">
      <c r="A112" s="271" t="s">
        <v>371</v>
      </c>
      <c r="B112" s="27" t="s">
        <v>1133</v>
      </c>
      <c r="C112" s="27"/>
      <c r="D112" s="133">
        <v>40570</v>
      </c>
      <c r="E112" s="134" t="s">
        <v>670</v>
      </c>
      <c r="F112" s="135" t="s">
        <v>673</v>
      </c>
      <c r="G112" s="136" t="s">
        <v>671</v>
      </c>
      <c r="H112" s="136"/>
      <c r="I112" s="136" t="s">
        <v>672</v>
      </c>
      <c r="J112" s="3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3">
        <v>0</v>
      </c>
      <c r="R112" s="34">
        <f t="shared" si="2"/>
        <v>0</v>
      </c>
      <c r="S112" s="34">
        <f t="shared" si="5"/>
        <v>0</v>
      </c>
      <c r="T112" s="2">
        <f t="shared" si="4"/>
        <v>0</v>
      </c>
    </row>
    <row r="113" spans="1:20" s="251" customFormat="1" ht="15.75" collapsed="1">
      <c r="A113" s="272"/>
      <c r="B113" s="139" t="s">
        <v>13</v>
      </c>
      <c r="C113" s="139"/>
      <c r="D113" s="133"/>
      <c r="E113" s="134"/>
      <c r="F113" s="135"/>
      <c r="G113" s="139"/>
      <c r="H113" s="139"/>
      <c r="I113" s="139"/>
      <c r="J113" s="3">
        <f>SUM(J114:J178)</f>
        <v>213</v>
      </c>
      <c r="K113" s="3">
        <f>SUM(K114:K178)</f>
        <v>0</v>
      </c>
      <c r="L113" s="3">
        <f>SUM(L114:L178)</f>
        <v>205</v>
      </c>
      <c r="M113" s="2">
        <f>SUM(M114:M178)</f>
        <v>2</v>
      </c>
      <c r="N113" s="2">
        <f>SUM(N114:N138)</f>
        <v>0</v>
      </c>
      <c r="O113" s="2">
        <f>SUM(O114:O138)</f>
        <v>0</v>
      </c>
      <c r="P113" s="2">
        <f>SUM(P114:P138)</f>
        <v>0</v>
      </c>
      <c r="Q113" s="3">
        <f>SUM(Q114:Q138)</f>
        <v>0</v>
      </c>
      <c r="R113" s="34">
        <f t="shared" si="2"/>
        <v>0</v>
      </c>
      <c r="S113" s="34">
        <f t="shared" si="5"/>
        <v>205</v>
      </c>
      <c r="T113" s="2">
        <f>SUM(T114:T178)</f>
        <v>0</v>
      </c>
    </row>
    <row r="114" spans="1:20" s="251" customFormat="1" ht="31.5" hidden="1" customHeight="1" outlineLevel="1">
      <c r="A114" s="158" t="s">
        <v>674</v>
      </c>
      <c r="B114" s="147" t="s">
        <v>1245</v>
      </c>
      <c r="C114" s="141" t="s">
        <v>796</v>
      </c>
      <c r="D114" s="133"/>
      <c r="E114" s="134"/>
      <c r="F114" s="135"/>
      <c r="G114" s="139"/>
      <c r="H114" s="139"/>
      <c r="I114" s="139"/>
      <c r="J114" s="3">
        <v>6</v>
      </c>
      <c r="K114" s="2">
        <v>0</v>
      </c>
      <c r="L114" s="2">
        <v>6</v>
      </c>
      <c r="M114" s="2">
        <v>0</v>
      </c>
      <c r="N114" s="1">
        <v>0</v>
      </c>
      <c r="O114" s="2">
        <v>0</v>
      </c>
      <c r="P114" s="2">
        <v>0</v>
      </c>
      <c r="Q114" s="3">
        <v>0</v>
      </c>
      <c r="R114" s="34">
        <f t="shared" si="2"/>
        <v>0</v>
      </c>
      <c r="S114" s="34">
        <f t="shared" si="5"/>
        <v>6</v>
      </c>
      <c r="T114" s="2">
        <f t="shared" si="4"/>
        <v>0</v>
      </c>
    </row>
    <row r="115" spans="1:20" s="251" customFormat="1" ht="31.5" hidden="1" customHeight="1" outlineLevel="1">
      <c r="A115" s="158" t="s">
        <v>421</v>
      </c>
      <c r="B115" s="147" t="s">
        <v>1244</v>
      </c>
      <c r="C115" s="141" t="s">
        <v>796</v>
      </c>
      <c r="D115" s="133"/>
      <c r="E115" s="134"/>
      <c r="F115" s="135"/>
      <c r="G115" s="139"/>
      <c r="H115" s="139"/>
      <c r="I115" s="139"/>
      <c r="J115" s="3">
        <v>2</v>
      </c>
      <c r="K115" s="2">
        <v>0</v>
      </c>
      <c r="L115" s="2">
        <v>2</v>
      </c>
      <c r="M115" s="2">
        <v>0</v>
      </c>
      <c r="N115" s="1">
        <v>0</v>
      </c>
      <c r="O115" s="2">
        <v>0</v>
      </c>
      <c r="P115" s="2">
        <v>0</v>
      </c>
      <c r="Q115" s="3">
        <v>0</v>
      </c>
      <c r="R115" s="34">
        <f t="shared" si="2"/>
        <v>0</v>
      </c>
      <c r="S115" s="34">
        <f t="shared" ref="S115:S181" si="7">L115+R115</f>
        <v>2</v>
      </c>
      <c r="T115" s="2">
        <f t="shared" si="4"/>
        <v>0</v>
      </c>
    </row>
    <row r="116" spans="1:20" s="251" customFormat="1" ht="31.5" hidden="1" customHeight="1" outlineLevel="1">
      <c r="A116" s="158" t="s">
        <v>675</v>
      </c>
      <c r="B116" s="147" t="s">
        <v>843</v>
      </c>
      <c r="C116" s="141" t="s">
        <v>796</v>
      </c>
      <c r="D116" s="133"/>
      <c r="E116" s="134"/>
      <c r="F116" s="135"/>
      <c r="G116" s="139"/>
      <c r="H116" s="139"/>
      <c r="I116" s="139"/>
      <c r="J116" s="3">
        <v>2</v>
      </c>
      <c r="K116" s="2">
        <v>0</v>
      </c>
      <c r="L116" s="2">
        <v>2</v>
      </c>
      <c r="M116" s="2">
        <v>0</v>
      </c>
      <c r="N116" s="1">
        <v>0</v>
      </c>
      <c r="O116" s="2">
        <v>0</v>
      </c>
      <c r="P116" s="2">
        <v>0</v>
      </c>
      <c r="Q116" s="3">
        <v>0</v>
      </c>
      <c r="R116" s="34">
        <f t="shared" si="2"/>
        <v>0</v>
      </c>
      <c r="S116" s="34">
        <f t="shared" si="7"/>
        <v>2</v>
      </c>
      <c r="T116" s="2">
        <f t="shared" si="4"/>
        <v>0</v>
      </c>
    </row>
    <row r="117" spans="1:20" s="251" customFormat="1" ht="31.5" hidden="1" customHeight="1" outlineLevel="1">
      <c r="A117" s="158" t="s">
        <v>676</v>
      </c>
      <c r="B117" s="147" t="s">
        <v>1147</v>
      </c>
      <c r="C117" s="141" t="s">
        <v>796</v>
      </c>
      <c r="D117" s="133"/>
      <c r="E117" s="134"/>
      <c r="F117" s="135"/>
      <c r="G117" s="139"/>
      <c r="H117" s="139"/>
      <c r="I117" s="139"/>
      <c r="J117" s="3">
        <v>3</v>
      </c>
      <c r="K117" s="2">
        <v>0</v>
      </c>
      <c r="L117" s="2">
        <v>2</v>
      </c>
      <c r="M117" s="2">
        <v>0</v>
      </c>
      <c r="N117" s="1">
        <v>0</v>
      </c>
      <c r="O117" s="2">
        <v>0</v>
      </c>
      <c r="P117" s="2">
        <v>0</v>
      </c>
      <c r="Q117" s="3">
        <v>0</v>
      </c>
      <c r="R117" s="34">
        <f t="shared" si="2"/>
        <v>0</v>
      </c>
      <c r="S117" s="34">
        <f t="shared" si="7"/>
        <v>2</v>
      </c>
      <c r="T117" s="2">
        <f t="shared" si="4"/>
        <v>0</v>
      </c>
    </row>
    <row r="118" spans="1:20" s="251" customFormat="1" ht="31.5" hidden="1" customHeight="1" outlineLevel="1">
      <c r="A118" s="158" t="s">
        <v>677</v>
      </c>
      <c r="B118" s="147" t="s">
        <v>844</v>
      </c>
      <c r="C118" s="141" t="s">
        <v>796</v>
      </c>
      <c r="D118" s="133"/>
      <c r="E118" s="134"/>
      <c r="F118" s="135"/>
      <c r="G118" s="139"/>
      <c r="H118" s="139"/>
      <c r="I118" s="139"/>
      <c r="J118" s="3">
        <v>3</v>
      </c>
      <c r="K118" s="2">
        <v>0</v>
      </c>
      <c r="L118" s="2">
        <v>2</v>
      </c>
      <c r="M118" s="2">
        <v>0</v>
      </c>
      <c r="N118" s="1">
        <v>0</v>
      </c>
      <c r="O118" s="2">
        <v>0</v>
      </c>
      <c r="P118" s="2">
        <v>0</v>
      </c>
      <c r="Q118" s="3">
        <v>0</v>
      </c>
      <c r="R118" s="34">
        <f t="shared" ref="R118:R181" si="8">SUM(N118:Q118)</f>
        <v>0</v>
      </c>
      <c r="S118" s="34">
        <f t="shared" si="7"/>
        <v>2</v>
      </c>
      <c r="T118" s="2">
        <f t="shared" si="4"/>
        <v>0</v>
      </c>
    </row>
    <row r="119" spans="1:20" s="251" customFormat="1" ht="31.5" hidden="1" customHeight="1" outlineLevel="1">
      <c r="A119" s="158" t="s">
        <v>678</v>
      </c>
      <c r="B119" s="147" t="s">
        <v>845</v>
      </c>
      <c r="C119" s="141" t="s">
        <v>796</v>
      </c>
      <c r="D119" s="133"/>
      <c r="E119" s="134"/>
      <c r="F119" s="135"/>
      <c r="G119" s="139"/>
      <c r="H119" s="139"/>
      <c r="I119" s="139"/>
      <c r="J119" s="3">
        <v>2</v>
      </c>
      <c r="K119" s="2">
        <v>0</v>
      </c>
      <c r="L119" s="2">
        <v>2</v>
      </c>
      <c r="M119" s="2">
        <v>0</v>
      </c>
      <c r="N119" s="1">
        <v>0</v>
      </c>
      <c r="O119" s="2">
        <v>0</v>
      </c>
      <c r="P119" s="2">
        <v>0</v>
      </c>
      <c r="Q119" s="3">
        <v>0</v>
      </c>
      <c r="R119" s="34">
        <f t="shared" si="8"/>
        <v>0</v>
      </c>
      <c r="S119" s="34">
        <f t="shared" si="7"/>
        <v>2</v>
      </c>
      <c r="T119" s="2">
        <f t="shared" si="4"/>
        <v>0</v>
      </c>
    </row>
    <row r="120" spans="1:20" s="251" customFormat="1" ht="31.5" hidden="1" customHeight="1" outlineLevel="1">
      <c r="A120" s="158" t="s">
        <v>679</v>
      </c>
      <c r="B120" s="147" t="s">
        <v>939</v>
      </c>
      <c r="C120" s="141"/>
      <c r="D120" s="133"/>
      <c r="E120" s="134"/>
      <c r="F120" s="135"/>
      <c r="G120" s="139"/>
      <c r="H120" s="139"/>
      <c r="I120" s="139"/>
      <c r="J120" s="3">
        <v>2</v>
      </c>
      <c r="K120" s="2">
        <v>0</v>
      </c>
      <c r="L120" s="2">
        <v>2</v>
      </c>
      <c r="M120" s="2">
        <v>0</v>
      </c>
      <c r="N120" s="1">
        <v>0</v>
      </c>
      <c r="O120" s="2">
        <v>0</v>
      </c>
      <c r="P120" s="2">
        <v>0</v>
      </c>
      <c r="Q120" s="3">
        <v>0</v>
      </c>
      <c r="R120" s="34">
        <f t="shared" si="8"/>
        <v>0</v>
      </c>
      <c r="S120" s="34">
        <f t="shared" si="7"/>
        <v>2</v>
      </c>
      <c r="T120" s="2">
        <f t="shared" si="4"/>
        <v>0</v>
      </c>
    </row>
    <row r="121" spans="1:20" s="251" customFormat="1" ht="31.5" hidden="1" customHeight="1" outlineLevel="1">
      <c r="A121" s="158" t="s">
        <v>680</v>
      </c>
      <c r="B121" s="147" t="s">
        <v>846</v>
      </c>
      <c r="C121" s="141" t="s">
        <v>796</v>
      </c>
      <c r="D121" s="133"/>
      <c r="E121" s="134"/>
      <c r="F121" s="135"/>
      <c r="G121" s="139"/>
      <c r="H121" s="139"/>
      <c r="I121" s="139"/>
      <c r="J121" s="3">
        <v>2</v>
      </c>
      <c r="K121" s="2">
        <v>0</v>
      </c>
      <c r="L121" s="2">
        <v>2</v>
      </c>
      <c r="M121" s="2">
        <v>0</v>
      </c>
      <c r="N121" s="1">
        <v>0</v>
      </c>
      <c r="O121" s="2">
        <v>0</v>
      </c>
      <c r="P121" s="2">
        <v>0</v>
      </c>
      <c r="Q121" s="3">
        <v>0</v>
      </c>
      <c r="R121" s="34">
        <f t="shared" si="8"/>
        <v>0</v>
      </c>
      <c r="S121" s="34">
        <f t="shared" si="7"/>
        <v>2</v>
      </c>
      <c r="T121" s="2">
        <f t="shared" si="4"/>
        <v>0</v>
      </c>
    </row>
    <row r="122" spans="1:20" s="251" customFormat="1" ht="31.5" hidden="1" customHeight="1" outlineLevel="1">
      <c r="A122" s="158" t="s">
        <v>681</v>
      </c>
      <c r="B122" s="147" t="s">
        <v>847</v>
      </c>
      <c r="C122" s="141" t="s">
        <v>796</v>
      </c>
      <c r="D122" s="133"/>
      <c r="E122" s="134"/>
      <c r="F122" s="135"/>
      <c r="G122" s="139"/>
      <c r="H122" s="139"/>
      <c r="I122" s="139"/>
      <c r="J122" s="3">
        <v>3</v>
      </c>
      <c r="K122" s="2">
        <v>0</v>
      </c>
      <c r="L122" s="2">
        <v>3</v>
      </c>
      <c r="M122" s="2">
        <v>0</v>
      </c>
      <c r="N122" s="1">
        <v>0</v>
      </c>
      <c r="O122" s="2">
        <v>0</v>
      </c>
      <c r="P122" s="2">
        <v>0</v>
      </c>
      <c r="Q122" s="3">
        <v>0</v>
      </c>
      <c r="R122" s="34">
        <f t="shared" si="8"/>
        <v>0</v>
      </c>
      <c r="S122" s="34">
        <f t="shared" si="7"/>
        <v>3</v>
      </c>
      <c r="T122" s="2">
        <f t="shared" si="4"/>
        <v>0</v>
      </c>
    </row>
    <row r="123" spans="1:20" s="251" customFormat="1" ht="31.5" hidden="1" customHeight="1" outlineLevel="1">
      <c r="A123" s="158" t="s">
        <v>682</v>
      </c>
      <c r="B123" s="147" t="s">
        <v>848</v>
      </c>
      <c r="C123" s="141" t="s">
        <v>796</v>
      </c>
      <c r="D123" s="133"/>
      <c r="E123" s="134"/>
      <c r="F123" s="135"/>
      <c r="G123" s="139"/>
      <c r="H123" s="139"/>
      <c r="I123" s="139"/>
      <c r="J123" s="3">
        <v>3</v>
      </c>
      <c r="K123" s="2">
        <v>0</v>
      </c>
      <c r="L123" s="2">
        <v>3</v>
      </c>
      <c r="M123" s="2">
        <v>0</v>
      </c>
      <c r="N123" s="1">
        <v>0</v>
      </c>
      <c r="O123" s="2">
        <v>0</v>
      </c>
      <c r="P123" s="2">
        <v>0</v>
      </c>
      <c r="Q123" s="3">
        <v>0</v>
      </c>
      <c r="R123" s="34">
        <f t="shared" si="8"/>
        <v>0</v>
      </c>
      <c r="S123" s="34">
        <f t="shared" si="7"/>
        <v>3</v>
      </c>
      <c r="T123" s="2">
        <f t="shared" si="4"/>
        <v>0</v>
      </c>
    </row>
    <row r="124" spans="1:20" s="251" customFormat="1" ht="31.5" hidden="1" customHeight="1" outlineLevel="1">
      <c r="A124" s="158" t="s">
        <v>683</v>
      </c>
      <c r="B124" s="147" t="s">
        <v>849</v>
      </c>
      <c r="C124" s="141" t="s">
        <v>796</v>
      </c>
      <c r="D124" s="133"/>
      <c r="E124" s="134"/>
      <c r="F124" s="135"/>
      <c r="G124" s="139"/>
      <c r="H124" s="139"/>
      <c r="I124" s="139"/>
      <c r="J124" s="3">
        <v>2</v>
      </c>
      <c r="K124" s="2">
        <v>0</v>
      </c>
      <c r="L124" s="2">
        <v>2</v>
      </c>
      <c r="M124" s="2">
        <v>0</v>
      </c>
      <c r="N124" s="1">
        <v>0</v>
      </c>
      <c r="O124" s="2">
        <v>0</v>
      </c>
      <c r="P124" s="2">
        <v>0</v>
      </c>
      <c r="Q124" s="3">
        <v>0</v>
      </c>
      <c r="R124" s="34">
        <f t="shared" si="8"/>
        <v>0</v>
      </c>
      <c r="S124" s="34">
        <f t="shared" si="7"/>
        <v>2</v>
      </c>
      <c r="T124" s="2">
        <f t="shared" si="4"/>
        <v>0</v>
      </c>
    </row>
    <row r="125" spans="1:20" s="251" customFormat="1" ht="31.5" hidden="1" customHeight="1" outlineLevel="1">
      <c r="A125" s="158" t="s">
        <v>684</v>
      </c>
      <c r="B125" s="147" t="s">
        <v>850</v>
      </c>
      <c r="C125" s="141" t="s">
        <v>796</v>
      </c>
      <c r="D125" s="133"/>
      <c r="E125" s="134"/>
      <c r="F125" s="135"/>
      <c r="G125" s="139"/>
      <c r="H125" s="139"/>
      <c r="I125" s="139"/>
      <c r="J125" s="3">
        <v>2</v>
      </c>
      <c r="K125" s="2">
        <v>0</v>
      </c>
      <c r="L125" s="2">
        <v>2</v>
      </c>
      <c r="M125" s="2">
        <v>0</v>
      </c>
      <c r="N125" s="1">
        <v>0</v>
      </c>
      <c r="O125" s="2">
        <v>0</v>
      </c>
      <c r="P125" s="2">
        <v>0</v>
      </c>
      <c r="Q125" s="3">
        <v>0</v>
      </c>
      <c r="R125" s="34">
        <f t="shared" si="8"/>
        <v>0</v>
      </c>
      <c r="S125" s="34">
        <f t="shared" si="7"/>
        <v>2</v>
      </c>
      <c r="T125" s="2">
        <f t="shared" si="4"/>
        <v>0</v>
      </c>
    </row>
    <row r="126" spans="1:20" s="251" customFormat="1" ht="31.5" hidden="1" customHeight="1" outlineLevel="1">
      <c r="A126" s="158" t="s">
        <v>685</v>
      </c>
      <c r="B126" s="147" t="s">
        <v>862</v>
      </c>
      <c r="C126" s="141"/>
      <c r="D126" s="133"/>
      <c r="E126" s="134"/>
      <c r="F126" s="135"/>
      <c r="G126" s="139"/>
      <c r="H126" s="139"/>
      <c r="I126" s="139"/>
      <c r="J126" s="3">
        <v>1</v>
      </c>
      <c r="K126" s="2">
        <v>0</v>
      </c>
      <c r="L126" s="2">
        <v>1</v>
      </c>
      <c r="M126" s="2">
        <v>0</v>
      </c>
      <c r="N126" s="1">
        <v>0</v>
      </c>
      <c r="O126" s="2">
        <v>0</v>
      </c>
      <c r="P126" s="2">
        <v>0</v>
      </c>
      <c r="Q126" s="3">
        <v>0</v>
      </c>
      <c r="R126" s="34">
        <f t="shared" si="8"/>
        <v>0</v>
      </c>
      <c r="S126" s="34">
        <f t="shared" si="7"/>
        <v>1</v>
      </c>
      <c r="T126" s="2">
        <f t="shared" si="4"/>
        <v>0</v>
      </c>
    </row>
    <row r="127" spans="1:20" s="251" customFormat="1" ht="31.5" hidden="1" customHeight="1" outlineLevel="1">
      <c r="A127" s="158" t="s">
        <v>686</v>
      </c>
      <c r="B127" s="147" t="s">
        <v>851</v>
      </c>
      <c r="C127" s="141" t="s">
        <v>796</v>
      </c>
      <c r="D127" s="133"/>
      <c r="E127" s="134"/>
      <c r="F127" s="135"/>
      <c r="G127" s="139"/>
      <c r="H127" s="139"/>
      <c r="I127" s="139"/>
      <c r="J127" s="3">
        <v>3</v>
      </c>
      <c r="K127" s="2">
        <v>0</v>
      </c>
      <c r="L127" s="2">
        <v>3</v>
      </c>
      <c r="M127" s="2">
        <v>0</v>
      </c>
      <c r="N127" s="1">
        <v>0</v>
      </c>
      <c r="O127" s="2">
        <v>0</v>
      </c>
      <c r="P127" s="2">
        <v>0</v>
      </c>
      <c r="Q127" s="3">
        <v>0</v>
      </c>
      <c r="R127" s="34">
        <f t="shared" si="8"/>
        <v>0</v>
      </c>
      <c r="S127" s="34">
        <f t="shared" si="7"/>
        <v>3</v>
      </c>
      <c r="T127" s="2">
        <f t="shared" si="4"/>
        <v>0</v>
      </c>
    </row>
    <row r="128" spans="1:20" s="251" customFormat="1" ht="31.5" hidden="1" customHeight="1" outlineLevel="1">
      <c r="A128" s="158" t="s">
        <v>687</v>
      </c>
      <c r="B128" s="147" t="s">
        <v>861</v>
      </c>
      <c r="C128" s="141"/>
      <c r="D128" s="133"/>
      <c r="E128" s="134"/>
      <c r="F128" s="135"/>
      <c r="G128" s="139"/>
      <c r="H128" s="139"/>
      <c r="I128" s="139"/>
      <c r="J128" s="3">
        <v>1</v>
      </c>
      <c r="K128" s="2">
        <v>0</v>
      </c>
      <c r="L128" s="2">
        <v>0</v>
      </c>
      <c r="M128" s="2">
        <v>0</v>
      </c>
      <c r="N128" s="1">
        <v>0</v>
      </c>
      <c r="O128" s="2">
        <v>0</v>
      </c>
      <c r="P128" s="2">
        <v>0</v>
      </c>
      <c r="Q128" s="3">
        <v>0</v>
      </c>
      <c r="R128" s="34">
        <f t="shared" si="8"/>
        <v>0</v>
      </c>
      <c r="S128" s="34">
        <f t="shared" si="7"/>
        <v>0</v>
      </c>
      <c r="T128" s="2">
        <f t="shared" si="4"/>
        <v>0</v>
      </c>
    </row>
    <row r="129" spans="1:22" s="251" customFormat="1" ht="31.5" hidden="1" customHeight="1" outlineLevel="1">
      <c r="A129" s="158" t="s">
        <v>688</v>
      </c>
      <c r="B129" s="147" t="s">
        <v>852</v>
      </c>
      <c r="C129" s="141" t="s">
        <v>796</v>
      </c>
      <c r="D129" s="133"/>
      <c r="E129" s="134"/>
      <c r="F129" s="135"/>
      <c r="G129" s="139"/>
      <c r="H129" s="139"/>
      <c r="I129" s="139"/>
      <c r="J129" s="3">
        <v>2</v>
      </c>
      <c r="K129" s="2">
        <v>0</v>
      </c>
      <c r="L129" s="2">
        <v>2</v>
      </c>
      <c r="M129" s="2">
        <v>0</v>
      </c>
      <c r="N129" s="1">
        <v>0</v>
      </c>
      <c r="O129" s="2">
        <v>0</v>
      </c>
      <c r="P129" s="2">
        <v>0</v>
      </c>
      <c r="Q129" s="3">
        <v>0</v>
      </c>
      <c r="R129" s="34">
        <f t="shared" si="8"/>
        <v>0</v>
      </c>
      <c r="S129" s="34">
        <f t="shared" si="7"/>
        <v>2</v>
      </c>
      <c r="T129" s="2">
        <f t="shared" si="4"/>
        <v>0</v>
      </c>
    </row>
    <row r="130" spans="1:22" s="251" customFormat="1" ht="31.5" hidden="1" customHeight="1" outlineLevel="1">
      <c r="A130" s="158" t="s">
        <v>689</v>
      </c>
      <c r="B130" s="147" t="s">
        <v>1148</v>
      </c>
      <c r="C130" s="141"/>
      <c r="D130" s="133"/>
      <c r="E130" s="134"/>
      <c r="F130" s="135"/>
      <c r="G130" s="139"/>
      <c r="H130" s="139"/>
      <c r="I130" s="139"/>
      <c r="J130" s="3">
        <v>1</v>
      </c>
      <c r="K130" s="2">
        <v>0</v>
      </c>
      <c r="L130" s="2">
        <v>1</v>
      </c>
      <c r="M130" s="2">
        <v>0</v>
      </c>
      <c r="N130" s="1">
        <v>0</v>
      </c>
      <c r="O130" s="2">
        <v>0</v>
      </c>
      <c r="P130" s="2">
        <v>0</v>
      </c>
      <c r="Q130" s="3">
        <v>0</v>
      </c>
      <c r="R130" s="34">
        <f t="shared" si="8"/>
        <v>0</v>
      </c>
      <c r="S130" s="34">
        <f t="shared" si="7"/>
        <v>1</v>
      </c>
      <c r="T130" s="2">
        <f t="shared" si="4"/>
        <v>0</v>
      </c>
    </row>
    <row r="131" spans="1:22" s="251" customFormat="1" ht="31.5" hidden="1" customHeight="1" outlineLevel="1">
      <c r="A131" s="158" t="s">
        <v>690</v>
      </c>
      <c r="B131" s="147" t="s">
        <v>853</v>
      </c>
      <c r="C131" s="141" t="s">
        <v>796</v>
      </c>
      <c r="D131" s="133"/>
      <c r="E131" s="134"/>
      <c r="F131" s="135"/>
      <c r="G131" s="139"/>
      <c r="H131" s="139"/>
      <c r="I131" s="139"/>
      <c r="J131" s="3">
        <v>2</v>
      </c>
      <c r="K131" s="2">
        <v>0</v>
      </c>
      <c r="L131" s="2">
        <v>2</v>
      </c>
      <c r="M131" s="2">
        <v>0</v>
      </c>
      <c r="N131" s="1">
        <v>0</v>
      </c>
      <c r="O131" s="2">
        <v>0</v>
      </c>
      <c r="P131" s="2">
        <v>0</v>
      </c>
      <c r="Q131" s="3">
        <v>0</v>
      </c>
      <c r="R131" s="34">
        <f t="shared" si="8"/>
        <v>0</v>
      </c>
      <c r="S131" s="34">
        <f t="shared" si="7"/>
        <v>2</v>
      </c>
      <c r="T131" s="2">
        <f t="shared" si="4"/>
        <v>0</v>
      </c>
    </row>
    <row r="132" spans="1:22" s="251" customFormat="1" ht="31.5" hidden="1" customHeight="1" outlineLevel="1">
      <c r="A132" s="158" t="s">
        <v>691</v>
      </c>
      <c r="B132" s="147" t="s">
        <v>1149</v>
      </c>
      <c r="C132" s="141"/>
      <c r="D132" s="133"/>
      <c r="E132" s="134"/>
      <c r="F132" s="135"/>
      <c r="G132" s="139"/>
      <c r="H132" s="139"/>
      <c r="I132" s="139"/>
      <c r="J132" s="3">
        <v>1</v>
      </c>
      <c r="K132" s="2">
        <v>0</v>
      </c>
      <c r="L132" s="2">
        <v>1</v>
      </c>
      <c r="M132" s="2">
        <v>0</v>
      </c>
      <c r="N132" s="1">
        <v>0</v>
      </c>
      <c r="O132" s="2">
        <v>0</v>
      </c>
      <c r="P132" s="2">
        <v>0</v>
      </c>
      <c r="Q132" s="3">
        <v>0</v>
      </c>
      <c r="R132" s="34">
        <f t="shared" si="8"/>
        <v>0</v>
      </c>
      <c r="S132" s="34">
        <f t="shared" si="7"/>
        <v>1</v>
      </c>
      <c r="T132" s="2">
        <f t="shared" si="4"/>
        <v>0</v>
      </c>
    </row>
    <row r="133" spans="1:22" s="251" customFormat="1" ht="31.5" hidden="1" customHeight="1" outlineLevel="1">
      <c r="A133" s="158" t="s">
        <v>860</v>
      </c>
      <c r="B133" s="147" t="s">
        <v>854</v>
      </c>
      <c r="C133" s="141" t="s">
        <v>796</v>
      </c>
      <c r="D133" s="133"/>
      <c r="E133" s="134"/>
      <c r="F133" s="135"/>
      <c r="G133" s="139"/>
      <c r="H133" s="139"/>
      <c r="I133" s="139"/>
      <c r="J133" s="3">
        <v>2</v>
      </c>
      <c r="K133" s="2">
        <v>0</v>
      </c>
      <c r="L133" s="2">
        <v>2</v>
      </c>
      <c r="M133" s="2">
        <v>0</v>
      </c>
      <c r="N133" s="1">
        <v>0</v>
      </c>
      <c r="O133" s="2">
        <v>0</v>
      </c>
      <c r="P133" s="2">
        <v>0</v>
      </c>
      <c r="Q133" s="3">
        <v>0</v>
      </c>
      <c r="R133" s="34">
        <f t="shared" si="8"/>
        <v>0</v>
      </c>
      <c r="S133" s="34">
        <f t="shared" si="7"/>
        <v>2</v>
      </c>
      <c r="T133" s="2">
        <f t="shared" si="4"/>
        <v>0</v>
      </c>
    </row>
    <row r="134" spans="1:22" s="251" customFormat="1" ht="31.5" hidden="1" customHeight="1" outlineLevel="1">
      <c r="A134" s="158" t="s">
        <v>1053</v>
      </c>
      <c r="B134" s="147" t="s">
        <v>855</v>
      </c>
      <c r="C134" s="141" t="s">
        <v>796</v>
      </c>
      <c r="D134" s="133"/>
      <c r="E134" s="134"/>
      <c r="F134" s="135"/>
      <c r="G134" s="139"/>
      <c r="H134" s="139"/>
      <c r="I134" s="139"/>
      <c r="J134" s="3">
        <v>2</v>
      </c>
      <c r="K134" s="2">
        <v>0</v>
      </c>
      <c r="L134" s="2">
        <v>2</v>
      </c>
      <c r="M134" s="2">
        <v>0</v>
      </c>
      <c r="N134" s="1">
        <v>0</v>
      </c>
      <c r="O134" s="2">
        <v>0</v>
      </c>
      <c r="P134" s="2">
        <v>0</v>
      </c>
      <c r="Q134" s="3">
        <v>0</v>
      </c>
      <c r="R134" s="34">
        <f t="shared" si="8"/>
        <v>0</v>
      </c>
      <c r="S134" s="34">
        <f t="shared" si="7"/>
        <v>2</v>
      </c>
      <c r="T134" s="2">
        <f t="shared" si="4"/>
        <v>0</v>
      </c>
    </row>
    <row r="135" spans="1:22" s="251" customFormat="1" ht="31.5" hidden="1" customHeight="1" outlineLevel="1">
      <c r="A135" s="158" t="s">
        <v>1054</v>
      </c>
      <c r="B135" s="147" t="s">
        <v>1150</v>
      </c>
      <c r="C135" s="141"/>
      <c r="D135" s="133"/>
      <c r="E135" s="134"/>
      <c r="F135" s="135"/>
      <c r="G135" s="139"/>
      <c r="H135" s="139"/>
      <c r="I135" s="139"/>
      <c r="J135" s="3">
        <v>1</v>
      </c>
      <c r="K135" s="2">
        <v>0</v>
      </c>
      <c r="L135" s="2">
        <v>1</v>
      </c>
      <c r="M135" s="2">
        <v>0</v>
      </c>
      <c r="N135" s="1">
        <v>0</v>
      </c>
      <c r="O135" s="2">
        <v>0</v>
      </c>
      <c r="P135" s="2">
        <v>0</v>
      </c>
      <c r="Q135" s="3">
        <v>0</v>
      </c>
      <c r="R135" s="34">
        <f t="shared" si="8"/>
        <v>0</v>
      </c>
      <c r="S135" s="34">
        <f t="shared" si="7"/>
        <v>1</v>
      </c>
      <c r="T135" s="2">
        <f t="shared" si="4"/>
        <v>0</v>
      </c>
    </row>
    <row r="136" spans="1:22" s="251" customFormat="1" ht="31.5" hidden="1" customHeight="1" outlineLevel="1">
      <c r="A136" s="158" t="s">
        <v>1055</v>
      </c>
      <c r="B136" s="147" t="s">
        <v>856</v>
      </c>
      <c r="C136" s="141" t="s">
        <v>796</v>
      </c>
      <c r="D136" s="133"/>
      <c r="E136" s="134"/>
      <c r="F136" s="135"/>
      <c r="G136" s="139"/>
      <c r="H136" s="139"/>
      <c r="I136" s="139"/>
      <c r="J136" s="3">
        <v>1</v>
      </c>
      <c r="K136" s="2">
        <v>0</v>
      </c>
      <c r="L136" s="2">
        <v>1</v>
      </c>
      <c r="M136" s="2">
        <v>0</v>
      </c>
      <c r="N136" s="1">
        <v>0</v>
      </c>
      <c r="O136" s="2">
        <v>0</v>
      </c>
      <c r="P136" s="2">
        <v>0</v>
      </c>
      <c r="Q136" s="3">
        <v>0</v>
      </c>
      <c r="R136" s="34">
        <f t="shared" si="8"/>
        <v>0</v>
      </c>
      <c r="S136" s="34">
        <f t="shared" si="7"/>
        <v>1</v>
      </c>
      <c r="T136" s="2">
        <f t="shared" si="4"/>
        <v>0</v>
      </c>
    </row>
    <row r="137" spans="1:22" s="251" customFormat="1" ht="31.5" hidden="1" customHeight="1" outlineLevel="1">
      <c r="A137" s="158" t="s">
        <v>1056</v>
      </c>
      <c r="B137" s="147" t="s">
        <v>841</v>
      </c>
      <c r="C137" s="141" t="s">
        <v>796</v>
      </c>
      <c r="D137" s="133"/>
      <c r="E137" s="134"/>
      <c r="F137" s="135"/>
      <c r="G137" s="139"/>
      <c r="H137" s="139"/>
      <c r="I137" s="139"/>
      <c r="J137" s="3">
        <v>2</v>
      </c>
      <c r="K137" s="2">
        <v>0</v>
      </c>
      <c r="L137" s="2">
        <v>2</v>
      </c>
      <c r="M137" s="2">
        <v>0</v>
      </c>
      <c r="N137" s="1">
        <v>0</v>
      </c>
      <c r="O137" s="2">
        <v>0</v>
      </c>
      <c r="P137" s="2">
        <v>0</v>
      </c>
      <c r="Q137" s="3">
        <v>0</v>
      </c>
      <c r="R137" s="34">
        <f t="shared" si="8"/>
        <v>0</v>
      </c>
      <c r="S137" s="34">
        <f t="shared" si="7"/>
        <v>2</v>
      </c>
      <c r="T137" s="2">
        <f t="shared" si="4"/>
        <v>0</v>
      </c>
    </row>
    <row r="138" spans="1:22" s="252" customFormat="1" ht="31.5" hidden="1" customHeight="1" outlineLevel="1">
      <c r="A138" s="158" t="s">
        <v>1057</v>
      </c>
      <c r="B138" s="159" t="s">
        <v>842</v>
      </c>
      <c r="C138" s="141" t="s">
        <v>796</v>
      </c>
      <c r="D138" s="142"/>
      <c r="E138" s="143"/>
      <c r="F138" s="144"/>
      <c r="G138" s="141"/>
      <c r="H138" s="141"/>
      <c r="I138" s="141"/>
      <c r="J138" s="3">
        <v>2</v>
      </c>
      <c r="K138" s="2">
        <v>0</v>
      </c>
      <c r="L138" s="2">
        <v>2</v>
      </c>
      <c r="M138" s="2">
        <v>0</v>
      </c>
      <c r="N138" s="1">
        <v>0</v>
      </c>
      <c r="O138" s="2">
        <v>0</v>
      </c>
      <c r="P138" s="2">
        <v>0</v>
      </c>
      <c r="Q138" s="3">
        <v>0</v>
      </c>
      <c r="R138" s="34">
        <f t="shared" si="8"/>
        <v>0</v>
      </c>
      <c r="S138" s="34">
        <f t="shared" si="7"/>
        <v>2</v>
      </c>
      <c r="T138" s="2">
        <f t="shared" si="4"/>
        <v>0</v>
      </c>
      <c r="U138" s="251"/>
      <c r="V138" s="251"/>
    </row>
    <row r="139" spans="1:22" s="252" customFormat="1" ht="68.25" hidden="1" customHeight="1" outlineLevel="1">
      <c r="A139" s="158" t="s">
        <v>1058</v>
      </c>
      <c r="B139" s="160" t="s">
        <v>1097</v>
      </c>
      <c r="C139" s="141"/>
      <c r="D139" s="142"/>
      <c r="E139" s="143"/>
      <c r="F139" s="144"/>
      <c r="G139" s="141"/>
      <c r="H139" s="141"/>
      <c r="I139" s="141"/>
      <c r="J139" s="3">
        <v>1</v>
      </c>
      <c r="K139" s="2">
        <v>0</v>
      </c>
      <c r="L139" s="2">
        <v>1</v>
      </c>
      <c r="M139" s="2">
        <v>0</v>
      </c>
      <c r="N139" s="1">
        <v>0</v>
      </c>
      <c r="O139" s="2">
        <v>0</v>
      </c>
      <c r="P139" s="2">
        <v>0</v>
      </c>
      <c r="Q139" s="3">
        <v>0</v>
      </c>
      <c r="R139" s="34">
        <f t="shared" si="8"/>
        <v>0</v>
      </c>
      <c r="S139" s="34">
        <f t="shared" si="7"/>
        <v>1</v>
      </c>
      <c r="T139" s="2">
        <f t="shared" ref="T139:T200" si="9">IF(K139-S139&lt;0,0,K139-S139)</f>
        <v>0</v>
      </c>
      <c r="U139" s="251"/>
      <c r="V139" s="251"/>
    </row>
    <row r="140" spans="1:22" s="252" customFormat="1" ht="63" hidden="1" customHeight="1" outlineLevel="1">
      <c r="A140" s="158" t="s">
        <v>1059</v>
      </c>
      <c r="B140" s="160" t="s">
        <v>1098</v>
      </c>
      <c r="C140" s="141"/>
      <c r="D140" s="142"/>
      <c r="E140" s="143"/>
      <c r="F140" s="144"/>
      <c r="G140" s="141"/>
      <c r="H140" s="141"/>
      <c r="I140" s="141"/>
      <c r="J140" s="3">
        <v>3</v>
      </c>
      <c r="K140" s="2">
        <v>0</v>
      </c>
      <c r="L140" s="2">
        <v>2</v>
      </c>
      <c r="M140" s="2">
        <v>0</v>
      </c>
      <c r="N140" s="1">
        <v>0</v>
      </c>
      <c r="O140" s="2">
        <v>0</v>
      </c>
      <c r="P140" s="2">
        <v>0</v>
      </c>
      <c r="Q140" s="3">
        <v>0</v>
      </c>
      <c r="R140" s="34">
        <f t="shared" si="8"/>
        <v>0</v>
      </c>
      <c r="S140" s="34">
        <f t="shared" si="7"/>
        <v>2</v>
      </c>
      <c r="T140" s="2">
        <f t="shared" si="9"/>
        <v>0</v>
      </c>
      <c r="U140" s="251"/>
      <c r="V140" s="251"/>
    </row>
    <row r="141" spans="1:22" s="252" customFormat="1" ht="51" hidden="1" customHeight="1" outlineLevel="1">
      <c r="A141" s="158" t="s">
        <v>1060</v>
      </c>
      <c r="B141" s="160" t="s">
        <v>1099</v>
      </c>
      <c r="C141" s="141"/>
      <c r="D141" s="142"/>
      <c r="E141" s="143"/>
      <c r="F141" s="144"/>
      <c r="G141" s="141"/>
      <c r="H141" s="141"/>
      <c r="I141" s="141"/>
      <c r="J141" s="3">
        <v>4</v>
      </c>
      <c r="K141" s="2">
        <v>0</v>
      </c>
      <c r="L141" s="2">
        <v>4</v>
      </c>
      <c r="M141" s="2">
        <v>0</v>
      </c>
      <c r="N141" s="1">
        <v>0</v>
      </c>
      <c r="O141" s="2">
        <v>0</v>
      </c>
      <c r="P141" s="2">
        <v>0</v>
      </c>
      <c r="Q141" s="3">
        <v>0</v>
      </c>
      <c r="R141" s="34">
        <f t="shared" si="8"/>
        <v>0</v>
      </c>
      <c r="S141" s="34">
        <f t="shared" si="7"/>
        <v>4</v>
      </c>
      <c r="T141" s="2">
        <f t="shared" si="9"/>
        <v>0</v>
      </c>
      <c r="U141" s="251"/>
      <c r="V141" s="251"/>
    </row>
    <row r="142" spans="1:22" s="252" customFormat="1" ht="63" hidden="1" customHeight="1" outlineLevel="1">
      <c r="A142" s="158" t="s">
        <v>1061</v>
      </c>
      <c r="B142" s="160" t="s">
        <v>1100</v>
      </c>
      <c r="C142" s="141"/>
      <c r="D142" s="142"/>
      <c r="E142" s="143"/>
      <c r="F142" s="144"/>
      <c r="G142" s="141"/>
      <c r="H142" s="141"/>
      <c r="I142" s="141"/>
      <c r="J142" s="3">
        <v>8</v>
      </c>
      <c r="K142" s="2">
        <v>0</v>
      </c>
      <c r="L142" s="2">
        <v>8</v>
      </c>
      <c r="M142" s="2">
        <v>0</v>
      </c>
      <c r="N142" s="1">
        <v>0</v>
      </c>
      <c r="O142" s="2">
        <v>0</v>
      </c>
      <c r="P142" s="2">
        <v>0</v>
      </c>
      <c r="Q142" s="3">
        <v>0</v>
      </c>
      <c r="R142" s="34">
        <f t="shared" si="8"/>
        <v>0</v>
      </c>
      <c r="S142" s="34">
        <f t="shared" si="7"/>
        <v>8</v>
      </c>
      <c r="T142" s="2">
        <f t="shared" si="9"/>
        <v>0</v>
      </c>
      <c r="U142" s="251"/>
      <c r="V142" s="251"/>
    </row>
    <row r="143" spans="1:22" s="252" customFormat="1" ht="48" hidden="1" customHeight="1" outlineLevel="1">
      <c r="A143" s="158" t="s">
        <v>1062</v>
      </c>
      <c r="B143" s="160" t="s">
        <v>1101</v>
      </c>
      <c r="C143" s="141"/>
      <c r="D143" s="142"/>
      <c r="E143" s="143"/>
      <c r="F143" s="144"/>
      <c r="G143" s="141"/>
      <c r="H143" s="141"/>
      <c r="I143" s="141"/>
      <c r="J143" s="3">
        <v>7</v>
      </c>
      <c r="K143" s="2">
        <v>0</v>
      </c>
      <c r="L143" s="2">
        <v>7</v>
      </c>
      <c r="M143" s="2">
        <v>0</v>
      </c>
      <c r="N143" s="1">
        <v>0</v>
      </c>
      <c r="O143" s="2">
        <v>0</v>
      </c>
      <c r="P143" s="2">
        <v>0</v>
      </c>
      <c r="Q143" s="3">
        <v>0</v>
      </c>
      <c r="R143" s="34">
        <f t="shared" si="8"/>
        <v>0</v>
      </c>
      <c r="S143" s="34">
        <f t="shared" si="7"/>
        <v>7</v>
      </c>
      <c r="T143" s="2">
        <f t="shared" si="9"/>
        <v>0</v>
      </c>
      <c r="U143" s="251"/>
      <c r="V143" s="251"/>
    </row>
    <row r="144" spans="1:22" s="252" customFormat="1" ht="80.25" hidden="1" customHeight="1" outlineLevel="1">
      <c r="A144" s="158" t="s">
        <v>1063</v>
      </c>
      <c r="B144" s="160" t="s">
        <v>1102</v>
      </c>
      <c r="C144" s="141"/>
      <c r="D144" s="142"/>
      <c r="E144" s="143"/>
      <c r="F144" s="144"/>
      <c r="G144" s="141"/>
      <c r="H144" s="141"/>
      <c r="I144" s="141"/>
      <c r="J144" s="3">
        <v>4</v>
      </c>
      <c r="K144" s="2">
        <v>0</v>
      </c>
      <c r="L144" s="2">
        <v>4</v>
      </c>
      <c r="M144" s="2">
        <v>0</v>
      </c>
      <c r="N144" s="1">
        <v>0</v>
      </c>
      <c r="O144" s="2">
        <v>0</v>
      </c>
      <c r="P144" s="2">
        <v>0</v>
      </c>
      <c r="Q144" s="3">
        <v>0</v>
      </c>
      <c r="R144" s="34">
        <f t="shared" si="8"/>
        <v>0</v>
      </c>
      <c r="S144" s="34">
        <f t="shared" si="7"/>
        <v>4</v>
      </c>
      <c r="T144" s="2">
        <f t="shared" si="9"/>
        <v>0</v>
      </c>
      <c r="U144" s="251"/>
      <c r="V144" s="251"/>
    </row>
    <row r="145" spans="1:22" s="252" customFormat="1" ht="51" hidden="1" customHeight="1" outlineLevel="1">
      <c r="A145" s="158" t="s">
        <v>1064</v>
      </c>
      <c r="B145" s="160" t="s">
        <v>140</v>
      </c>
      <c r="C145" s="141"/>
      <c r="D145" s="142"/>
      <c r="E145" s="143"/>
      <c r="F145" s="144"/>
      <c r="G145" s="141"/>
      <c r="H145" s="141"/>
      <c r="I145" s="141"/>
      <c r="J145" s="3">
        <v>9</v>
      </c>
      <c r="K145" s="2">
        <v>0</v>
      </c>
      <c r="L145" s="2">
        <v>9</v>
      </c>
      <c r="M145" s="2">
        <v>0</v>
      </c>
      <c r="N145" s="1">
        <v>0</v>
      </c>
      <c r="O145" s="2">
        <v>0</v>
      </c>
      <c r="P145" s="2">
        <v>0</v>
      </c>
      <c r="Q145" s="3">
        <v>0</v>
      </c>
      <c r="R145" s="34">
        <f t="shared" si="8"/>
        <v>0</v>
      </c>
      <c r="S145" s="34">
        <f t="shared" si="7"/>
        <v>9</v>
      </c>
      <c r="T145" s="2">
        <f t="shared" si="9"/>
        <v>0</v>
      </c>
      <c r="U145" s="251"/>
      <c r="V145" s="251"/>
    </row>
    <row r="146" spans="1:22" s="252" customFormat="1" ht="48" hidden="1" customHeight="1" outlineLevel="1">
      <c r="A146" s="158" t="s">
        <v>1065</v>
      </c>
      <c r="B146" s="160" t="s">
        <v>1096</v>
      </c>
      <c r="C146" s="141"/>
      <c r="D146" s="142"/>
      <c r="E146" s="143"/>
      <c r="F146" s="144"/>
      <c r="G146" s="141"/>
      <c r="H146" s="141"/>
      <c r="I146" s="141"/>
      <c r="J146" s="3">
        <v>4</v>
      </c>
      <c r="K146" s="2">
        <v>0</v>
      </c>
      <c r="L146" s="2">
        <v>3</v>
      </c>
      <c r="M146" s="2">
        <v>0</v>
      </c>
      <c r="N146" s="1">
        <v>0</v>
      </c>
      <c r="O146" s="2">
        <v>0</v>
      </c>
      <c r="P146" s="2">
        <v>0</v>
      </c>
      <c r="Q146" s="3">
        <v>0</v>
      </c>
      <c r="R146" s="34">
        <f t="shared" si="8"/>
        <v>0</v>
      </c>
      <c r="S146" s="34">
        <f t="shared" si="7"/>
        <v>3</v>
      </c>
      <c r="T146" s="2">
        <f t="shared" si="9"/>
        <v>0</v>
      </c>
      <c r="U146" s="251"/>
      <c r="V146" s="251"/>
    </row>
    <row r="147" spans="1:22" s="252" customFormat="1" ht="78.75" hidden="1" customHeight="1" outlineLevel="1">
      <c r="A147" s="158" t="s">
        <v>1066</v>
      </c>
      <c r="B147" s="160" t="s">
        <v>1103</v>
      </c>
      <c r="C147" s="141"/>
      <c r="D147" s="142"/>
      <c r="E147" s="143"/>
      <c r="F147" s="144"/>
      <c r="G147" s="141"/>
      <c r="H147" s="141"/>
      <c r="I147" s="141"/>
      <c r="J147" s="3">
        <v>3</v>
      </c>
      <c r="K147" s="2">
        <v>0</v>
      </c>
      <c r="L147" s="2">
        <v>3</v>
      </c>
      <c r="M147" s="2">
        <v>0</v>
      </c>
      <c r="N147" s="1">
        <v>0</v>
      </c>
      <c r="O147" s="2">
        <v>0</v>
      </c>
      <c r="P147" s="2">
        <v>0</v>
      </c>
      <c r="Q147" s="3">
        <v>0</v>
      </c>
      <c r="R147" s="34">
        <f t="shared" si="8"/>
        <v>0</v>
      </c>
      <c r="S147" s="34">
        <f t="shared" si="7"/>
        <v>3</v>
      </c>
      <c r="T147" s="2">
        <f t="shared" si="9"/>
        <v>0</v>
      </c>
      <c r="U147" s="251"/>
      <c r="V147" s="251"/>
    </row>
    <row r="148" spans="1:22" s="252" customFormat="1" ht="36.75" hidden="1" customHeight="1" outlineLevel="1">
      <c r="A148" s="158" t="s">
        <v>1067</v>
      </c>
      <c r="B148" s="160" t="s">
        <v>1104</v>
      </c>
      <c r="C148" s="141"/>
      <c r="D148" s="142"/>
      <c r="E148" s="143"/>
      <c r="F148" s="144"/>
      <c r="G148" s="141"/>
      <c r="H148" s="141"/>
      <c r="I148" s="141"/>
      <c r="J148" s="3">
        <v>5</v>
      </c>
      <c r="K148" s="2">
        <v>0</v>
      </c>
      <c r="L148" s="2">
        <v>5</v>
      </c>
      <c r="M148" s="2">
        <v>0</v>
      </c>
      <c r="N148" s="1">
        <v>0</v>
      </c>
      <c r="O148" s="2">
        <v>0</v>
      </c>
      <c r="P148" s="2">
        <v>0</v>
      </c>
      <c r="Q148" s="3">
        <v>0</v>
      </c>
      <c r="R148" s="34">
        <f t="shared" si="8"/>
        <v>0</v>
      </c>
      <c r="S148" s="34">
        <f t="shared" si="7"/>
        <v>5</v>
      </c>
      <c r="T148" s="2">
        <f t="shared" si="9"/>
        <v>0</v>
      </c>
      <c r="U148" s="251"/>
      <c r="V148" s="251"/>
    </row>
    <row r="149" spans="1:22" s="252" customFormat="1" ht="53.25" hidden="1" customHeight="1" outlineLevel="1">
      <c r="A149" s="158" t="s">
        <v>1068</v>
      </c>
      <c r="B149" s="160" t="s">
        <v>1105</v>
      </c>
      <c r="C149" s="141"/>
      <c r="D149" s="142"/>
      <c r="E149" s="143"/>
      <c r="F149" s="144"/>
      <c r="G149" s="141"/>
      <c r="H149" s="141"/>
      <c r="I149" s="141"/>
      <c r="J149" s="3">
        <v>1</v>
      </c>
      <c r="K149" s="2">
        <v>0</v>
      </c>
      <c r="L149" s="2">
        <v>1</v>
      </c>
      <c r="M149" s="2">
        <v>0</v>
      </c>
      <c r="N149" s="1">
        <v>0</v>
      </c>
      <c r="O149" s="2">
        <v>0</v>
      </c>
      <c r="P149" s="2">
        <v>0</v>
      </c>
      <c r="Q149" s="3">
        <v>0</v>
      </c>
      <c r="R149" s="34">
        <f t="shared" si="8"/>
        <v>0</v>
      </c>
      <c r="S149" s="34">
        <f t="shared" si="7"/>
        <v>1</v>
      </c>
      <c r="T149" s="2">
        <f t="shared" si="9"/>
        <v>0</v>
      </c>
      <c r="U149" s="251"/>
      <c r="V149" s="251"/>
    </row>
    <row r="150" spans="1:22" s="252" customFormat="1" ht="68.25" hidden="1" customHeight="1" outlineLevel="1">
      <c r="A150" s="158" t="s">
        <v>1069</v>
      </c>
      <c r="B150" s="160" t="s">
        <v>1106</v>
      </c>
      <c r="C150" s="141"/>
      <c r="D150" s="142"/>
      <c r="E150" s="143"/>
      <c r="F150" s="144"/>
      <c r="G150" s="141"/>
      <c r="H150" s="141"/>
      <c r="I150" s="141"/>
      <c r="J150" s="3">
        <v>2</v>
      </c>
      <c r="K150" s="2">
        <v>0</v>
      </c>
      <c r="L150" s="2">
        <v>2</v>
      </c>
      <c r="M150" s="2">
        <v>0</v>
      </c>
      <c r="N150" s="1">
        <v>0</v>
      </c>
      <c r="O150" s="2">
        <v>0</v>
      </c>
      <c r="P150" s="2">
        <v>0</v>
      </c>
      <c r="Q150" s="3">
        <v>0</v>
      </c>
      <c r="R150" s="34">
        <f t="shared" si="8"/>
        <v>0</v>
      </c>
      <c r="S150" s="34">
        <f t="shared" si="7"/>
        <v>2</v>
      </c>
      <c r="T150" s="2">
        <f t="shared" si="9"/>
        <v>0</v>
      </c>
      <c r="U150" s="251"/>
      <c r="V150" s="251"/>
    </row>
    <row r="151" spans="1:22" s="252" customFormat="1" ht="64.5" hidden="1" customHeight="1" outlineLevel="1">
      <c r="A151" s="158" t="s">
        <v>1070</v>
      </c>
      <c r="B151" s="160" t="s">
        <v>1108</v>
      </c>
      <c r="C151" s="141"/>
      <c r="D151" s="142"/>
      <c r="E151" s="143"/>
      <c r="F151" s="144"/>
      <c r="G151" s="141"/>
      <c r="H151" s="141"/>
      <c r="I151" s="141"/>
      <c r="J151" s="3">
        <v>2</v>
      </c>
      <c r="K151" s="2">
        <v>0</v>
      </c>
      <c r="L151" s="2">
        <v>2</v>
      </c>
      <c r="M151" s="2">
        <v>0</v>
      </c>
      <c r="N151" s="1">
        <v>0</v>
      </c>
      <c r="O151" s="2">
        <v>0</v>
      </c>
      <c r="P151" s="2">
        <v>0</v>
      </c>
      <c r="Q151" s="3">
        <v>0</v>
      </c>
      <c r="R151" s="34">
        <f t="shared" si="8"/>
        <v>0</v>
      </c>
      <c r="S151" s="34">
        <f t="shared" si="7"/>
        <v>2</v>
      </c>
      <c r="T151" s="2">
        <f t="shared" si="9"/>
        <v>0</v>
      </c>
      <c r="U151" s="251"/>
      <c r="V151" s="251"/>
    </row>
    <row r="152" spans="1:22" s="252" customFormat="1" ht="51" hidden="1" customHeight="1" outlineLevel="1">
      <c r="A152" s="158" t="s">
        <v>1071</v>
      </c>
      <c r="B152" s="160" t="s">
        <v>1107</v>
      </c>
      <c r="C152" s="141"/>
      <c r="D152" s="142"/>
      <c r="E152" s="143"/>
      <c r="F152" s="144"/>
      <c r="G152" s="141"/>
      <c r="H152" s="141"/>
      <c r="I152" s="141"/>
      <c r="J152" s="3">
        <v>3</v>
      </c>
      <c r="K152" s="2">
        <v>0</v>
      </c>
      <c r="L152" s="2">
        <v>3</v>
      </c>
      <c r="M152" s="2">
        <v>0</v>
      </c>
      <c r="N152" s="1">
        <v>0</v>
      </c>
      <c r="O152" s="2">
        <v>0</v>
      </c>
      <c r="P152" s="2">
        <v>0</v>
      </c>
      <c r="Q152" s="3">
        <v>0</v>
      </c>
      <c r="R152" s="34">
        <f t="shared" si="8"/>
        <v>0</v>
      </c>
      <c r="S152" s="34">
        <f t="shared" si="7"/>
        <v>3</v>
      </c>
      <c r="T152" s="2">
        <f t="shared" si="9"/>
        <v>0</v>
      </c>
      <c r="U152" s="251"/>
      <c r="V152" s="251"/>
    </row>
    <row r="153" spans="1:22" s="252" customFormat="1" ht="64.5" hidden="1" customHeight="1" outlineLevel="1">
      <c r="A153" s="158" t="s">
        <v>1072</v>
      </c>
      <c r="B153" s="160" t="s">
        <v>1109</v>
      </c>
      <c r="C153" s="141"/>
      <c r="D153" s="142"/>
      <c r="E153" s="143"/>
      <c r="F153" s="144"/>
      <c r="G153" s="141"/>
      <c r="H153" s="141"/>
      <c r="I153" s="141"/>
      <c r="J153" s="3">
        <v>7</v>
      </c>
      <c r="K153" s="2">
        <v>0</v>
      </c>
      <c r="L153" s="2">
        <v>7</v>
      </c>
      <c r="M153" s="2">
        <v>0</v>
      </c>
      <c r="N153" s="1">
        <v>0</v>
      </c>
      <c r="O153" s="2">
        <v>0</v>
      </c>
      <c r="P153" s="2">
        <v>0</v>
      </c>
      <c r="Q153" s="3">
        <v>0</v>
      </c>
      <c r="R153" s="34">
        <f t="shared" si="8"/>
        <v>0</v>
      </c>
      <c r="S153" s="34">
        <f t="shared" si="7"/>
        <v>7</v>
      </c>
      <c r="T153" s="2">
        <f t="shared" si="9"/>
        <v>0</v>
      </c>
      <c r="U153" s="251"/>
      <c r="V153" s="251"/>
    </row>
    <row r="154" spans="1:22" s="252" customFormat="1" ht="42.75" hidden="1" customHeight="1" outlineLevel="1">
      <c r="A154" s="158" t="s">
        <v>1073</v>
      </c>
      <c r="B154" s="160" t="s">
        <v>141</v>
      </c>
      <c r="C154" s="141"/>
      <c r="D154" s="142"/>
      <c r="E154" s="143"/>
      <c r="F154" s="144"/>
      <c r="G154" s="141"/>
      <c r="H154" s="141"/>
      <c r="I154" s="141"/>
      <c r="J154" s="3">
        <v>4</v>
      </c>
      <c r="K154" s="2">
        <v>0</v>
      </c>
      <c r="L154" s="2">
        <v>4</v>
      </c>
      <c r="M154" s="2">
        <v>0</v>
      </c>
      <c r="N154" s="1">
        <v>0</v>
      </c>
      <c r="O154" s="2">
        <v>0</v>
      </c>
      <c r="P154" s="2">
        <v>0</v>
      </c>
      <c r="Q154" s="3">
        <v>0</v>
      </c>
      <c r="R154" s="34">
        <f t="shared" si="8"/>
        <v>0</v>
      </c>
      <c r="S154" s="34">
        <f t="shared" si="7"/>
        <v>4</v>
      </c>
      <c r="T154" s="2">
        <f t="shared" si="9"/>
        <v>0</v>
      </c>
      <c r="U154" s="251"/>
      <c r="V154" s="251"/>
    </row>
    <row r="155" spans="1:22" s="252" customFormat="1" ht="54.75" hidden="1" customHeight="1" outlineLevel="1">
      <c r="A155" s="158" t="s">
        <v>1074</v>
      </c>
      <c r="B155" s="160" t="s">
        <v>142</v>
      </c>
      <c r="C155" s="141"/>
      <c r="D155" s="142"/>
      <c r="E155" s="143"/>
      <c r="F155" s="144"/>
      <c r="G155" s="141"/>
      <c r="H155" s="141"/>
      <c r="I155" s="141"/>
      <c r="J155" s="3">
        <v>5</v>
      </c>
      <c r="K155" s="2">
        <v>0</v>
      </c>
      <c r="L155" s="2">
        <v>5</v>
      </c>
      <c r="M155" s="2">
        <v>0</v>
      </c>
      <c r="N155" s="1">
        <v>0</v>
      </c>
      <c r="O155" s="2">
        <v>0</v>
      </c>
      <c r="P155" s="2">
        <v>0</v>
      </c>
      <c r="Q155" s="3">
        <v>0</v>
      </c>
      <c r="R155" s="34">
        <f t="shared" si="8"/>
        <v>0</v>
      </c>
      <c r="S155" s="34">
        <f t="shared" si="7"/>
        <v>5</v>
      </c>
      <c r="T155" s="2">
        <f t="shared" si="9"/>
        <v>0</v>
      </c>
      <c r="U155" s="251"/>
      <c r="V155" s="251"/>
    </row>
    <row r="156" spans="1:22" s="252" customFormat="1" ht="56.25" hidden="1" customHeight="1" outlineLevel="1">
      <c r="A156" s="158" t="s">
        <v>1075</v>
      </c>
      <c r="B156" s="160" t="s">
        <v>1110</v>
      </c>
      <c r="C156" s="141"/>
      <c r="D156" s="142"/>
      <c r="E156" s="143"/>
      <c r="F156" s="144"/>
      <c r="G156" s="141"/>
      <c r="H156" s="141"/>
      <c r="I156" s="141"/>
      <c r="J156" s="3">
        <v>3</v>
      </c>
      <c r="K156" s="2">
        <v>0</v>
      </c>
      <c r="L156" s="2">
        <v>3</v>
      </c>
      <c r="M156" s="2">
        <v>0</v>
      </c>
      <c r="N156" s="1">
        <v>0</v>
      </c>
      <c r="O156" s="2">
        <v>0</v>
      </c>
      <c r="P156" s="2">
        <v>0</v>
      </c>
      <c r="Q156" s="3">
        <v>0</v>
      </c>
      <c r="R156" s="34">
        <f t="shared" si="8"/>
        <v>0</v>
      </c>
      <c r="S156" s="34">
        <f t="shared" si="7"/>
        <v>3</v>
      </c>
      <c r="T156" s="2">
        <f t="shared" si="9"/>
        <v>0</v>
      </c>
      <c r="U156" s="251"/>
      <c r="V156" s="251"/>
    </row>
    <row r="157" spans="1:22" s="252" customFormat="1" ht="59.25" hidden="1" customHeight="1" outlineLevel="1">
      <c r="A157" s="158" t="s">
        <v>1076</v>
      </c>
      <c r="B157" s="160" t="s">
        <v>143</v>
      </c>
      <c r="C157" s="141"/>
      <c r="D157" s="142"/>
      <c r="E157" s="143"/>
      <c r="F157" s="144"/>
      <c r="G157" s="141"/>
      <c r="H157" s="141"/>
      <c r="I157" s="141"/>
      <c r="J157" s="3">
        <v>6</v>
      </c>
      <c r="K157" s="2">
        <v>0</v>
      </c>
      <c r="L157" s="2">
        <v>6</v>
      </c>
      <c r="M157" s="2">
        <v>0</v>
      </c>
      <c r="N157" s="1">
        <v>0</v>
      </c>
      <c r="O157" s="2">
        <v>0</v>
      </c>
      <c r="P157" s="2">
        <v>0</v>
      </c>
      <c r="Q157" s="3">
        <v>0</v>
      </c>
      <c r="R157" s="34">
        <f t="shared" si="8"/>
        <v>0</v>
      </c>
      <c r="S157" s="34">
        <f t="shared" si="7"/>
        <v>6</v>
      </c>
      <c r="T157" s="2">
        <f t="shared" si="9"/>
        <v>0</v>
      </c>
      <c r="U157" s="251"/>
      <c r="V157" s="251"/>
    </row>
    <row r="158" spans="1:22" s="252" customFormat="1" ht="54" hidden="1" customHeight="1" outlineLevel="1">
      <c r="A158" s="158" t="s">
        <v>1077</v>
      </c>
      <c r="B158" s="160" t="s">
        <v>667</v>
      </c>
      <c r="C158" s="141"/>
      <c r="D158" s="142"/>
      <c r="E158" s="143"/>
      <c r="F158" s="144"/>
      <c r="G158" s="141"/>
      <c r="H158" s="141"/>
      <c r="I158" s="141"/>
      <c r="J158" s="3">
        <v>1</v>
      </c>
      <c r="K158" s="2">
        <v>0</v>
      </c>
      <c r="L158" s="2">
        <v>1</v>
      </c>
      <c r="M158" s="2">
        <v>0</v>
      </c>
      <c r="N158" s="1">
        <v>0</v>
      </c>
      <c r="O158" s="2">
        <v>0</v>
      </c>
      <c r="P158" s="2">
        <v>0</v>
      </c>
      <c r="Q158" s="3">
        <v>0</v>
      </c>
      <c r="R158" s="34">
        <f t="shared" si="8"/>
        <v>0</v>
      </c>
      <c r="S158" s="34">
        <f t="shared" si="7"/>
        <v>1</v>
      </c>
      <c r="T158" s="2">
        <f t="shared" si="9"/>
        <v>0</v>
      </c>
      <c r="U158" s="251"/>
      <c r="V158" s="251"/>
    </row>
    <row r="159" spans="1:22" s="252" customFormat="1" ht="42" hidden="1" customHeight="1" outlineLevel="1">
      <c r="A159" s="158" t="s">
        <v>1078</v>
      </c>
      <c r="B159" s="160" t="s">
        <v>144</v>
      </c>
      <c r="C159" s="141"/>
      <c r="D159" s="142"/>
      <c r="E159" s="143"/>
      <c r="F159" s="144"/>
      <c r="G159" s="141"/>
      <c r="H159" s="141"/>
      <c r="I159" s="141"/>
      <c r="J159" s="3">
        <v>3</v>
      </c>
      <c r="K159" s="2">
        <v>0</v>
      </c>
      <c r="L159" s="2">
        <v>3</v>
      </c>
      <c r="M159" s="2">
        <v>0</v>
      </c>
      <c r="N159" s="1">
        <v>0</v>
      </c>
      <c r="O159" s="2">
        <v>0</v>
      </c>
      <c r="P159" s="2">
        <v>0</v>
      </c>
      <c r="Q159" s="3">
        <v>0</v>
      </c>
      <c r="R159" s="34">
        <f t="shared" si="8"/>
        <v>0</v>
      </c>
      <c r="S159" s="34">
        <f t="shared" si="7"/>
        <v>3</v>
      </c>
      <c r="T159" s="2">
        <f t="shared" si="9"/>
        <v>0</v>
      </c>
      <c r="U159" s="251"/>
      <c r="V159" s="251"/>
    </row>
    <row r="160" spans="1:22" s="252" customFormat="1" ht="43.5" hidden="1" customHeight="1" outlineLevel="1">
      <c r="A160" s="158" t="s">
        <v>1079</v>
      </c>
      <c r="B160" s="160" t="s">
        <v>145</v>
      </c>
      <c r="C160" s="141"/>
      <c r="D160" s="142"/>
      <c r="E160" s="143"/>
      <c r="F160" s="144"/>
      <c r="G160" s="141"/>
      <c r="H160" s="141"/>
      <c r="I160" s="141"/>
      <c r="J160" s="3">
        <v>5</v>
      </c>
      <c r="K160" s="2">
        <v>0</v>
      </c>
      <c r="L160" s="2">
        <v>5</v>
      </c>
      <c r="M160" s="2">
        <v>0</v>
      </c>
      <c r="N160" s="1">
        <v>0</v>
      </c>
      <c r="O160" s="2">
        <v>0</v>
      </c>
      <c r="P160" s="2">
        <v>0</v>
      </c>
      <c r="Q160" s="3">
        <v>0</v>
      </c>
      <c r="R160" s="34">
        <f t="shared" si="8"/>
        <v>0</v>
      </c>
      <c r="S160" s="34">
        <f t="shared" si="7"/>
        <v>5</v>
      </c>
      <c r="T160" s="2">
        <f t="shared" si="9"/>
        <v>0</v>
      </c>
      <c r="U160" s="251"/>
      <c r="V160" s="251"/>
    </row>
    <row r="161" spans="1:22" s="252" customFormat="1" ht="40.5" hidden="1" customHeight="1" outlineLevel="1">
      <c r="A161" s="158" t="s">
        <v>1080</v>
      </c>
      <c r="B161" s="160" t="s">
        <v>146</v>
      </c>
      <c r="C161" s="141"/>
      <c r="D161" s="142"/>
      <c r="E161" s="143"/>
      <c r="F161" s="144"/>
      <c r="G161" s="141"/>
      <c r="H161" s="141"/>
      <c r="I161" s="141"/>
      <c r="J161" s="3">
        <v>3</v>
      </c>
      <c r="K161" s="2">
        <v>0</v>
      </c>
      <c r="L161" s="2">
        <v>3</v>
      </c>
      <c r="M161" s="2">
        <v>0</v>
      </c>
      <c r="N161" s="1">
        <v>0</v>
      </c>
      <c r="O161" s="2">
        <v>0</v>
      </c>
      <c r="P161" s="2">
        <v>0</v>
      </c>
      <c r="Q161" s="3">
        <v>0</v>
      </c>
      <c r="R161" s="34">
        <f t="shared" si="8"/>
        <v>0</v>
      </c>
      <c r="S161" s="34">
        <f t="shared" si="7"/>
        <v>3</v>
      </c>
      <c r="T161" s="2">
        <f t="shared" si="9"/>
        <v>0</v>
      </c>
      <c r="U161" s="251"/>
      <c r="V161" s="251"/>
    </row>
    <row r="162" spans="1:22" s="252" customFormat="1" ht="34.5" hidden="1" customHeight="1" outlineLevel="1">
      <c r="A162" s="158" t="s">
        <v>1081</v>
      </c>
      <c r="B162" s="160" t="s">
        <v>147</v>
      </c>
      <c r="C162" s="141"/>
      <c r="D162" s="142"/>
      <c r="E162" s="143"/>
      <c r="F162" s="144"/>
      <c r="G162" s="141"/>
      <c r="H162" s="141"/>
      <c r="I162" s="141"/>
      <c r="J162" s="3">
        <v>6</v>
      </c>
      <c r="K162" s="2">
        <v>0</v>
      </c>
      <c r="L162" s="2">
        <v>6</v>
      </c>
      <c r="M162" s="2">
        <v>0</v>
      </c>
      <c r="N162" s="1">
        <v>0</v>
      </c>
      <c r="O162" s="2">
        <v>0</v>
      </c>
      <c r="P162" s="2">
        <v>0</v>
      </c>
      <c r="Q162" s="3">
        <v>0</v>
      </c>
      <c r="R162" s="34">
        <f t="shared" si="8"/>
        <v>0</v>
      </c>
      <c r="S162" s="34">
        <f t="shared" si="7"/>
        <v>6</v>
      </c>
      <c r="T162" s="2">
        <f t="shared" si="9"/>
        <v>0</v>
      </c>
      <c r="U162" s="251"/>
      <c r="V162" s="251"/>
    </row>
    <row r="163" spans="1:22" s="252" customFormat="1" ht="48" hidden="1" customHeight="1" outlineLevel="1">
      <c r="A163" s="158" t="s">
        <v>1082</v>
      </c>
      <c r="B163" s="160" t="s">
        <v>148</v>
      </c>
      <c r="C163" s="141"/>
      <c r="D163" s="142"/>
      <c r="E163" s="143"/>
      <c r="F163" s="144"/>
      <c r="G163" s="141"/>
      <c r="H163" s="141"/>
      <c r="I163" s="141"/>
      <c r="J163" s="3">
        <v>8</v>
      </c>
      <c r="K163" s="2">
        <v>0</v>
      </c>
      <c r="L163" s="2">
        <v>8</v>
      </c>
      <c r="M163" s="2">
        <v>0</v>
      </c>
      <c r="N163" s="1">
        <v>0</v>
      </c>
      <c r="O163" s="2">
        <v>0</v>
      </c>
      <c r="P163" s="2">
        <v>0</v>
      </c>
      <c r="Q163" s="3">
        <v>0</v>
      </c>
      <c r="R163" s="34">
        <f t="shared" si="8"/>
        <v>0</v>
      </c>
      <c r="S163" s="34">
        <f t="shared" si="7"/>
        <v>8</v>
      </c>
      <c r="T163" s="2">
        <f t="shared" si="9"/>
        <v>0</v>
      </c>
      <c r="U163" s="251"/>
      <c r="V163" s="251"/>
    </row>
    <row r="164" spans="1:22" s="252" customFormat="1" ht="56.25" hidden="1" customHeight="1" outlineLevel="1">
      <c r="A164" s="158" t="s">
        <v>1083</v>
      </c>
      <c r="B164" s="160" t="s">
        <v>327</v>
      </c>
      <c r="C164" s="141"/>
      <c r="D164" s="142"/>
      <c r="E164" s="143"/>
      <c r="F164" s="144"/>
      <c r="G164" s="141"/>
      <c r="H164" s="141"/>
      <c r="I164" s="141"/>
      <c r="J164" s="3">
        <v>2</v>
      </c>
      <c r="K164" s="2">
        <v>0</v>
      </c>
      <c r="L164" s="2">
        <v>1</v>
      </c>
      <c r="M164" s="2">
        <v>0</v>
      </c>
      <c r="N164" s="1">
        <v>0</v>
      </c>
      <c r="O164" s="2">
        <v>0</v>
      </c>
      <c r="P164" s="2">
        <v>0</v>
      </c>
      <c r="Q164" s="3">
        <v>0</v>
      </c>
      <c r="R164" s="34">
        <f t="shared" si="8"/>
        <v>0</v>
      </c>
      <c r="S164" s="34">
        <f t="shared" si="7"/>
        <v>1</v>
      </c>
      <c r="T164" s="2">
        <f t="shared" si="9"/>
        <v>0</v>
      </c>
      <c r="U164" s="251"/>
      <c r="V164" s="251"/>
    </row>
    <row r="165" spans="1:22" s="252" customFormat="1" ht="51" hidden="1" customHeight="1" outlineLevel="1">
      <c r="A165" s="158" t="s">
        <v>1084</v>
      </c>
      <c r="B165" s="160" t="s">
        <v>328</v>
      </c>
      <c r="C165" s="141"/>
      <c r="D165" s="142"/>
      <c r="E165" s="143"/>
      <c r="F165" s="144"/>
      <c r="G165" s="141"/>
      <c r="H165" s="141"/>
      <c r="I165" s="141"/>
      <c r="J165" s="3">
        <v>2</v>
      </c>
      <c r="K165" s="2">
        <v>0</v>
      </c>
      <c r="L165" s="2">
        <v>2</v>
      </c>
      <c r="M165" s="2">
        <v>0</v>
      </c>
      <c r="N165" s="1">
        <v>0</v>
      </c>
      <c r="O165" s="2">
        <v>0</v>
      </c>
      <c r="P165" s="2">
        <v>0</v>
      </c>
      <c r="Q165" s="3">
        <v>0</v>
      </c>
      <c r="R165" s="34">
        <f t="shared" si="8"/>
        <v>0</v>
      </c>
      <c r="S165" s="34">
        <f t="shared" si="7"/>
        <v>2</v>
      </c>
      <c r="T165" s="2">
        <f t="shared" si="9"/>
        <v>0</v>
      </c>
      <c r="U165" s="251"/>
      <c r="V165" s="251"/>
    </row>
    <row r="166" spans="1:22" s="252" customFormat="1" ht="54" hidden="1" customHeight="1" outlineLevel="1">
      <c r="A166" s="158" t="s">
        <v>1085</v>
      </c>
      <c r="B166" s="160" t="s">
        <v>329</v>
      </c>
      <c r="C166" s="141"/>
      <c r="D166" s="142"/>
      <c r="E166" s="143"/>
      <c r="F166" s="144"/>
      <c r="G166" s="141"/>
      <c r="H166" s="141"/>
      <c r="I166" s="141"/>
      <c r="J166" s="3">
        <v>4</v>
      </c>
      <c r="K166" s="2">
        <v>0</v>
      </c>
      <c r="L166" s="2">
        <v>4</v>
      </c>
      <c r="M166" s="2">
        <v>0</v>
      </c>
      <c r="N166" s="1">
        <v>0</v>
      </c>
      <c r="O166" s="2">
        <v>0</v>
      </c>
      <c r="P166" s="2">
        <v>0</v>
      </c>
      <c r="Q166" s="3">
        <v>0</v>
      </c>
      <c r="R166" s="34">
        <f t="shared" si="8"/>
        <v>0</v>
      </c>
      <c r="S166" s="34">
        <f t="shared" si="7"/>
        <v>4</v>
      </c>
      <c r="T166" s="2">
        <f t="shared" si="9"/>
        <v>0</v>
      </c>
      <c r="U166" s="251"/>
      <c r="V166" s="251"/>
    </row>
    <row r="167" spans="1:22" s="252" customFormat="1" ht="55.5" hidden="1" customHeight="1" outlineLevel="1">
      <c r="A167" s="158" t="s">
        <v>1086</v>
      </c>
      <c r="B167" s="160" t="s">
        <v>666</v>
      </c>
      <c r="C167" s="141"/>
      <c r="D167" s="142"/>
      <c r="E167" s="143"/>
      <c r="F167" s="144"/>
      <c r="G167" s="141"/>
      <c r="H167" s="141"/>
      <c r="I167" s="141"/>
      <c r="J167" s="3">
        <v>3</v>
      </c>
      <c r="K167" s="2">
        <v>0</v>
      </c>
      <c r="L167" s="2">
        <v>3</v>
      </c>
      <c r="M167" s="2">
        <v>0</v>
      </c>
      <c r="N167" s="1">
        <v>0</v>
      </c>
      <c r="O167" s="2">
        <v>0</v>
      </c>
      <c r="P167" s="2">
        <v>0</v>
      </c>
      <c r="Q167" s="3">
        <v>0</v>
      </c>
      <c r="R167" s="34">
        <f t="shared" si="8"/>
        <v>0</v>
      </c>
      <c r="S167" s="34">
        <f t="shared" si="7"/>
        <v>3</v>
      </c>
      <c r="T167" s="2">
        <f t="shared" si="9"/>
        <v>0</v>
      </c>
      <c r="U167" s="251"/>
      <c r="V167" s="251"/>
    </row>
    <row r="168" spans="1:22" s="252" customFormat="1" ht="55.5" hidden="1" customHeight="1" outlineLevel="1">
      <c r="A168" s="158" t="s">
        <v>1087</v>
      </c>
      <c r="B168" s="160" t="s">
        <v>149</v>
      </c>
      <c r="C168" s="141"/>
      <c r="D168" s="142"/>
      <c r="E168" s="143"/>
      <c r="F168" s="144"/>
      <c r="G168" s="141"/>
      <c r="H168" s="141"/>
      <c r="I168" s="141"/>
      <c r="J168" s="3">
        <v>6</v>
      </c>
      <c r="K168" s="2">
        <v>0</v>
      </c>
      <c r="L168" s="2">
        <v>6</v>
      </c>
      <c r="M168" s="2">
        <v>0</v>
      </c>
      <c r="N168" s="1">
        <v>0</v>
      </c>
      <c r="O168" s="2">
        <v>0</v>
      </c>
      <c r="P168" s="2">
        <v>0</v>
      </c>
      <c r="Q168" s="3">
        <v>0</v>
      </c>
      <c r="R168" s="34">
        <f t="shared" si="8"/>
        <v>0</v>
      </c>
      <c r="S168" s="34">
        <f t="shared" si="7"/>
        <v>6</v>
      </c>
      <c r="T168" s="2">
        <f t="shared" si="9"/>
        <v>0</v>
      </c>
      <c r="U168" s="251"/>
      <c r="V168" s="251"/>
    </row>
    <row r="169" spans="1:22" s="252" customFormat="1" ht="47.25" hidden="1" customHeight="1" outlineLevel="1">
      <c r="A169" s="158" t="s">
        <v>1088</v>
      </c>
      <c r="B169" s="160" t="s">
        <v>150</v>
      </c>
      <c r="C169" s="141"/>
      <c r="D169" s="142"/>
      <c r="E169" s="143"/>
      <c r="F169" s="144"/>
      <c r="G169" s="141"/>
      <c r="H169" s="141"/>
      <c r="I169" s="141"/>
      <c r="J169" s="3">
        <v>6</v>
      </c>
      <c r="K169" s="2">
        <v>0</v>
      </c>
      <c r="L169" s="2">
        <v>6</v>
      </c>
      <c r="M169" s="2">
        <v>0</v>
      </c>
      <c r="N169" s="1">
        <v>0</v>
      </c>
      <c r="O169" s="2">
        <v>0</v>
      </c>
      <c r="P169" s="2">
        <v>0</v>
      </c>
      <c r="Q169" s="3">
        <v>0</v>
      </c>
      <c r="R169" s="34">
        <f t="shared" si="8"/>
        <v>0</v>
      </c>
      <c r="S169" s="34">
        <f t="shared" si="7"/>
        <v>6</v>
      </c>
      <c r="T169" s="2">
        <f t="shared" si="9"/>
        <v>0</v>
      </c>
      <c r="U169" s="251"/>
      <c r="V169" s="251"/>
    </row>
    <row r="170" spans="1:22" s="252" customFormat="1" ht="54" hidden="1" customHeight="1" outlineLevel="1">
      <c r="A170" s="158" t="s">
        <v>1089</v>
      </c>
      <c r="B170" s="160" t="s">
        <v>151</v>
      </c>
      <c r="C170" s="141"/>
      <c r="D170" s="142"/>
      <c r="E170" s="143"/>
      <c r="F170" s="144"/>
      <c r="G170" s="141"/>
      <c r="H170" s="141"/>
      <c r="I170" s="141"/>
      <c r="J170" s="3">
        <v>6</v>
      </c>
      <c r="K170" s="2">
        <v>0</v>
      </c>
      <c r="L170" s="2">
        <v>6</v>
      </c>
      <c r="M170" s="2">
        <v>0</v>
      </c>
      <c r="N170" s="1">
        <v>0</v>
      </c>
      <c r="O170" s="2">
        <v>0</v>
      </c>
      <c r="P170" s="2">
        <v>0</v>
      </c>
      <c r="Q170" s="3">
        <v>0</v>
      </c>
      <c r="R170" s="34">
        <f t="shared" si="8"/>
        <v>0</v>
      </c>
      <c r="S170" s="34">
        <f t="shared" si="7"/>
        <v>6</v>
      </c>
      <c r="T170" s="2">
        <f t="shared" si="9"/>
        <v>0</v>
      </c>
      <c r="U170" s="251"/>
      <c r="V170" s="251"/>
    </row>
    <row r="171" spans="1:22" s="252" customFormat="1" ht="70.5" hidden="1" customHeight="1" outlineLevel="1">
      <c r="A171" s="158" t="s">
        <v>1090</v>
      </c>
      <c r="B171" s="160" t="s">
        <v>1345</v>
      </c>
      <c r="C171" s="141"/>
      <c r="D171" s="142"/>
      <c r="E171" s="143"/>
      <c r="F171" s="144"/>
      <c r="G171" s="141"/>
      <c r="H171" s="141"/>
      <c r="I171" s="141"/>
      <c r="J171" s="3">
        <v>4</v>
      </c>
      <c r="K171" s="2">
        <v>0</v>
      </c>
      <c r="L171" s="2">
        <v>4</v>
      </c>
      <c r="M171" s="2">
        <v>0</v>
      </c>
      <c r="N171" s="1">
        <v>0</v>
      </c>
      <c r="O171" s="2">
        <v>0</v>
      </c>
      <c r="P171" s="2">
        <v>0</v>
      </c>
      <c r="Q171" s="3">
        <v>0</v>
      </c>
      <c r="R171" s="34">
        <f t="shared" si="8"/>
        <v>0</v>
      </c>
      <c r="S171" s="34">
        <f t="shared" si="7"/>
        <v>4</v>
      </c>
      <c r="T171" s="2">
        <f t="shared" si="9"/>
        <v>0</v>
      </c>
      <c r="U171" s="251"/>
      <c r="V171" s="251"/>
    </row>
    <row r="172" spans="1:22" s="252" customFormat="1" ht="59.25" hidden="1" customHeight="1" outlineLevel="1">
      <c r="A172" s="158" t="s">
        <v>1091</v>
      </c>
      <c r="B172" s="160" t="s">
        <v>152</v>
      </c>
      <c r="C172" s="141"/>
      <c r="D172" s="142"/>
      <c r="E172" s="143"/>
      <c r="F172" s="144"/>
      <c r="G172" s="141"/>
      <c r="H172" s="141"/>
      <c r="I172" s="141"/>
      <c r="J172" s="3">
        <v>3</v>
      </c>
      <c r="K172" s="2">
        <v>0</v>
      </c>
      <c r="L172" s="2">
        <v>3</v>
      </c>
      <c r="M172" s="2">
        <v>0</v>
      </c>
      <c r="N172" s="1">
        <v>0</v>
      </c>
      <c r="O172" s="2">
        <v>0</v>
      </c>
      <c r="P172" s="2">
        <v>0</v>
      </c>
      <c r="Q172" s="3">
        <v>0</v>
      </c>
      <c r="R172" s="34">
        <f t="shared" si="8"/>
        <v>0</v>
      </c>
      <c r="S172" s="34">
        <f t="shared" si="7"/>
        <v>3</v>
      </c>
      <c r="T172" s="2">
        <f t="shared" si="9"/>
        <v>0</v>
      </c>
      <c r="U172" s="251"/>
      <c r="V172" s="251"/>
    </row>
    <row r="173" spans="1:22" s="252" customFormat="1" ht="64.5" hidden="1" customHeight="1" outlineLevel="1">
      <c r="A173" s="158" t="s">
        <v>1092</v>
      </c>
      <c r="B173" s="160" t="s">
        <v>153</v>
      </c>
      <c r="C173" s="141"/>
      <c r="D173" s="142"/>
      <c r="E173" s="143"/>
      <c r="F173" s="144"/>
      <c r="G173" s="141"/>
      <c r="H173" s="141"/>
      <c r="I173" s="141"/>
      <c r="J173" s="3">
        <v>3</v>
      </c>
      <c r="K173" s="2">
        <v>0</v>
      </c>
      <c r="L173" s="2">
        <v>2</v>
      </c>
      <c r="M173" s="2">
        <v>1</v>
      </c>
      <c r="N173" s="1">
        <v>0</v>
      </c>
      <c r="O173" s="2">
        <v>0</v>
      </c>
      <c r="P173" s="2">
        <v>0</v>
      </c>
      <c r="Q173" s="3">
        <v>0</v>
      </c>
      <c r="R173" s="34">
        <f t="shared" si="8"/>
        <v>0</v>
      </c>
      <c r="S173" s="34">
        <f t="shared" si="7"/>
        <v>2</v>
      </c>
      <c r="T173" s="2">
        <f t="shared" si="9"/>
        <v>0</v>
      </c>
      <c r="U173" s="251"/>
      <c r="V173" s="251"/>
    </row>
    <row r="174" spans="1:22" s="252" customFormat="1" ht="68.25" hidden="1" customHeight="1" outlineLevel="1">
      <c r="A174" s="158" t="s">
        <v>1093</v>
      </c>
      <c r="B174" s="160" t="s">
        <v>1346</v>
      </c>
      <c r="C174" s="141"/>
      <c r="D174" s="142"/>
      <c r="E174" s="143"/>
      <c r="F174" s="144"/>
      <c r="G174" s="141"/>
      <c r="H174" s="141"/>
      <c r="I174" s="141"/>
      <c r="J174" s="3">
        <v>3</v>
      </c>
      <c r="K174" s="2">
        <v>0</v>
      </c>
      <c r="L174" s="2">
        <v>3</v>
      </c>
      <c r="M174" s="2">
        <v>0</v>
      </c>
      <c r="N174" s="1">
        <v>0</v>
      </c>
      <c r="O174" s="2">
        <v>0</v>
      </c>
      <c r="P174" s="2">
        <v>0</v>
      </c>
      <c r="Q174" s="3">
        <v>0</v>
      </c>
      <c r="R174" s="34">
        <f t="shared" si="8"/>
        <v>0</v>
      </c>
      <c r="S174" s="34">
        <f t="shared" si="7"/>
        <v>3</v>
      </c>
      <c r="T174" s="2">
        <f t="shared" si="9"/>
        <v>0</v>
      </c>
      <c r="U174" s="251"/>
      <c r="V174" s="251"/>
    </row>
    <row r="175" spans="1:22" s="252" customFormat="1" ht="63.75" hidden="1" customHeight="1" outlineLevel="1">
      <c r="A175" s="158" t="s">
        <v>1094</v>
      </c>
      <c r="B175" s="160" t="s">
        <v>1238</v>
      </c>
      <c r="C175" s="141"/>
      <c r="D175" s="142"/>
      <c r="E175" s="143"/>
      <c r="F175" s="144"/>
      <c r="G175" s="141"/>
      <c r="H175" s="141"/>
      <c r="I175" s="141"/>
      <c r="J175" s="3">
        <v>4</v>
      </c>
      <c r="K175" s="2">
        <v>0</v>
      </c>
      <c r="L175" s="2">
        <v>3</v>
      </c>
      <c r="M175" s="2">
        <v>0</v>
      </c>
      <c r="N175" s="1">
        <v>0</v>
      </c>
      <c r="O175" s="2">
        <v>0</v>
      </c>
      <c r="P175" s="2">
        <v>0</v>
      </c>
      <c r="Q175" s="3">
        <v>0</v>
      </c>
      <c r="R175" s="34">
        <f t="shared" si="8"/>
        <v>0</v>
      </c>
      <c r="S175" s="34">
        <f t="shared" si="7"/>
        <v>3</v>
      </c>
      <c r="T175" s="2">
        <f t="shared" si="9"/>
        <v>0</v>
      </c>
      <c r="U175" s="251"/>
      <c r="V175" s="251"/>
    </row>
    <row r="176" spans="1:22" s="252" customFormat="1" ht="63" hidden="1" customHeight="1" outlineLevel="1">
      <c r="A176" s="158" t="s">
        <v>1348</v>
      </c>
      <c r="B176" s="160" t="s">
        <v>1008</v>
      </c>
      <c r="C176" s="141"/>
      <c r="D176" s="142"/>
      <c r="E176" s="143"/>
      <c r="F176" s="144"/>
      <c r="G176" s="141"/>
      <c r="H176" s="141"/>
      <c r="I176" s="141"/>
      <c r="J176" s="3">
        <v>2</v>
      </c>
      <c r="K176" s="2">
        <v>0</v>
      </c>
      <c r="L176" s="2">
        <v>2</v>
      </c>
      <c r="M176" s="2">
        <v>1</v>
      </c>
      <c r="N176" s="1">
        <v>0</v>
      </c>
      <c r="O176" s="2">
        <v>0</v>
      </c>
      <c r="P176" s="2">
        <v>0</v>
      </c>
      <c r="Q176" s="3">
        <v>0</v>
      </c>
      <c r="R176" s="34">
        <f t="shared" si="8"/>
        <v>0</v>
      </c>
      <c r="S176" s="34">
        <f t="shared" si="7"/>
        <v>2</v>
      </c>
      <c r="T176" s="2">
        <f t="shared" si="9"/>
        <v>0</v>
      </c>
      <c r="U176" s="251"/>
      <c r="V176" s="251"/>
    </row>
    <row r="177" spans="1:22" s="252" customFormat="1" ht="94.5" hidden="1" customHeight="1" outlineLevel="1">
      <c r="A177" s="158" t="s">
        <v>1349</v>
      </c>
      <c r="B177" s="160" t="s">
        <v>668</v>
      </c>
      <c r="C177" s="141"/>
      <c r="D177" s="142"/>
      <c r="E177" s="143"/>
      <c r="F177" s="144"/>
      <c r="G177" s="141"/>
      <c r="H177" s="141"/>
      <c r="I177" s="141"/>
      <c r="J177" s="3">
        <v>1</v>
      </c>
      <c r="K177" s="2">
        <v>0</v>
      </c>
      <c r="L177" s="2">
        <v>1</v>
      </c>
      <c r="M177" s="2">
        <v>0</v>
      </c>
      <c r="N177" s="1">
        <v>0</v>
      </c>
      <c r="O177" s="2">
        <v>0</v>
      </c>
      <c r="P177" s="2">
        <v>0</v>
      </c>
      <c r="Q177" s="3">
        <v>0</v>
      </c>
      <c r="R177" s="34">
        <f t="shared" si="8"/>
        <v>0</v>
      </c>
      <c r="S177" s="34">
        <f t="shared" si="7"/>
        <v>1</v>
      </c>
      <c r="T177" s="2">
        <f t="shared" si="9"/>
        <v>0</v>
      </c>
      <c r="U177" s="251"/>
      <c r="V177" s="251"/>
    </row>
    <row r="178" spans="1:22" s="252" customFormat="1" ht="66" hidden="1" customHeight="1" outlineLevel="1">
      <c r="A178" s="158" t="s">
        <v>1350</v>
      </c>
      <c r="B178" s="160" t="s">
        <v>1347</v>
      </c>
      <c r="C178" s="141"/>
      <c r="D178" s="142"/>
      <c r="E178" s="143"/>
      <c r="F178" s="144"/>
      <c r="G178" s="141"/>
      <c r="H178" s="141"/>
      <c r="I178" s="141"/>
      <c r="J178" s="3">
        <v>4</v>
      </c>
      <c r="K178" s="2">
        <v>0</v>
      </c>
      <c r="L178" s="2">
        <v>4</v>
      </c>
      <c r="M178" s="2">
        <v>0</v>
      </c>
      <c r="N178" s="1">
        <v>0</v>
      </c>
      <c r="O178" s="2">
        <v>0</v>
      </c>
      <c r="P178" s="2">
        <v>0</v>
      </c>
      <c r="Q178" s="3">
        <v>0</v>
      </c>
      <c r="R178" s="34">
        <f t="shared" si="8"/>
        <v>0</v>
      </c>
      <c r="S178" s="34">
        <f t="shared" si="7"/>
        <v>4</v>
      </c>
      <c r="T178" s="2">
        <f t="shared" si="9"/>
        <v>0</v>
      </c>
      <c r="U178" s="251"/>
      <c r="V178" s="251"/>
    </row>
    <row r="179" spans="1:22" s="252" customFormat="1" ht="24" hidden="1" customHeight="1" outlineLevel="1">
      <c r="A179" s="161"/>
      <c r="B179" s="160"/>
      <c r="C179" s="141"/>
      <c r="D179" s="142"/>
      <c r="E179" s="143"/>
      <c r="F179" s="144"/>
      <c r="G179" s="141"/>
      <c r="H179" s="141"/>
      <c r="I179" s="141"/>
      <c r="J179" s="3"/>
      <c r="K179" s="2"/>
      <c r="L179" s="2"/>
      <c r="M179" s="2"/>
      <c r="N179" s="1"/>
      <c r="O179" s="2"/>
      <c r="P179" s="2"/>
      <c r="Q179" s="3"/>
      <c r="R179" s="34"/>
      <c r="S179" s="34"/>
      <c r="T179" s="2">
        <f t="shared" si="9"/>
        <v>0</v>
      </c>
      <c r="U179" s="251"/>
      <c r="V179" s="251"/>
    </row>
    <row r="180" spans="1:22" s="251" customFormat="1" ht="26.25" customHeight="1">
      <c r="A180" s="273" t="s">
        <v>372</v>
      </c>
      <c r="B180" s="162" t="s">
        <v>138</v>
      </c>
      <c r="C180" s="27"/>
      <c r="D180" s="133">
        <v>40561</v>
      </c>
      <c r="E180" s="134" t="s">
        <v>465</v>
      </c>
      <c r="F180" s="135" t="s">
        <v>466</v>
      </c>
      <c r="G180" s="136" t="s">
        <v>467</v>
      </c>
      <c r="H180" s="136"/>
      <c r="I180" s="136" t="s">
        <v>468</v>
      </c>
      <c r="J180" s="3">
        <v>3</v>
      </c>
      <c r="K180" s="2">
        <v>0</v>
      </c>
      <c r="L180" s="2">
        <v>0</v>
      </c>
      <c r="M180" s="2">
        <v>0</v>
      </c>
      <c r="N180" s="1">
        <v>0</v>
      </c>
      <c r="O180" s="2">
        <v>0</v>
      </c>
      <c r="P180" s="2">
        <v>0</v>
      </c>
      <c r="Q180" s="3">
        <v>0</v>
      </c>
      <c r="R180" s="34">
        <f t="shared" si="8"/>
        <v>0</v>
      </c>
      <c r="S180" s="34">
        <f t="shared" si="7"/>
        <v>0</v>
      </c>
      <c r="T180" s="2">
        <f t="shared" si="9"/>
        <v>0</v>
      </c>
    </row>
    <row r="181" spans="1:22" s="251" customFormat="1" ht="15.75" collapsed="1">
      <c r="A181" s="273"/>
      <c r="B181" s="163" t="s">
        <v>13</v>
      </c>
      <c r="C181" s="139"/>
      <c r="D181" s="133"/>
      <c r="E181" s="134"/>
      <c r="F181" s="135"/>
      <c r="G181" s="139"/>
      <c r="H181" s="139"/>
      <c r="I181" s="139"/>
      <c r="J181" s="3">
        <f t="shared" ref="J181:Q181" si="10">SUM(J182:J185)</f>
        <v>237</v>
      </c>
      <c r="K181" s="3">
        <f t="shared" si="10"/>
        <v>139</v>
      </c>
      <c r="L181" s="2">
        <f t="shared" si="10"/>
        <v>117</v>
      </c>
      <c r="M181" s="2">
        <f t="shared" si="10"/>
        <v>10</v>
      </c>
      <c r="N181" s="2">
        <f t="shared" si="10"/>
        <v>0</v>
      </c>
      <c r="O181" s="2">
        <f t="shared" si="10"/>
        <v>0</v>
      </c>
      <c r="P181" s="2">
        <f t="shared" si="10"/>
        <v>0</v>
      </c>
      <c r="Q181" s="2">
        <f t="shared" si="10"/>
        <v>0</v>
      </c>
      <c r="R181" s="34">
        <f t="shared" si="8"/>
        <v>0</v>
      </c>
      <c r="S181" s="34">
        <f t="shared" si="7"/>
        <v>117</v>
      </c>
      <c r="T181" s="2">
        <f>SUM(T182:T185)</f>
        <v>48</v>
      </c>
    </row>
    <row r="182" spans="1:22" s="251" customFormat="1" ht="31.5" hidden="1" outlineLevel="1">
      <c r="A182" s="164" t="s">
        <v>985</v>
      </c>
      <c r="B182" s="165" t="s">
        <v>984</v>
      </c>
      <c r="C182" s="139"/>
      <c r="D182" s="133"/>
      <c r="E182" s="134"/>
      <c r="F182" s="135"/>
      <c r="G182" s="139"/>
      <c r="H182" s="139"/>
      <c r="I182" s="139"/>
      <c r="J182" s="3">
        <v>9</v>
      </c>
      <c r="K182" s="2">
        <v>0</v>
      </c>
      <c r="L182" s="2">
        <v>2</v>
      </c>
      <c r="M182" s="2">
        <v>0</v>
      </c>
      <c r="N182" s="1">
        <v>0</v>
      </c>
      <c r="O182" s="2">
        <v>0</v>
      </c>
      <c r="P182" s="2">
        <v>0</v>
      </c>
      <c r="Q182" s="3">
        <v>0</v>
      </c>
      <c r="R182" s="34">
        <f t="shared" ref="R182:R186" si="11">SUM(N182:Q182)</f>
        <v>0</v>
      </c>
      <c r="S182" s="34">
        <f t="shared" ref="S182:S186" si="12">L182+R182</f>
        <v>2</v>
      </c>
      <c r="T182" s="2">
        <f t="shared" ref="T182:T185" si="13">SUM(T183:T186)</f>
        <v>24</v>
      </c>
    </row>
    <row r="183" spans="1:22" s="251" customFormat="1" ht="15.75" hidden="1" outlineLevel="1">
      <c r="A183" s="164" t="s">
        <v>374</v>
      </c>
      <c r="B183" s="166" t="s">
        <v>1264</v>
      </c>
      <c r="C183" s="167"/>
      <c r="D183" s="155"/>
      <c r="E183" s="134"/>
      <c r="F183" s="135"/>
      <c r="G183" s="139"/>
      <c r="H183" s="139"/>
      <c r="I183" s="139"/>
      <c r="J183" s="3">
        <v>3</v>
      </c>
      <c r="K183" s="2">
        <v>0</v>
      </c>
      <c r="L183" s="2">
        <v>0</v>
      </c>
      <c r="M183" s="2">
        <v>0</v>
      </c>
      <c r="N183" s="1">
        <v>0</v>
      </c>
      <c r="O183" s="2">
        <v>0</v>
      </c>
      <c r="P183" s="2">
        <v>0</v>
      </c>
      <c r="Q183" s="3">
        <v>0</v>
      </c>
      <c r="R183" s="34">
        <f t="shared" si="11"/>
        <v>0</v>
      </c>
      <c r="S183" s="34">
        <f t="shared" si="12"/>
        <v>0</v>
      </c>
      <c r="T183" s="2">
        <f t="shared" si="13"/>
        <v>12</v>
      </c>
    </row>
    <row r="184" spans="1:22" s="251" customFormat="1" ht="15.75" hidden="1" customHeight="1" outlineLevel="1">
      <c r="A184" s="164" t="s">
        <v>1262</v>
      </c>
      <c r="B184" s="147" t="s">
        <v>593</v>
      </c>
      <c r="C184" s="168"/>
      <c r="D184" s="169"/>
      <c r="E184" s="40"/>
      <c r="F184" s="41" t="s">
        <v>594</v>
      </c>
      <c r="G184" s="147"/>
      <c r="H184" s="147"/>
      <c r="I184" s="147" t="s">
        <v>595</v>
      </c>
      <c r="J184" s="3">
        <v>204</v>
      </c>
      <c r="K184" s="2">
        <v>139</v>
      </c>
      <c r="L184" s="2">
        <v>108</v>
      </c>
      <c r="M184" s="2">
        <v>10</v>
      </c>
      <c r="N184" s="1">
        <v>0</v>
      </c>
      <c r="O184" s="2">
        <v>0</v>
      </c>
      <c r="P184" s="2">
        <v>0</v>
      </c>
      <c r="Q184" s="3">
        <v>0</v>
      </c>
      <c r="R184" s="34">
        <f t="shared" si="11"/>
        <v>0</v>
      </c>
      <c r="S184" s="34">
        <f t="shared" si="12"/>
        <v>108</v>
      </c>
      <c r="T184" s="2">
        <f t="shared" si="13"/>
        <v>8</v>
      </c>
    </row>
    <row r="185" spans="1:22" s="252" customFormat="1" ht="15.75" hidden="1" customHeight="1" outlineLevel="1">
      <c r="A185" s="164" t="s">
        <v>1263</v>
      </c>
      <c r="B185" s="160" t="s">
        <v>758</v>
      </c>
      <c r="C185" s="141" t="s">
        <v>796</v>
      </c>
      <c r="D185" s="142">
        <v>40560</v>
      </c>
      <c r="E185" s="143" t="s">
        <v>321</v>
      </c>
      <c r="F185" s="144" t="s">
        <v>469</v>
      </c>
      <c r="G185" s="141" t="s">
        <v>467</v>
      </c>
      <c r="H185" s="141"/>
      <c r="I185" s="141" t="s">
        <v>470</v>
      </c>
      <c r="J185" s="3">
        <v>21</v>
      </c>
      <c r="K185" s="2">
        <v>0</v>
      </c>
      <c r="L185" s="2">
        <v>7</v>
      </c>
      <c r="M185" s="2">
        <v>0</v>
      </c>
      <c r="N185" s="1">
        <v>0</v>
      </c>
      <c r="O185" s="2">
        <v>0</v>
      </c>
      <c r="P185" s="2">
        <v>0</v>
      </c>
      <c r="Q185" s="3">
        <v>0</v>
      </c>
      <c r="R185" s="34">
        <f t="shared" si="11"/>
        <v>0</v>
      </c>
      <c r="S185" s="34">
        <f t="shared" si="12"/>
        <v>7</v>
      </c>
      <c r="T185" s="2">
        <f t="shared" si="13"/>
        <v>4</v>
      </c>
      <c r="U185" s="251"/>
      <c r="V185" s="251"/>
    </row>
    <row r="186" spans="1:22" s="252" customFormat="1" ht="28.5" customHeight="1">
      <c r="A186" s="170" t="s">
        <v>373</v>
      </c>
      <c r="B186" s="171" t="s">
        <v>1427</v>
      </c>
      <c r="C186" s="141"/>
      <c r="D186" s="142"/>
      <c r="E186" s="143"/>
      <c r="F186" s="144"/>
      <c r="G186" s="141"/>
      <c r="H186" s="141"/>
      <c r="I186" s="141"/>
      <c r="J186" s="3">
        <v>1</v>
      </c>
      <c r="K186" s="2">
        <v>0</v>
      </c>
      <c r="L186" s="2">
        <v>1</v>
      </c>
      <c r="M186" s="2">
        <v>0</v>
      </c>
      <c r="N186" s="1">
        <v>0</v>
      </c>
      <c r="O186" s="2">
        <v>0</v>
      </c>
      <c r="P186" s="2">
        <v>0</v>
      </c>
      <c r="Q186" s="3">
        <v>0</v>
      </c>
      <c r="R186" s="34">
        <f t="shared" si="11"/>
        <v>0</v>
      </c>
      <c r="S186" s="34">
        <f t="shared" si="12"/>
        <v>1</v>
      </c>
      <c r="T186" s="2">
        <f t="shared" si="9"/>
        <v>0</v>
      </c>
      <c r="U186" s="251"/>
      <c r="V186" s="251"/>
    </row>
    <row r="187" spans="1:22" s="251" customFormat="1" ht="27" customHeight="1">
      <c r="A187" s="271" t="s">
        <v>375</v>
      </c>
      <c r="B187" s="27" t="s">
        <v>1157</v>
      </c>
      <c r="C187" s="27"/>
      <c r="D187" s="142"/>
      <c r="E187" s="143"/>
      <c r="F187" s="135"/>
      <c r="G187" s="136"/>
      <c r="H187" s="136"/>
      <c r="I187" s="136"/>
      <c r="J187" s="3">
        <v>0</v>
      </c>
      <c r="K187" s="2">
        <v>0</v>
      </c>
      <c r="L187" s="2">
        <v>0</v>
      </c>
      <c r="M187" s="2">
        <v>0</v>
      </c>
      <c r="N187" s="1">
        <v>0</v>
      </c>
      <c r="O187" s="2">
        <v>0</v>
      </c>
      <c r="P187" s="2">
        <v>0</v>
      </c>
      <c r="Q187" s="3">
        <v>0</v>
      </c>
      <c r="R187" s="34">
        <f t="shared" ref="R187:R298" si="14">SUM(N187:Q187)</f>
        <v>0</v>
      </c>
      <c r="S187" s="34">
        <f t="shared" ref="S187:S208" si="15">L187+R187</f>
        <v>0</v>
      </c>
      <c r="T187" s="2">
        <f t="shared" si="9"/>
        <v>0</v>
      </c>
    </row>
    <row r="188" spans="1:22" s="251" customFormat="1" ht="15.75" collapsed="1">
      <c r="A188" s="272"/>
      <c r="B188" s="139" t="s">
        <v>13</v>
      </c>
      <c r="C188" s="139"/>
      <c r="D188" s="133"/>
      <c r="E188" s="134"/>
      <c r="F188" s="135"/>
      <c r="G188" s="139"/>
      <c r="H188" s="139"/>
      <c r="I188" s="139"/>
      <c r="J188" s="3">
        <f>SUM(J189:J207)</f>
        <v>46</v>
      </c>
      <c r="K188" s="3">
        <f>SUM(K189:K207)</f>
        <v>29</v>
      </c>
      <c r="L188" s="3">
        <f>SUM(L189:L207)</f>
        <v>25</v>
      </c>
      <c r="M188" s="3">
        <f>SUM(M189:M207)</f>
        <v>4</v>
      </c>
      <c r="N188" s="1">
        <f>SUM(N189:N198)</f>
        <v>0</v>
      </c>
      <c r="O188" s="2">
        <f>SUM(O189:O198)</f>
        <v>0</v>
      </c>
      <c r="P188" s="2">
        <f>SUM(P189:P198)</f>
        <v>0</v>
      </c>
      <c r="Q188" s="3">
        <f>SUM(Q189:Q198)</f>
        <v>0</v>
      </c>
      <c r="R188" s="34">
        <f t="shared" si="14"/>
        <v>0</v>
      </c>
      <c r="S188" s="34">
        <f>L188+R188</f>
        <v>25</v>
      </c>
      <c r="T188" s="2">
        <f>SUM(T189:T207)</f>
        <v>4</v>
      </c>
    </row>
    <row r="189" spans="1:22" s="251" customFormat="1" ht="31.5" hidden="1" customHeight="1" outlineLevel="1">
      <c r="A189" s="158" t="s">
        <v>376</v>
      </c>
      <c r="B189" s="147" t="s">
        <v>1418</v>
      </c>
      <c r="C189" s="141" t="s">
        <v>796</v>
      </c>
      <c r="D189" s="133"/>
      <c r="E189" s="134"/>
      <c r="F189" s="41" t="s">
        <v>727</v>
      </c>
      <c r="G189" s="147" t="s">
        <v>139</v>
      </c>
      <c r="H189" s="147"/>
      <c r="I189" s="147" t="s">
        <v>728</v>
      </c>
      <c r="J189" s="3">
        <v>3</v>
      </c>
      <c r="K189" s="2">
        <v>0</v>
      </c>
      <c r="L189" s="2">
        <v>1</v>
      </c>
      <c r="M189" s="2">
        <v>0</v>
      </c>
      <c r="N189" s="1">
        <v>0</v>
      </c>
      <c r="O189" s="2">
        <v>0</v>
      </c>
      <c r="P189" s="2">
        <v>0</v>
      </c>
      <c r="Q189" s="3">
        <v>0</v>
      </c>
      <c r="R189" s="34">
        <f t="shared" si="14"/>
        <v>0</v>
      </c>
      <c r="S189" s="34">
        <f t="shared" si="15"/>
        <v>1</v>
      </c>
      <c r="T189" s="2">
        <f t="shared" si="9"/>
        <v>0</v>
      </c>
    </row>
    <row r="190" spans="1:22" s="251" customFormat="1" ht="33" hidden="1" customHeight="1" outlineLevel="1">
      <c r="A190" s="158" t="s">
        <v>422</v>
      </c>
      <c r="B190" s="147" t="s">
        <v>1419</v>
      </c>
      <c r="C190" s="141"/>
      <c r="D190" s="133"/>
      <c r="E190" s="134"/>
      <c r="F190" s="41"/>
      <c r="G190" s="147"/>
      <c r="H190" s="147"/>
      <c r="I190" s="147"/>
      <c r="J190" s="3">
        <v>2</v>
      </c>
      <c r="K190" s="2">
        <v>2</v>
      </c>
      <c r="L190" s="2">
        <v>2</v>
      </c>
      <c r="M190" s="2">
        <v>0</v>
      </c>
      <c r="N190" s="1">
        <v>0</v>
      </c>
      <c r="O190" s="2">
        <v>0</v>
      </c>
      <c r="P190" s="2">
        <v>0</v>
      </c>
      <c r="Q190" s="3">
        <v>0</v>
      </c>
      <c r="R190" s="34">
        <f t="shared" si="14"/>
        <v>0</v>
      </c>
      <c r="S190" s="34">
        <f t="shared" si="15"/>
        <v>2</v>
      </c>
      <c r="T190" s="2">
        <f t="shared" si="9"/>
        <v>0</v>
      </c>
    </row>
    <row r="191" spans="1:22" s="251" customFormat="1" ht="51" hidden="1" customHeight="1" outlineLevel="1">
      <c r="A191" s="158" t="s">
        <v>738</v>
      </c>
      <c r="B191" s="147" t="s">
        <v>1420</v>
      </c>
      <c r="C191" s="141"/>
      <c r="D191" s="133"/>
      <c r="E191" s="134"/>
      <c r="F191" s="41"/>
      <c r="G191" s="147"/>
      <c r="H191" s="147"/>
      <c r="I191" s="147"/>
      <c r="J191" s="3">
        <v>5</v>
      </c>
      <c r="K191" s="2">
        <v>3</v>
      </c>
      <c r="L191" s="2">
        <v>3</v>
      </c>
      <c r="M191" s="2">
        <v>0</v>
      </c>
      <c r="N191" s="1">
        <v>0</v>
      </c>
      <c r="O191" s="2">
        <v>0</v>
      </c>
      <c r="P191" s="2">
        <v>0</v>
      </c>
      <c r="Q191" s="3">
        <v>0</v>
      </c>
      <c r="R191" s="34">
        <f t="shared" si="14"/>
        <v>0</v>
      </c>
      <c r="S191" s="34">
        <f t="shared" si="15"/>
        <v>3</v>
      </c>
      <c r="T191" s="2">
        <f t="shared" si="9"/>
        <v>0</v>
      </c>
    </row>
    <row r="192" spans="1:22" s="251" customFormat="1" ht="31.5" hidden="1" customHeight="1" outlineLevel="1">
      <c r="A192" s="158" t="s">
        <v>739</v>
      </c>
      <c r="B192" s="147" t="s">
        <v>1421</v>
      </c>
      <c r="C192" s="141"/>
      <c r="D192" s="133"/>
      <c r="E192" s="134"/>
      <c r="F192" s="41"/>
      <c r="G192" s="147"/>
      <c r="H192" s="147"/>
      <c r="I192" s="147"/>
      <c r="J192" s="3">
        <v>5</v>
      </c>
      <c r="K192" s="2">
        <v>5</v>
      </c>
      <c r="L192" s="2">
        <v>5</v>
      </c>
      <c r="M192" s="2">
        <v>0</v>
      </c>
      <c r="N192" s="1">
        <v>0</v>
      </c>
      <c r="O192" s="2">
        <v>0</v>
      </c>
      <c r="P192" s="2">
        <v>0</v>
      </c>
      <c r="Q192" s="3">
        <v>0</v>
      </c>
      <c r="R192" s="34">
        <f t="shared" si="14"/>
        <v>0</v>
      </c>
      <c r="S192" s="34">
        <f t="shared" si="15"/>
        <v>5</v>
      </c>
      <c r="T192" s="2">
        <f t="shared" si="9"/>
        <v>0</v>
      </c>
    </row>
    <row r="193" spans="1:20" s="251" customFormat="1" ht="31.5" hidden="1" customHeight="1" outlineLevel="1">
      <c r="A193" s="158" t="s">
        <v>740</v>
      </c>
      <c r="B193" s="147" t="s">
        <v>1422</v>
      </c>
      <c r="C193" s="141"/>
      <c r="D193" s="133"/>
      <c r="E193" s="134"/>
      <c r="F193" s="41"/>
      <c r="G193" s="147"/>
      <c r="H193" s="147"/>
      <c r="I193" s="147"/>
      <c r="J193" s="3">
        <v>1</v>
      </c>
      <c r="K193" s="2">
        <v>0</v>
      </c>
      <c r="L193" s="2">
        <v>0</v>
      </c>
      <c r="M193" s="2">
        <v>0</v>
      </c>
      <c r="N193" s="1">
        <v>0</v>
      </c>
      <c r="O193" s="2">
        <v>0</v>
      </c>
      <c r="P193" s="2">
        <v>0</v>
      </c>
      <c r="Q193" s="3">
        <v>0</v>
      </c>
      <c r="R193" s="34">
        <f t="shared" si="14"/>
        <v>0</v>
      </c>
      <c r="S193" s="34">
        <f t="shared" si="15"/>
        <v>0</v>
      </c>
      <c r="T193" s="2">
        <f t="shared" si="9"/>
        <v>0</v>
      </c>
    </row>
    <row r="194" spans="1:20" s="251" customFormat="1" ht="31.5" hidden="1" customHeight="1" outlineLevel="1">
      <c r="A194" s="158" t="s">
        <v>741</v>
      </c>
      <c r="B194" s="147" t="s">
        <v>1423</v>
      </c>
      <c r="C194" s="141" t="s">
        <v>796</v>
      </c>
      <c r="D194" s="133"/>
      <c r="E194" s="134"/>
      <c r="F194" s="41" t="s">
        <v>729</v>
      </c>
      <c r="G194" s="147" t="s">
        <v>139</v>
      </c>
      <c r="H194" s="147"/>
      <c r="I194" s="147" t="s">
        <v>730</v>
      </c>
      <c r="J194" s="3">
        <v>15</v>
      </c>
      <c r="K194" s="2">
        <v>7</v>
      </c>
      <c r="L194" s="2">
        <v>3</v>
      </c>
      <c r="M194" s="2">
        <v>4</v>
      </c>
      <c r="N194" s="1">
        <v>0</v>
      </c>
      <c r="O194" s="2">
        <v>0</v>
      </c>
      <c r="P194" s="2">
        <v>0</v>
      </c>
      <c r="Q194" s="3">
        <v>0</v>
      </c>
      <c r="R194" s="34">
        <f t="shared" si="14"/>
        <v>0</v>
      </c>
      <c r="S194" s="34">
        <f t="shared" si="15"/>
        <v>3</v>
      </c>
      <c r="T194" s="2">
        <f t="shared" si="9"/>
        <v>4</v>
      </c>
    </row>
    <row r="195" spans="1:20" s="251" customFormat="1" ht="15.75" hidden="1" customHeight="1" outlineLevel="1">
      <c r="A195" s="158" t="s">
        <v>742</v>
      </c>
      <c r="B195" s="147" t="s">
        <v>1424</v>
      </c>
      <c r="C195" s="141" t="s">
        <v>796</v>
      </c>
      <c r="D195" s="133"/>
      <c r="E195" s="134"/>
      <c r="F195" s="41" t="s">
        <v>731</v>
      </c>
      <c r="G195" s="147"/>
      <c r="H195" s="147"/>
      <c r="I195" s="147" t="s">
        <v>732</v>
      </c>
      <c r="J195" s="3">
        <v>5</v>
      </c>
      <c r="K195" s="2">
        <v>3</v>
      </c>
      <c r="L195" s="2">
        <v>3</v>
      </c>
      <c r="M195" s="2">
        <v>0</v>
      </c>
      <c r="N195" s="1">
        <v>0</v>
      </c>
      <c r="O195" s="2">
        <v>0</v>
      </c>
      <c r="P195" s="2">
        <v>0</v>
      </c>
      <c r="Q195" s="3">
        <v>0</v>
      </c>
      <c r="R195" s="34">
        <f t="shared" si="14"/>
        <v>0</v>
      </c>
      <c r="S195" s="34">
        <f t="shared" si="15"/>
        <v>3</v>
      </c>
      <c r="T195" s="2">
        <f t="shared" si="9"/>
        <v>0</v>
      </c>
    </row>
    <row r="196" spans="1:20" s="251" customFormat="1" ht="15.75" hidden="1" customHeight="1" outlineLevel="1">
      <c r="A196" s="158" t="s">
        <v>743</v>
      </c>
      <c r="B196" s="147" t="s">
        <v>733</v>
      </c>
      <c r="C196" s="141" t="s">
        <v>796</v>
      </c>
      <c r="D196" s="133"/>
      <c r="E196" s="134"/>
      <c r="F196" s="41" t="s">
        <v>734</v>
      </c>
      <c r="G196" s="147" t="s">
        <v>737</v>
      </c>
      <c r="H196" s="147"/>
      <c r="I196" s="147" t="s">
        <v>735</v>
      </c>
      <c r="J196" s="3">
        <v>4</v>
      </c>
      <c r="K196" s="2">
        <v>4</v>
      </c>
      <c r="L196" s="2">
        <v>4</v>
      </c>
      <c r="M196" s="2">
        <v>0</v>
      </c>
      <c r="N196" s="1">
        <v>0</v>
      </c>
      <c r="O196" s="2">
        <v>0</v>
      </c>
      <c r="P196" s="2">
        <v>0</v>
      </c>
      <c r="Q196" s="3">
        <v>0</v>
      </c>
      <c r="R196" s="34">
        <f t="shared" si="14"/>
        <v>0</v>
      </c>
      <c r="S196" s="34">
        <f t="shared" si="15"/>
        <v>4</v>
      </c>
      <c r="T196" s="2">
        <f t="shared" si="9"/>
        <v>0</v>
      </c>
    </row>
    <row r="197" spans="1:20" s="251" customFormat="1" ht="31.5" hidden="1" customHeight="1" outlineLevel="1">
      <c r="A197" s="158" t="s">
        <v>971</v>
      </c>
      <c r="B197" s="147" t="s">
        <v>958</v>
      </c>
      <c r="C197" s="141"/>
      <c r="D197" s="133"/>
      <c r="E197" s="134"/>
      <c r="F197" s="41"/>
      <c r="G197" s="147"/>
      <c r="H197" s="147"/>
      <c r="I197" s="147"/>
      <c r="J197" s="3">
        <v>1</v>
      </c>
      <c r="K197" s="2">
        <v>0</v>
      </c>
      <c r="L197" s="2">
        <v>0</v>
      </c>
      <c r="M197" s="2">
        <v>0</v>
      </c>
      <c r="N197" s="1">
        <v>0</v>
      </c>
      <c r="O197" s="2">
        <v>0</v>
      </c>
      <c r="P197" s="2">
        <v>0</v>
      </c>
      <c r="Q197" s="3">
        <v>0</v>
      </c>
      <c r="R197" s="34">
        <f t="shared" si="14"/>
        <v>0</v>
      </c>
      <c r="S197" s="34">
        <f t="shared" si="15"/>
        <v>0</v>
      </c>
      <c r="T197" s="2">
        <f t="shared" si="9"/>
        <v>0</v>
      </c>
    </row>
    <row r="198" spans="1:20" s="251" customFormat="1" ht="31.5" hidden="1" customHeight="1" outlineLevel="1">
      <c r="A198" s="158" t="s">
        <v>972</v>
      </c>
      <c r="B198" s="147" t="s">
        <v>959</v>
      </c>
      <c r="C198" s="141"/>
      <c r="D198" s="133"/>
      <c r="E198" s="134"/>
      <c r="F198" s="41"/>
      <c r="G198" s="147"/>
      <c r="H198" s="147"/>
      <c r="I198" s="147"/>
      <c r="J198" s="3">
        <v>2</v>
      </c>
      <c r="K198" s="2">
        <v>2</v>
      </c>
      <c r="L198" s="2">
        <v>2</v>
      </c>
      <c r="M198" s="2">
        <v>0</v>
      </c>
      <c r="N198" s="1">
        <v>0</v>
      </c>
      <c r="O198" s="2">
        <v>0</v>
      </c>
      <c r="P198" s="2">
        <v>0</v>
      </c>
      <c r="Q198" s="3">
        <v>0</v>
      </c>
      <c r="R198" s="34">
        <f t="shared" si="14"/>
        <v>0</v>
      </c>
      <c r="S198" s="34">
        <f t="shared" si="15"/>
        <v>2</v>
      </c>
      <c r="T198" s="2">
        <f t="shared" si="9"/>
        <v>0</v>
      </c>
    </row>
    <row r="199" spans="1:20" s="251" customFormat="1" ht="47.25" hidden="1" customHeight="1" outlineLevel="1">
      <c r="A199" s="158" t="s">
        <v>973</v>
      </c>
      <c r="B199" s="147" t="s">
        <v>1046</v>
      </c>
      <c r="C199" s="141"/>
      <c r="D199" s="133"/>
      <c r="E199" s="134"/>
      <c r="F199" s="41"/>
      <c r="G199" s="147"/>
      <c r="H199" s="147"/>
      <c r="I199" s="147"/>
      <c r="J199" s="3">
        <v>0</v>
      </c>
      <c r="K199" s="2">
        <v>0</v>
      </c>
      <c r="L199" s="2">
        <v>0</v>
      </c>
      <c r="M199" s="2">
        <v>0</v>
      </c>
      <c r="N199" s="1">
        <v>0</v>
      </c>
      <c r="O199" s="2">
        <v>0</v>
      </c>
      <c r="P199" s="2">
        <v>0</v>
      </c>
      <c r="Q199" s="3">
        <v>0</v>
      </c>
      <c r="R199" s="34">
        <f t="shared" si="14"/>
        <v>0</v>
      </c>
      <c r="S199" s="34">
        <f t="shared" si="15"/>
        <v>0</v>
      </c>
      <c r="T199" s="2">
        <f t="shared" si="9"/>
        <v>0</v>
      </c>
    </row>
    <row r="200" spans="1:20" s="251" customFormat="1" ht="31.5" hidden="1" customHeight="1" outlineLevel="1">
      <c r="A200" s="158" t="s">
        <v>1040</v>
      </c>
      <c r="B200" s="147" t="s">
        <v>1047</v>
      </c>
      <c r="C200" s="141"/>
      <c r="D200" s="133"/>
      <c r="E200" s="134"/>
      <c r="F200" s="41"/>
      <c r="G200" s="147"/>
      <c r="H200" s="147"/>
      <c r="I200" s="147"/>
      <c r="J200" s="3">
        <v>0</v>
      </c>
      <c r="K200" s="2">
        <v>0</v>
      </c>
      <c r="L200" s="2">
        <v>0</v>
      </c>
      <c r="M200" s="2">
        <v>0</v>
      </c>
      <c r="N200" s="1">
        <v>0</v>
      </c>
      <c r="O200" s="2">
        <v>0</v>
      </c>
      <c r="P200" s="2">
        <v>0</v>
      </c>
      <c r="Q200" s="3">
        <v>0</v>
      </c>
      <c r="R200" s="34">
        <f t="shared" si="14"/>
        <v>0</v>
      </c>
      <c r="S200" s="34">
        <f t="shared" si="15"/>
        <v>0</v>
      </c>
      <c r="T200" s="2">
        <f t="shared" si="9"/>
        <v>0</v>
      </c>
    </row>
    <row r="201" spans="1:20" s="251" customFormat="1" ht="31.5" hidden="1" customHeight="1" outlineLevel="1">
      <c r="A201" s="158" t="s">
        <v>1041</v>
      </c>
      <c r="B201" s="147" t="s">
        <v>1048</v>
      </c>
      <c r="C201" s="141"/>
      <c r="D201" s="133"/>
      <c r="E201" s="134"/>
      <c r="F201" s="41"/>
      <c r="G201" s="147"/>
      <c r="H201" s="147"/>
      <c r="I201" s="147"/>
      <c r="J201" s="3">
        <v>0</v>
      </c>
      <c r="K201" s="2">
        <v>0</v>
      </c>
      <c r="L201" s="2">
        <v>0</v>
      </c>
      <c r="M201" s="2">
        <v>0</v>
      </c>
      <c r="N201" s="1">
        <v>0</v>
      </c>
      <c r="O201" s="2">
        <v>0</v>
      </c>
      <c r="P201" s="2">
        <v>0</v>
      </c>
      <c r="Q201" s="3">
        <v>0</v>
      </c>
      <c r="R201" s="34">
        <f t="shared" si="14"/>
        <v>0</v>
      </c>
      <c r="S201" s="34">
        <f t="shared" si="15"/>
        <v>0</v>
      </c>
      <c r="T201" s="2">
        <f t="shared" ref="T201:T264" si="16">IF(K201-S201&lt;0,0,K201-S201)</f>
        <v>0</v>
      </c>
    </row>
    <row r="202" spans="1:20" s="251" customFormat="1" ht="31.5" hidden="1" customHeight="1" outlineLevel="1">
      <c r="A202" s="158" t="s">
        <v>1042</v>
      </c>
      <c r="B202" s="147" t="s">
        <v>1049</v>
      </c>
      <c r="C202" s="141"/>
      <c r="D202" s="133"/>
      <c r="E202" s="134"/>
      <c r="F202" s="41"/>
      <c r="G202" s="147"/>
      <c r="H202" s="147"/>
      <c r="I202" s="147"/>
      <c r="J202" s="3">
        <v>0</v>
      </c>
      <c r="K202" s="2">
        <v>0</v>
      </c>
      <c r="L202" s="2">
        <v>0</v>
      </c>
      <c r="M202" s="2">
        <v>0</v>
      </c>
      <c r="N202" s="1">
        <v>0</v>
      </c>
      <c r="O202" s="2">
        <v>0</v>
      </c>
      <c r="P202" s="2">
        <v>0</v>
      </c>
      <c r="Q202" s="3">
        <v>0</v>
      </c>
      <c r="R202" s="34">
        <f t="shared" si="14"/>
        <v>0</v>
      </c>
      <c r="S202" s="34">
        <f t="shared" si="15"/>
        <v>0</v>
      </c>
      <c r="T202" s="2">
        <f t="shared" si="16"/>
        <v>0</v>
      </c>
    </row>
    <row r="203" spans="1:20" s="251" customFormat="1" ht="31.5" hidden="1" customHeight="1" outlineLevel="1">
      <c r="A203" s="158" t="s">
        <v>1043</v>
      </c>
      <c r="B203" s="147" t="s">
        <v>1050</v>
      </c>
      <c r="C203" s="141"/>
      <c r="D203" s="133"/>
      <c r="E203" s="134"/>
      <c r="F203" s="41"/>
      <c r="G203" s="147"/>
      <c r="H203" s="147"/>
      <c r="I203" s="147"/>
      <c r="J203" s="3">
        <v>0</v>
      </c>
      <c r="K203" s="2">
        <v>0</v>
      </c>
      <c r="L203" s="2">
        <v>0</v>
      </c>
      <c r="M203" s="2">
        <v>0</v>
      </c>
      <c r="N203" s="1">
        <v>0</v>
      </c>
      <c r="O203" s="2">
        <v>0</v>
      </c>
      <c r="P203" s="2">
        <v>0</v>
      </c>
      <c r="Q203" s="3">
        <v>0</v>
      </c>
      <c r="R203" s="34">
        <f t="shared" si="14"/>
        <v>0</v>
      </c>
      <c r="S203" s="34">
        <f t="shared" si="15"/>
        <v>0</v>
      </c>
      <c r="T203" s="2">
        <f t="shared" si="16"/>
        <v>0</v>
      </c>
    </row>
    <row r="204" spans="1:20" s="251" customFormat="1" ht="31.5" hidden="1" customHeight="1" outlineLevel="1">
      <c r="A204" s="158" t="s">
        <v>1044</v>
      </c>
      <c r="B204" s="147" t="s">
        <v>1051</v>
      </c>
      <c r="C204" s="141"/>
      <c r="D204" s="133"/>
      <c r="E204" s="134"/>
      <c r="F204" s="41"/>
      <c r="G204" s="147"/>
      <c r="H204" s="147"/>
      <c r="I204" s="147"/>
      <c r="J204" s="3">
        <v>0</v>
      </c>
      <c r="K204" s="2">
        <v>0</v>
      </c>
      <c r="L204" s="2">
        <v>0</v>
      </c>
      <c r="M204" s="2">
        <v>0</v>
      </c>
      <c r="N204" s="1">
        <v>0</v>
      </c>
      <c r="O204" s="2">
        <v>0</v>
      </c>
      <c r="P204" s="2">
        <v>0</v>
      </c>
      <c r="Q204" s="3">
        <v>0</v>
      </c>
      <c r="R204" s="34">
        <f t="shared" si="14"/>
        <v>0</v>
      </c>
      <c r="S204" s="34">
        <f t="shared" si="15"/>
        <v>0</v>
      </c>
      <c r="T204" s="2">
        <f t="shared" si="16"/>
        <v>0</v>
      </c>
    </row>
    <row r="205" spans="1:20" s="251" customFormat="1" ht="31.5" hidden="1" customHeight="1" outlineLevel="1">
      <c r="A205" s="158" t="s">
        <v>1045</v>
      </c>
      <c r="B205" s="147" t="s">
        <v>1202</v>
      </c>
      <c r="C205" s="141"/>
      <c r="D205" s="133"/>
      <c r="E205" s="134"/>
      <c r="F205" s="41"/>
      <c r="G205" s="147"/>
      <c r="H205" s="147"/>
      <c r="I205" s="147"/>
      <c r="J205" s="3">
        <v>3</v>
      </c>
      <c r="K205" s="2">
        <v>3</v>
      </c>
      <c r="L205" s="2">
        <v>2</v>
      </c>
      <c r="M205" s="2">
        <v>0</v>
      </c>
      <c r="N205" s="1">
        <v>0</v>
      </c>
      <c r="O205" s="2">
        <v>0</v>
      </c>
      <c r="P205" s="2">
        <v>1</v>
      </c>
      <c r="Q205" s="3">
        <v>0</v>
      </c>
      <c r="R205" s="34">
        <f t="shared" si="14"/>
        <v>1</v>
      </c>
      <c r="S205" s="34">
        <f t="shared" si="15"/>
        <v>3</v>
      </c>
      <c r="T205" s="2">
        <f t="shared" si="16"/>
        <v>0</v>
      </c>
    </row>
    <row r="206" spans="1:20" s="251" customFormat="1" ht="31.5" hidden="1" customHeight="1" outlineLevel="1">
      <c r="A206" s="158" t="s">
        <v>1201</v>
      </c>
      <c r="B206" s="147" t="s">
        <v>582</v>
      </c>
      <c r="C206" s="141"/>
      <c r="D206" s="133"/>
      <c r="E206" s="134"/>
      <c r="F206" s="41"/>
      <c r="G206" s="147"/>
      <c r="H206" s="147"/>
      <c r="I206" s="147"/>
      <c r="J206" s="3">
        <v>0</v>
      </c>
      <c r="K206" s="2">
        <v>0</v>
      </c>
      <c r="L206" s="2">
        <v>0</v>
      </c>
      <c r="M206" s="2">
        <v>0</v>
      </c>
      <c r="N206" s="1">
        <v>0</v>
      </c>
      <c r="O206" s="2">
        <v>0</v>
      </c>
      <c r="P206" s="2">
        <v>0</v>
      </c>
      <c r="Q206" s="3">
        <v>0</v>
      </c>
      <c r="R206" s="34">
        <f t="shared" ref="R206" si="17">SUM(N206:Q206)</f>
        <v>0</v>
      </c>
      <c r="S206" s="34">
        <f t="shared" ref="S206" si="18">L206+R206</f>
        <v>0</v>
      </c>
      <c r="T206" s="2">
        <f t="shared" ref="T206" si="19">IF(K206-S206&lt;0,0,K206-S206)</f>
        <v>0</v>
      </c>
    </row>
    <row r="207" spans="1:20" s="251" customFormat="1" ht="31.5" hidden="1" customHeight="1" outlineLevel="1">
      <c r="A207" s="158" t="s">
        <v>1425</v>
      </c>
      <c r="B207" s="147" t="s">
        <v>1052</v>
      </c>
      <c r="C207" s="141"/>
      <c r="D207" s="133"/>
      <c r="E207" s="134"/>
      <c r="F207" s="41"/>
      <c r="G207" s="147"/>
      <c r="H207" s="147"/>
      <c r="I207" s="147"/>
      <c r="J207" s="3">
        <v>0</v>
      </c>
      <c r="K207" s="2">
        <v>0</v>
      </c>
      <c r="L207" s="2">
        <v>0</v>
      </c>
      <c r="M207" s="2">
        <v>0</v>
      </c>
      <c r="N207" s="1">
        <v>0</v>
      </c>
      <c r="O207" s="2">
        <v>0</v>
      </c>
      <c r="P207" s="2">
        <v>0</v>
      </c>
      <c r="Q207" s="3">
        <v>0</v>
      </c>
      <c r="R207" s="34">
        <f t="shared" si="14"/>
        <v>0</v>
      </c>
      <c r="S207" s="34">
        <f t="shared" si="15"/>
        <v>0</v>
      </c>
      <c r="T207" s="2">
        <f t="shared" si="16"/>
        <v>0</v>
      </c>
    </row>
    <row r="208" spans="1:20" s="251" customFormat="1" ht="15.75">
      <c r="A208" s="271" t="s">
        <v>331</v>
      </c>
      <c r="B208" s="27" t="s">
        <v>155</v>
      </c>
      <c r="C208" s="27"/>
      <c r="D208" s="133">
        <v>40574</v>
      </c>
      <c r="E208" s="133" t="s">
        <v>546</v>
      </c>
      <c r="F208" s="144" t="s">
        <v>1280</v>
      </c>
      <c r="G208" s="141"/>
      <c r="H208" s="141"/>
      <c r="I208" s="141" t="s">
        <v>1277</v>
      </c>
      <c r="J208" s="3">
        <v>0</v>
      </c>
      <c r="K208" s="2">
        <v>0</v>
      </c>
      <c r="L208" s="2">
        <v>0</v>
      </c>
      <c r="M208" s="2">
        <v>0</v>
      </c>
      <c r="N208" s="1">
        <v>0</v>
      </c>
      <c r="O208" s="2">
        <v>0</v>
      </c>
      <c r="P208" s="2">
        <v>0</v>
      </c>
      <c r="Q208" s="3">
        <v>0</v>
      </c>
      <c r="R208" s="34">
        <f t="shared" si="14"/>
        <v>0</v>
      </c>
      <c r="S208" s="34">
        <f t="shared" si="15"/>
        <v>0</v>
      </c>
      <c r="T208" s="2">
        <f t="shared" si="16"/>
        <v>0</v>
      </c>
    </row>
    <row r="209" spans="1:22" s="251" customFormat="1" ht="15.75" collapsed="1">
      <c r="A209" s="272"/>
      <c r="B209" s="139" t="s">
        <v>13</v>
      </c>
      <c r="C209" s="139"/>
      <c r="D209" s="133"/>
      <c r="E209" s="134"/>
      <c r="F209" s="135"/>
      <c r="G209" s="139"/>
      <c r="H209" s="139"/>
      <c r="I209" s="139"/>
      <c r="J209" s="3">
        <f>SUM(J210:J243)</f>
        <v>695</v>
      </c>
      <c r="K209" s="3">
        <f>SUM(K210:K243)</f>
        <v>297</v>
      </c>
      <c r="L209" s="2">
        <f>SUM(L210:L243)</f>
        <v>337</v>
      </c>
      <c r="M209" s="2">
        <f>SUM(M210:M243)</f>
        <v>14</v>
      </c>
      <c r="N209" s="1">
        <f t="shared" ref="N209:S209" si="20">SUM(N210:N243)</f>
        <v>0</v>
      </c>
      <c r="O209" s="2">
        <f>SUM(O210:O243)</f>
        <v>0</v>
      </c>
      <c r="P209" s="2">
        <f t="shared" si="20"/>
        <v>10</v>
      </c>
      <c r="Q209" s="2">
        <f t="shared" si="20"/>
        <v>0</v>
      </c>
      <c r="R209" s="2">
        <f t="shared" si="20"/>
        <v>10</v>
      </c>
      <c r="S209" s="34">
        <f t="shared" si="20"/>
        <v>347</v>
      </c>
      <c r="T209" s="2">
        <f>SUM(T210:T243)</f>
        <v>39</v>
      </c>
    </row>
    <row r="210" spans="1:22" s="252" customFormat="1" ht="31.5" hidden="1" customHeight="1" outlineLevel="1">
      <c r="A210" s="140" t="s">
        <v>377</v>
      </c>
      <c r="B210" s="141" t="s">
        <v>1351</v>
      </c>
      <c r="C210" s="141" t="s">
        <v>796</v>
      </c>
      <c r="D210" s="142"/>
      <c r="E210" s="143"/>
      <c r="F210" s="144" t="s">
        <v>547</v>
      </c>
      <c r="G210" s="141"/>
      <c r="H210" s="141"/>
      <c r="I210" s="141">
        <v>725681</v>
      </c>
      <c r="J210" s="3">
        <v>15</v>
      </c>
      <c r="K210" s="2">
        <v>0</v>
      </c>
      <c r="L210" s="2">
        <v>12</v>
      </c>
      <c r="M210" s="2">
        <v>0</v>
      </c>
      <c r="N210" s="1">
        <v>0</v>
      </c>
      <c r="O210" s="2">
        <v>0</v>
      </c>
      <c r="P210" s="2">
        <v>0</v>
      </c>
      <c r="Q210" s="3">
        <v>0</v>
      </c>
      <c r="R210" s="34">
        <f t="shared" si="14"/>
        <v>0</v>
      </c>
      <c r="S210" s="34">
        <f t="shared" ref="S210:S242" si="21">L210+R210</f>
        <v>12</v>
      </c>
      <c r="T210" s="2">
        <f t="shared" si="16"/>
        <v>0</v>
      </c>
      <c r="U210" s="251"/>
      <c r="V210" s="251"/>
    </row>
    <row r="211" spans="1:22" s="252" customFormat="1" ht="31.5" hidden="1" customHeight="1" outlineLevel="1">
      <c r="A211" s="140" t="s">
        <v>378</v>
      </c>
      <c r="B211" s="141" t="s">
        <v>1352</v>
      </c>
      <c r="C211" s="141" t="s">
        <v>796</v>
      </c>
      <c r="D211" s="142"/>
      <c r="E211" s="143"/>
      <c r="F211" s="144" t="s">
        <v>548</v>
      </c>
      <c r="G211" s="141"/>
      <c r="H211" s="141"/>
      <c r="I211" s="141">
        <v>591016</v>
      </c>
      <c r="J211" s="3">
        <v>13</v>
      </c>
      <c r="K211" s="2">
        <v>13</v>
      </c>
      <c r="L211" s="2">
        <v>1</v>
      </c>
      <c r="M211" s="2">
        <v>0</v>
      </c>
      <c r="N211" s="1">
        <v>0</v>
      </c>
      <c r="O211" s="2">
        <v>0</v>
      </c>
      <c r="P211" s="2">
        <v>0</v>
      </c>
      <c r="Q211" s="3">
        <v>0</v>
      </c>
      <c r="R211" s="34">
        <f t="shared" si="14"/>
        <v>0</v>
      </c>
      <c r="S211" s="34">
        <f t="shared" si="21"/>
        <v>1</v>
      </c>
      <c r="T211" s="2">
        <f t="shared" si="16"/>
        <v>12</v>
      </c>
      <c r="U211" s="251"/>
      <c r="V211" s="251"/>
    </row>
    <row r="212" spans="1:22" s="252" customFormat="1" ht="31.5" hidden="1" customHeight="1" outlineLevel="1">
      <c r="A212" s="140" t="s">
        <v>379</v>
      </c>
      <c r="B212" s="141" t="s">
        <v>1353</v>
      </c>
      <c r="C212" s="141" t="s">
        <v>796</v>
      </c>
      <c r="D212" s="142"/>
      <c r="E212" s="143"/>
      <c r="F212" s="144" t="s">
        <v>549</v>
      </c>
      <c r="G212" s="141"/>
      <c r="H212" s="141"/>
      <c r="I212" s="141">
        <v>521441</v>
      </c>
      <c r="J212" s="3">
        <v>16</v>
      </c>
      <c r="K212" s="2">
        <v>6</v>
      </c>
      <c r="L212" s="2">
        <v>0</v>
      </c>
      <c r="M212" s="2">
        <v>0</v>
      </c>
      <c r="N212" s="1">
        <v>0</v>
      </c>
      <c r="O212" s="2">
        <v>0</v>
      </c>
      <c r="P212" s="2">
        <v>0</v>
      </c>
      <c r="Q212" s="3">
        <v>0</v>
      </c>
      <c r="R212" s="34">
        <f t="shared" si="14"/>
        <v>0</v>
      </c>
      <c r="S212" s="34">
        <f t="shared" si="21"/>
        <v>0</v>
      </c>
      <c r="T212" s="2">
        <f t="shared" si="16"/>
        <v>6</v>
      </c>
      <c r="U212" s="251"/>
      <c r="V212" s="251"/>
    </row>
    <row r="213" spans="1:22" s="252" customFormat="1" ht="31.5" hidden="1" customHeight="1" outlineLevel="1">
      <c r="A213" s="140" t="s">
        <v>380</v>
      </c>
      <c r="B213" s="141" t="s">
        <v>1354</v>
      </c>
      <c r="C213" s="141" t="s">
        <v>796</v>
      </c>
      <c r="D213" s="142"/>
      <c r="E213" s="143"/>
      <c r="F213" s="144" t="s">
        <v>550</v>
      </c>
      <c r="G213" s="141"/>
      <c r="H213" s="141"/>
      <c r="I213" s="141">
        <v>725762</v>
      </c>
      <c r="J213" s="3">
        <v>7</v>
      </c>
      <c r="K213" s="2">
        <v>0</v>
      </c>
      <c r="L213" s="2">
        <v>2</v>
      </c>
      <c r="M213" s="2">
        <v>0</v>
      </c>
      <c r="N213" s="1">
        <v>0</v>
      </c>
      <c r="O213" s="2">
        <v>0</v>
      </c>
      <c r="P213" s="2">
        <v>0</v>
      </c>
      <c r="Q213" s="3">
        <v>0</v>
      </c>
      <c r="R213" s="34">
        <f t="shared" si="14"/>
        <v>0</v>
      </c>
      <c r="S213" s="34">
        <f t="shared" si="21"/>
        <v>2</v>
      </c>
      <c r="T213" s="2">
        <f t="shared" si="16"/>
        <v>0</v>
      </c>
      <c r="U213" s="251"/>
      <c r="V213" s="251"/>
    </row>
    <row r="214" spans="1:22" s="252" customFormat="1" ht="47.25" hidden="1" customHeight="1" outlineLevel="1">
      <c r="A214" s="140" t="s">
        <v>381</v>
      </c>
      <c r="B214" s="141" t="s">
        <v>1355</v>
      </c>
      <c r="C214" s="141" t="s">
        <v>796</v>
      </c>
      <c r="D214" s="142"/>
      <c r="E214" s="143"/>
      <c r="F214" s="144" t="s">
        <v>551</v>
      </c>
      <c r="G214" s="141"/>
      <c r="H214" s="141"/>
      <c r="I214" s="141">
        <v>575429</v>
      </c>
      <c r="J214" s="3">
        <v>5</v>
      </c>
      <c r="K214" s="2">
        <v>4</v>
      </c>
      <c r="L214" s="2">
        <v>4</v>
      </c>
      <c r="M214" s="2">
        <v>0</v>
      </c>
      <c r="N214" s="1">
        <v>0</v>
      </c>
      <c r="O214" s="2">
        <v>0</v>
      </c>
      <c r="P214" s="2">
        <v>0</v>
      </c>
      <c r="Q214" s="3">
        <v>0</v>
      </c>
      <c r="R214" s="34">
        <f t="shared" si="14"/>
        <v>0</v>
      </c>
      <c r="S214" s="34">
        <f t="shared" si="21"/>
        <v>4</v>
      </c>
      <c r="T214" s="2">
        <f t="shared" si="16"/>
        <v>0</v>
      </c>
      <c r="U214" s="251"/>
      <c r="V214" s="251"/>
    </row>
    <row r="215" spans="1:22" s="252" customFormat="1" ht="47.25" hidden="1" customHeight="1" outlineLevel="1">
      <c r="A215" s="140" t="s">
        <v>382</v>
      </c>
      <c r="B215" s="141" t="s">
        <v>1356</v>
      </c>
      <c r="C215" s="141" t="s">
        <v>796</v>
      </c>
      <c r="D215" s="142"/>
      <c r="E215" s="143"/>
      <c r="F215" s="144" t="s">
        <v>552</v>
      </c>
      <c r="G215" s="141"/>
      <c r="H215" s="141"/>
      <c r="I215" s="141">
        <v>533052</v>
      </c>
      <c r="J215" s="3">
        <v>10</v>
      </c>
      <c r="K215" s="2">
        <v>0</v>
      </c>
      <c r="L215" s="2">
        <v>3</v>
      </c>
      <c r="M215" s="2">
        <v>0</v>
      </c>
      <c r="N215" s="1">
        <v>0</v>
      </c>
      <c r="O215" s="2">
        <v>0</v>
      </c>
      <c r="P215" s="2">
        <v>0</v>
      </c>
      <c r="Q215" s="3">
        <v>0</v>
      </c>
      <c r="R215" s="34">
        <f t="shared" si="14"/>
        <v>0</v>
      </c>
      <c r="S215" s="34">
        <f t="shared" si="21"/>
        <v>3</v>
      </c>
      <c r="T215" s="2">
        <f t="shared" si="16"/>
        <v>0</v>
      </c>
      <c r="U215" s="251"/>
      <c r="V215" s="251"/>
    </row>
    <row r="216" spans="1:22" s="252" customFormat="1" ht="31.5" hidden="1" customHeight="1" outlineLevel="1">
      <c r="A216" s="140" t="s">
        <v>383</v>
      </c>
      <c r="B216" s="141" t="s">
        <v>1357</v>
      </c>
      <c r="C216" s="141" t="s">
        <v>796</v>
      </c>
      <c r="D216" s="142"/>
      <c r="E216" s="143"/>
      <c r="F216" s="144" t="s">
        <v>553</v>
      </c>
      <c r="G216" s="141"/>
      <c r="H216" s="141"/>
      <c r="I216" s="141">
        <v>526191</v>
      </c>
      <c r="J216" s="3">
        <v>7</v>
      </c>
      <c r="K216" s="2">
        <v>3</v>
      </c>
      <c r="L216" s="2">
        <v>6</v>
      </c>
      <c r="M216" s="2">
        <v>0</v>
      </c>
      <c r="N216" s="1">
        <v>0</v>
      </c>
      <c r="O216" s="2">
        <v>0</v>
      </c>
      <c r="P216" s="2">
        <v>0</v>
      </c>
      <c r="Q216" s="3">
        <v>0</v>
      </c>
      <c r="R216" s="34">
        <f t="shared" si="14"/>
        <v>0</v>
      </c>
      <c r="S216" s="34">
        <f t="shared" si="21"/>
        <v>6</v>
      </c>
      <c r="T216" s="2">
        <f t="shared" si="16"/>
        <v>0</v>
      </c>
      <c r="U216" s="251"/>
      <c r="V216" s="251"/>
    </row>
    <row r="217" spans="1:22" s="252" customFormat="1" ht="63" hidden="1" customHeight="1" outlineLevel="1">
      <c r="A217" s="140" t="s">
        <v>384</v>
      </c>
      <c r="B217" s="141" t="s">
        <v>1358</v>
      </c>
      <c r="C217" s="141" t="s">
        <v>796</v>
      </c>
      <c r="D217" s="142"/>
      <c r="E217" s="143"/>
      <c r="F217" s="144" t="s">
        <v>554</v>
      </c>
      <c r="G217" s="141"/>
      <c r="H217" s="141"/>
      <c r="I217" s="141">
        <v>575669</v>
      </c>
      <c r="J217" s="3">
        <v>8</v>
      </c>
      <c r="K217" s="2">
        <v>0</v>
      </c>
      <c r="L217" s="2">
        <v>6</v>
      </c>
      <c r="M217" s="2">
        <v>0</v>
      </c>
      <c r="N217" s="1">
        <v>0</v>
      </c>
      <c r="O217" s="2">
        <v>0</v>
      </c>
      <c r="P217" s="2">
        <v>0</v>
      </c>
      <c r="Q217" s="3">
        <v>0</v>
      </c>
      <c r="R217" s="34">
        <f t="shared" si="14"/>
        <v>0</v>
      </c>
      <c r="S217" s="34">
        <f t="shared" si="21"/>
        <v>6</v>
      </c>
      <c r="T217" s="2">
        <f t="shared" si="16"/>
        <v>0</v>
      </c>
      <c r="U217" s="251"/>
      <c r="V217" s="251"/>
    </row>
    <row r="218" spans="1:22" s="252" customFormat="1" ht="31.5" hidden="1" customHeight="1" outlineLevel="1">
      <c r="A218" s="140" t="s">
        <v>385</v>
      </c>
      <c r="B218" s="141" t="s">
        <v>1359</v>
      </c>
      <c r="C218" s="141" t="s">
        <v>796</v>
      </c>
      <c r="D218" s="142"/>
      <c r="E218" s="143"/>
      <c r="F218" s="144" t="s">
        <v>555</v>
      </c>
      <c r="G218" s="141"/>
      <c r="H218" s="141"/>
      <c r="I218" s="141">
        <v>732648</v>
      </c>
      <c r="J218" s="3">
        <v>7</v>
      </c>
      <c r="K218" s="2">
        <v>3</v>
      </c>
      <c r="L218" s="2">
        <v>5</v>
      </c>
      <c r="M218" s="2">
        <v>0</v>
      </c>
      <c r="N218" s="1">
        <v>0</v>
      </c>
      <c r="O218" s="2">
        <v>0</v>
      </c>
      <c r="P218" s="2">
        <v>0</v>
      </c>
      <c r="Q218" s="3">
        <v>0</v>
      </c>
      <c r="R218" s="34">
        <f t="shared" si="14"/>
        <v>0</v>
      </c>
      <c r="S218" s="34">
        <f t="shared" si="21"/>
        <v>5</v>
      </c>
      <c r="T218" s="2">
        <f t="shared" si="16"/>
        <v>0</v>
      </c>
      <c r="U218" s="251"/>
      <c r="V218" s="251"/>
    </row>
    <row r="219" spans="1:22" s="252" customFormat="1" ht="63" hidden="1" customHeight="1" outlineLevel="1">
      <c r="A219" s="140" t="s">
        <v>1362</v>
      </c>
      <c r="B219" s="141" t="s">
        <v>1360</v>
      </c>
      <c r="C219" s="141" t="s">
        <v>796</v>
      </c>
      <c r="D219" s="142"/>
      <c r="E219" s="143"/>
      <c r="F219" s="144" t="s">
        <v>556</v>
      </c>
      <c r="G219" s="141"/>
      <c r="H219" s="141"/>
      <c r="I219" s="141">
        <v>575147</v>
      </c>
      <c r="J219" s="3">
        <v>4</v>
      </c>
      <c r="K219" s="2">
        <v>1</v>
      </c>
      <c r="L219" s="2">
        <v>1</v>
      </c>
      <c r="M219" s="2">
        <v>0</v>
      </c>
      <c r="N219" s="1">
        <v>0</v>
      </c>
      <c r="O219" s="2">
        <v>0</v>
      </c>
      <c r="P219" s="2">
        <v>0</v>
      </c>
      <c r="Q219" s="3">
        <v>0</v>
      </c>
      <c r="R219" s="34">
        <f t="shared" si="14"/>
        <v>0</v>
      </c>
      <c r="S219" s="34">
        <f t="shared" si="21"/>
        <v>1</v>
      </c>
      <c r="T219" s="2">
        <f t="shared" si="16"/>
        <v>0</v>
      </c>
      <c r="U219" s="251"/>
      <c r="V219" s="251"/>
    </row>
    <row r="220" spans="1:22" s="252" customFormat="1" ht="47.25" hidden="1" customHeight="1" outlineLevel="1">
      <c r="A220" s="140" t="s">
        <v>386</v>
      </c>
      <c r="B220" s="141" t="s">
        <v>1361</v>
      </c>
      <c r="C220" s="141" t="s">
        <v>796</v>
      </c>
      <c r="D220" s="142"/>
      <c r="E220" s="143"/>
      <c r="F220" s="144" t="s">
        <v>557</v>
      </c>
      <c r="G220" s="141"/>
      <c r="H220" s="141"/>
      <c r="I220" s="141">
        <v>732839</v>
      </c>
      <c r="J220" s="3">
        <v>4</v>
      </c>
      <c r="K220" s="2">
        <v>0</v>
      </c>
      <c r="L220" s="2">
        <v>4</v>
      </c>
      <c r="M220" s="2">
        <v>0</v>
      </c>
      <c r="N220" s="1">
        <v>0</v>
      </c>
      <c r="O220" s="2">
        <v>0</v>
      </c>
      <c r="P220" s="2">
        <v>0</v>
      </c>
      <c r="Q220" s="3">
        <v>0</v>
      </c>
      <c r="R220" s="34">
        <f t="shared" si="14"/>
        <v>0</v>
      </c>
      <c r="S220" s="34">
        <f t="shared" si="21"/>
        <v>4</v>
      </c>
      <c r="T220" s="2">
        <f t="shared" si="16"/>
        <v>0</v>
      </c>
      <c r="U220" s="251"/>
      <c r="V220" s="251"/>
    </row>
    <row r="221" spans="1:22" s="252" customFormat="1" ht="47.25" hidden="1" customHeight="1" outlineLevel="1">
      <c r="A221" s="140" t="s">
        <v>387</v>
      </c>
      <c r="B221" s="141" t="s">
        <v>1363</v>
      </c>
      <c r="C221" s="141" t="s">
        <v>796</v>
      </c>
      <c r="D221" s="142"/>
      <c r="E221" s="143"/>
      <c r="F221" s="144" t="s">
        <v>558</v>
      </c>
      <c r="G221" s="141"/>
      <c r="H221" s="141"/>
      <c r="I221" s="141">
        <v>796710</v>
      </c>
      <c r="J221" s="3">
        <v>3</v>
      </c>
      <c r="K221" s="2">
        <v>0</v>
      </c>
      <c r="L221" s="2">
        <v>0</v>
      </c>
      <c r="M221" s="2">
        <v>0</v>
      </c>
      <c r="N221" s="1">
        <v>0</v>
      </c>
      <c r="O221" s="2">
        <v>0</v>
      </c>
      <c r="P221" s="2">
        <v>0</v>
      </c>
      <c r="Q221" s="3">
        <v>0</v>
      </c>
      <c r="R221" s="34">
        <f t="shared" si="14"/>
        <v>0</v>
      </c>
      <c r="S221" s="34">
        <f t="shared" si="21"/>
        <v>0</v>
      </c>
      <c r="T221" s="2">
        <f t="shared" si="16"/>
        <v>0</v>
      </c>
      <c r="U221" s="251"/>
      <c r="V221" s="251"/>
    </row>
    <row r="222" spans="1:22" s="252" customFormat="1" ht="63" hidden="1" customHeight="1" outlineLevel="1">
      <c r="A222" s="140" t="s">
        <v>388</v>
      </c>
      <c r="B222" s="141" t="s">
        <v>1364</v>
      </c>
      <c r="C222" s="141" t="s">
        <v>796</v>
      </c>
      <c r="D222" s="142"/>
      <c r="E222" s="143"/>
      <c r="F222" s="144" t="s">
        <v>559</v>
      </c>
      <c r="G222" s="141"/>
      <c r="H222" s="141"/>
      <c r="I222" s="141">
        <v>796737</v>
      </c>
      <c r="J222" s="3">
        <v>6</v>
      </c>
      <c r="K222" s="2">
        <v>0</v>
      </c>
      <c r="L222" s="2">
        <v>4</v>
      </c>
      <c r="M222" s="2">
        <v>0</v>
      </c>
      <c r="N222" s="1">
        <v>0</v>
      </c>
      <c r="O222" s="2">
        <v>0</v>
      </c>
      <c r="P222" s="2">
        <v>0</v>
      </c>
      <c r="Q222" s="3">
        <v>0</v>
      </c>
      <c r="R222" s="34">
        <f t="shared" si="14"/>
        <v>0</v>
      </c>
      <c r="S222" s="34">
        <f t="shared" si="21"/>
        <v>4</v>
      </c>
      <c r="T222" s="2">
        <f t="shared" si="16"/>
        <v>0</v>
      </c>
      <c r="U222" s="251"/>
      <c r="V222" s="251"/>
    </row>
    <row r="223" spans="1:22" s="252" customFormat="1" ht="47.25" hidden="1" customHeight="1" outlineLevel="1">
      <c r="A223" s="140" t="s">
        <v>389</v>
      </c>
      <c r="B223" s="141" t="s">
        <v>1365</v>
      </c>
      <c r="C223" s="141" t="s">
        <v>796</v>
      </c>
      <c r="D223" s="142"/>
      <c r="E223" s="143"/>
      <c r="F223" s="144" t="s">
        <v>560</v>
      </c>
      <c r="G223" s="141"/>
      <c r="H223" s="141"/>
      <c r="I223" s="141">
        <v>558066</v>
      </c>
      <c r="J223" s="3">
        <v>3</v>
      </c>
      <c r="K223" s="2">
        <v>0</v>
      </c>
      <c r="L223" s="2">
        <v>1</v>
      </c>
      <c r="M223" s="2">
        <v>0</v>
      </c>
      <c r="N223" s="1">
        <v>0</v>
      </c>
      <c r="O223" s="2">
        <v>0</v>
      </c>
      <c r="P223" s="2">
        <v>0</v>
      </c>
      <c r="Q223" s="3">
        <v>0</v>
      </c>
      <c r="R223" s="34">
        <f t="shared" si="14"/>
        <v>0</v>
      </c>
      <c r="S223" s="34">
        <f t="shared" si="21"/>
        <v>1</v>
      </c>
      <c r="T223" s="2">
        <f t="shared" si="16"/>
        <v>0</v>
      </c>
      <c r="U223" s="251"/>
      <c r="V223" s="251"/>
    </row>
    <row r="224" spans="1:22" s="252" customFormat="1" ht="31.5" hidden="1" customHeight="1" outlineLevel="1">
      <c r="A224" s="140" t="s">
        <v>390</v>
      </c>
      <c r="B224" s="141" t="s">
        <v>1366</v>
      </c>
      <c r="C224" s="141" t="s">
        <v>796</v>
      </c>
      <c r="D224" s="142"/>
      <c r="E224" s="143"/>
      <c r="F224" s="144" t="s">
        <v>561</v>
      </c>
      <c r="G224" s="141"/>
      <c r="H224" s="141"/>
      <c r="I224" s="141">
        <v>571969</v>
      </c>
      <c r="J224" s="3">
        <v>7</v>
      </c>
      <c r="K224" s="2">
        <v>0</v>
      </c>
      <c r="L224" s="2">
        <v>0</v>
      </c>
      <c r="M224" s="2">
        <v>0</v>
      </c>
      <c r="N224" s="1">
        <v>0</v>
      </c>
      <c r="O224" s="2">
        <v>0</v>
      </c>
      <c r="P224" s="2">
        <v>0</v>
      </c>
      <c r="Q224" s="3">
        <v>0</v>
      </c>
      <c r="R224" s="34">
        <f t="shared" si="14"/>
        <v>0</v>
      </c>
      <c r="S224" s="34">
        <f t="shared" si="21"/>
        <v>0</v>
      </c>
      <c r="T224" s="2">
        <f t="shared" si="16"/>
        <v>0</v>
      </c>
      <c r="U224" s="251"/>
      <c r="V224" s="251"/>
    </row>
    <row r="225" spans="1:22" s="252" customFormat="1" ht="47.25" hidden="1" customHeight="1" outlineLevel="1">
      <c r="A225" s="140" t="s">
        <v>391</v>
      </c>
      <c r="B225" s="141" t="s">
        <v>1367</v>
      </c>
      <c r="C225" s="141" t="s">
        <v>796</v>
      </c>
      <c r="D225" s="142"/>
      <c r="E225" s="143"/>
      <c r="F225" s="144" t="s">
        <v>562</v>
      </c>
      <c r="G225" s="141"/>
      <c r="H225" s="141"/>
      <c r="I225" s="141">
        <v>574350</v>
      </c>
      <c r="J225" s="3">
        <v>4</v>
      </c>
      <c r="K225" s="2">
        <v>0</v>
      </c>
      <c r="L225" s="2">
        <v>0</v>
      </c>
      <c r="M225" s="2">
        <v>0</v>
      </c>
      <c r="N225" s="1">
        <v>0</v>
      </c>
      <c r="O225" s="2">
        <v>0</v>
      </c>
      <c r="P225" s="2">
        <v>0</v>
      </c>
      <c r="Q225" s="3">
        <v>0</v>
      </c>
      <c r="R225" s="34">
        <f t="shared" si="14"/>
        <v>0</v>
      </c>
      <c r="S225" s="34">
        <f t="shared" si="21"/>
        <v>0</v>
      </c>
      <c r="T225" s="2">
        <f t="shared" si="16"/>
        <v>0</v>
      </c>
      <c r="U225" s="251"/>
      <c r="V225" s="251"/>
    </row>
    <row r="226" spans="1:22" s="252" customFormat="1" ht="31.5" hidden="1" customHeight="1" outlineLevel="1">
      <c r="A226" s="140" t="s">
        <v>392</v>
      </c>
      <c r="B226" s="141" t="s">
        <v>1368</v>
      </c>
      <c r="C226" s="141" t="s">
        <v>796</v>
      </c>
      <c r="D226" s="142"/>
      <c r="E226" s="143"/>
      <c r="F226" s="144" t="s">
        <v>563</v>
      </c>
      <c r="G226" s="141"/>
      <c r="H226" s="141"/>
      <c r="I226" s="141">
        <v>565804</v>
      </c>
      <c r="J226" s="3">
        <v>3</v>
      </c>
      <c r="K226" s="2">
        <v>0</v>
      </c>
      <c r="L226" s="2">
        <v>0</v>
      </c>
      <c r="M226" s="2">
        <v>0</v>
      </c>
      <c r="N226" s="1">
        <v>0</v>
      </c>
      <c r="O226" s="2">
        <v>0</v>
      </c>
      <c r="P226" s="2">
        <v>0</v>
      </c>
      <c r="Q226" s="3">
        <v>0</v>
      </c>
      <c r="R226" s="34">
        <f t="shared" si="14"/>
        <v>0</v>
      </c>
      <c r="S226" s="34">
        <f t="shared" si="21"/>
        <v>0</v>
      </c>
      <c r="T226" s="2">
        <f t="shared" si="16"/>
        <v>0</v>
      </c>
      <c r="U226" s="251"/>
      <c r="V226" s="251"/>
    </row>
    <row r="227" spans="1:22" s="252" customFormat="1" ht="47.25" hidden="1" customHeight="1" outlineLevel="1">
      <c r="A227" s="140" t="s">
        <v>393</v>
      </c>
      <c r="B227" s="141" t="s">
        <v>1369</v>
      </c>
      <c r="C227" s="141" t="s">
        <v>796</v>
      </c>
      <c r="D227" s="142"/>
      <c r="E227" s="143"/>
      <c r="F227" s="144" t="s">
        <v>564</v>
      </c>
      <c r="G227" s="141"/>
      <c r="H227" s="141"/>
      <c r="I227" s="141">
        <v>788247</v>
      </c>
      <c r="J227" s="3">
        <v>2</v>
      </c>
      <c r="K227" s="2">
        <v>0</v>
      </c>
      <c r="L227" s="2">
        <v>2</v>
      </c>
      <c r="M227" s="2">
        <v>0</v>
      </c>
      <c r="N227" s="1">
        <v>0</v>
      </c>
      <c r="O227" s="2">
        <v>0</v>
      </c>
      <c r="P227" s="2">
        <v>0</v>
      </c>
      <c r="Q227" s="3">
        <v>0</v>
      </c>
      <c r="R227" s="34">
        <f t="shared" si="14"/>
        <v>0</v>
      </c>
      <c r="S227" s="34">
        <f t="shared" si="21"/>
        <v>2</v>
      </c>
      <c r="T227" s="2">
        <f t="shared" si="16"/>
        <v>0</v>
      </c>
      <c r="U227" s="251"/>
      <c r="V227" s="251"/>
    </row>
    <row r="228" spans="1:22" s="252" customFormat="1" ht="78.75" hidden="1" customHeight="1" outlineLevel="1">
      <c r="A228" s="140" t="s">
        <v>394</v>
      </c>
      <c r="B228" s="141" t="s">
        <v>1370</v>
      </c>
      <c r="C228" s="141" t="s">
        <v>796</v>
      </c>
      <c r="D228" s="142"/>
      <c r="E228" s="143"/>
      <c r="F228" s="144" t="s">
        <v>565</v>
      </c>
      <c r="G228" s="141"/>
      <c r="H228" s="141"/>
      <c r="I228" s="141">
        <v>540806</v>
      </c>
      <c r="J228" s="3">
        <v>3</v>
      </c>
      <c r="K228" s="2">
        <v>3</v>
      </c>
      <c r="L228" s="2">
        <v>3</v>
      </c>
      <c r="M228" s="2">
        <v>0</v>
      </c>
      <c r="N228" s="1">
        <v>0</v>
      </c>
      <c r="O228" s="2">
        <v>0</v>
      </c>
      <c r="P228" s="2">
        <v>0</v>
      </c>
      <c r="Q228" s="3">
        <v>0</v>
      </c>
      <c r="R228" s="34">
        <f t="shared" si="14"/>
        <v>0</v>
      </c>
      <c r="S228" s="34">
        <f t="shared" si="21"/>
        <v>3</v>
      </c>
      <c r="T228" s="2">
        <f t="shared" si="16"/>
        <v>0</v>
      </c>
      <c r="U228" s="251"/>
      <c r="V228" s="251"/>
    </row>
    <row r="229" spans="1:22" s="252" customFormat="1" ht="31.5" hidden="1" customHeight="1" outlineLevel="1">
      <c r="A229" s="140" t="s">
        <v>395</v>
      </c>
      <c r="B229" s="172" t="s">
        <v>1371</v>
      </c>
      <c r="C229" s="141" t="s">
        <v>796</v>
      </c>
      <c r="D229" s="142"/>
      <c r="E229" s="143"/>
      <c r="F229" s="144" t="s">
        <v>566</v>
      </c>
      <c r="G229" s="141"/>
      <c r="H229" s="141"/>
      <c r="I229" s="141">
        <v>566937</v>
      </c>
      <c r="J229" s="3">
        <v>47</v>
      </c>
      <c r="K229" s="2">
        <v>7</v>
      </c>
      <c r="L229" s="2">
        <v>26</v>
      </c>
      <c r="M229" s="2">
        <v>0</v>
      </c>
      <c r="N229" s="1">
        <v>0</v>
      </c>
      <c r="O229" s="2">
        <v>0</v>
      </c>
      <c r="P229" s="2">
        <v>0</v>
      </c>
      <c r="Q229" s="3">
        <v>0</v>
      </c>
      <c r="R229" s="34">
        <f t="shared" si="14"/>
        <v>0</v>
      </c>
      <c r="S229" s="34">
        <f t="shared" si="21"/>
        <v>26</v>
      </c>
      <c r="T229" s="2">
        <f t="shared" si="16"/>
        <v>0</v>
      </c>
      <c r="U229" s="251"/>
      <c r="V229" s="251"/>
    </row>
    <row r="230" spans="1:22" s="252" customFormat="1" ht="52.5" hidden="1" customHeight="1" outlineLevel="1">
      <c r="A230" s="140" t="s">
        <v>396</v>
      </c>
      <c r="B230" s="173" t="s">
        <v>1009</v>
      </c>
      <c r="C230" s="174"/>
      <c r="D230" s="142"/>
      <c r="E230" s="175"/>
      <c r="F230" s="144"/>
      <c r="G230" s="141"/>
      <c r="H230" s="141"/>
      <c r="I230" s="141"/>
      <c r="J230" s="3">
        <v>51</v>
      </c>
      <c r="K230" s="2">
        <v>48</v>
      </c>
      <c r="L230" s="2">
        <v>48</v>
      </c>
      <c r="M230" s="2">
        <v>0</v>
      </c>
      <c r="N230" s="1">
        <v>0</v>
      </c>
      <c r="O230" s="2">
        <v>0</v>
      </c>
      <c r="P230" s="2">
        <v>10</v>
      </c>
      <c r="Q230" s="3">
        <v>0</v>
      </c>
      <c r="R230" s="34">
        <f t="shared" si="14"/>
        <v>10</v>
      </c>
      <c r="S230" s="34">
        <f t="shared" si="21"/>
        <v>58</v>
      </c>
      <c r="T230" s="2">
        <f t="shared" si="16"/>
        <v>0</v>
      </c>
      <c r="U230" s="251"/>
      <c r="V230" s="251"/>
    </row>
    <row r="231" spans="1:22" s="252" customFormat="1" ht="31.5" hidden="1" customHeight="1" outlineLevel="1">
      <c r="A231" s="140" t="s">
        <v>857</v>
      </c>
      <c r="B231" s="80" t="s">
        <v>921</v>
      </c>
      <c r="C231" s="81"/>
      <c r="D231" s="82"/>
      <c r="E231" s="30"/>
      <c r="F231" s="30"/>
      <c r="G231" s="83"/>
      <c r="H231" s="30"/>
      <c r="I231" s="176"/>
      <c r="J231" s="177">
        <v>27</v>
      </c>
      <c r="K231" s="2">
        <v>2</v>
      </c>
      <c r="L231" s="2">
        <v>0</v>
      </c>
      <c r="M231" s="2">
        <v>0</v>
      </c>
      <c r="N231" s="1">
        <v>0</v>
      </c>
      <c r="O231" s="2">
        <v>0</v>
      </c>
      <c r="P231" s="2">
        <v>0</v>
      </c>
      <c r="Q231" s="3">
        <v>0</v>
      </c>
      <c r="R231" s="34">
        <f t="shared" si="14"/>
        <v>0</v>
      </c>
      <c r="S231" s="34">
        <f t="shared" si="21"/>
        <v>0</v>
      </c>
      <c r="T231" s="2">
        <f t="shared" si="16"/>
        <v>2</v>
      </c>
      <c r="U231" s="251"/>
      <c r="V231" s="251"/>
    </row>
    <row r="232" spans="1:22" s="252" customFormat="1" ht="31.5" hidden="1" customHeight="1" outlineLevel="1">
      <c r="A232" s="140" t="s">
        <v>867</v>
      </c>
      <c r="B232" s="80" t="s">
        <v>922</v>
      </c>
      <c r="C232" s="81"/>
      <c r="D232" s="82"/>
      <c r="E232" s="30"/>
      <c r="F232" s="30"/>
      <c r="G232" s="83"/>
      <c r="H232" s="30"/>
      <c r="I232" s="176"/>
      <c r="J232" s="177">
        <v>7</v>
      </c>
      <c r="K232" s="2">
        <v>0</v>
      </c>
      <c r="L232" s="2">
        <v>0</v>
      </c>
      <c r="M232" s="2">
        <v>0</v>
      </c>
      <c r="N232" s="1">
        <v>0</v>
      </c>
      <c r="O232" s="2">
        <v>0</v>
      </c>
      <c r="P232" s="2">
        <v>0</v>
      </c>
      <c r="Q232" s="3">
        <v>0</v>
      </c>
      <c r="R232" s="34">
        <f t="shared" si="14"/>
        <v>0</v>
      </c>
      <c r="S232" s="34">
        <f t="shared" si="21"/>
        <v>0</v>
      </c>
      <c r="T232" s="2">
        <f t="shared" si="16"/>
        <v>0</v>
      </c>
      <c r="U232" s="251"/>
      <c r="V232" s="251"/>
    </row>
    <row r="233" spans="1:22" s="252" customFormat="1" ht="36" hidden="1" customHeight="1" outlineLevel="1">
      <c r="A233" s="140" t="s">
        <v>868</v>
      </c>
      <c r="B233" s="80" t="s">
        <v>1158</v>
      </c>
      <c r="C233" s="81"/>
      <c r="D233" s="82"/>
      <c r="E233" s="30"/>
      <c r="F233" s="30"/>
      <c r="G233" s="83"/>
      <c r="H233" s="30"/>
      <c r="I233" s="176"/>
      <c r="J233" s="177">
        <v>6</v>
      </c>
      <c r="K233" s="2">
        <v>1</v>
      </c>
      <c r="L233" s="2">
        <v>5</v>
      </c>
      <c r="M233" s="2">
        <v>0</v>
      </c>
      <c r="N233" s="1">
        <v>0</v>
      </c>
      <c r="O233" s="2">
        <v>0</v>
      </c>
      <c r="P233" s="2">
        <v>0</v>
      </c>
      <c r="Q233" s="3">
        <v>0</v>
      </c>
      <c r="R233" s="34">
        <f t="shared" si="14"/>
        <v>0</v>
      </c>
      <c r="S233" s="34">
        <f t="shared" si="21"/>
        <v>5</v>
      </c>
      <c r="T233" s="2">
        <f t="shared" si="16"/>
        <v>0</v>
      </c>
      <c r="U233" s="251"/>
      <c r="V233" s="251"/>
    </row>
    <row r="234" spans="1:22" s="252" customFormat="1" ht="31.5" hidden="1" customHeight="1" outlineLevel="1">
      <c r="A234" s="140" t="s">
        <v>869</v>
      </c>
      <c r="B234" s="80" t="s">
        <v>1210</v>
      </c>
      <c r="C234" s="81"/>
      <c r="D234" s="82"/>
      <c r="E234" s="30"/>
      <c r="F234" s="30"/>
      <c r="G234" s="83"/>
      <c r="H234" s="30"/>
      <c r="I234" s="176"/>
      <c r="J234" s="177">
        <v>26</v>
      </c>
      <c r="K234" s="2">
        <v>4</v>
      </c>
      <c r="L234" s="2">
        <v>1</v>
      </c>
      <c r="M234" s="2">
        <v>0</v>
      </c>
      <c r="N234" s="1">
        <v>0</v>
      </c>
      <c r="O234" s="2">
        <v>0</v>
      </c>
      <c r="P234" s="2">
        <v>0</v>
      </c>
      <c r="Q234" s="3">
        <v>0</v>
      </c>
      <c r="R234" s="34">
        <f t="shared" si="14"/>
        <v>0</v>
      </c>
      <c r="S234" s="34">
        <f t="shared" si="21"/>
        <v>1</v>
      </c>
      <c r="T234" s="2">
        <f t="shared" si="16"/>
        <v>3</v>
      </c>
      <c r="U234" s="251"/>
      <c r="V234" s="251"/>
    </row>
    <row r="235" spans="1:22" s="252" customFormat="1" ht="31.5" hidden="1" customHeight="1" outlineLevel="1">
      <c r="A235" s="140" t="s">
        <v>870</v>
      </c>
      <c r="B235" s="80" t="s">
        <v>923</v>
      </c>
      <c r="C235" s="81"/>
      <c r="D235" s="82"/>
      <c r="E235" s="30"/>
      <c r="F235" s="30"/>
      <c r="G235" s="83"/>
      <c r="H235" s="30"/>
      <c r="I235" s="176"/>
      <c r="J235" s="177">
        <v>18</v>
      </c>
      <c r="K235" s="2">
        <v>4</v>
      </c>
      <c r="L235" s="2">
        <v>1</v>
      </c>
      <c r="M235" s="2">
        <v>2</v>
      </c>
      <c r="N235" s="1">
        <v>0</v>
      </c>
      <c r="O235" s="2">
        <v>0</v>
      </c>
      <c r="P235" s="2">
        <v>0</v>
      </c>
      <c r="Q235" s="3">
        <v>0</v>
      </c>
      <c r="R235" s="34">
        <f t="shared" si="14"/>
        <v>0</v>
      </c>
      <c r="S235" s="34">
        <f t="shared" si="21"/>
        <v>1</v>
      </c>
      <c r="T235" s="2">
        <f t="shared" si="16"/>
        <v>3</v>
      </c>
      <c r="U235" s="251"/>
      <c r="V235" s="251"/>
    </row>
    <row r="236" spans="1:22" s="252" customFormat="1" ht="31.5" hidden="1" customHeight="1" outlineLevel="1">
      <c r="A236" s="140" t="s">
        <v>871</v>
      </c>
      <c r="B236" s="80" t="s">
        <v>1281</v>
      </c>
      <c r="C236" s="81"/>
      <c r="D236" s="82"/>
      <c r="E236" s="30"/>
      <c r="F236" s="30"/>
      <c r="G236" s="83"/>
      <c r="H236" s="30"/>
      <c r="I236" s="176"/>
      <c r="J236" s="177">
        <v>16</v>
      </c>
      <c r="K236" s="2">
        <v>1</v>
      </c>
      <c r="L236" s="2">
        <v>0</v>
      </c>
      <c r="M236" s="2">
        <v>1</v>
      </c>
      <c r="N236" s="1">
        <v>0</v>
      </c>
      <c r="O236" s="2">
        <v>0</v>
      </c>
      <c r="P236" s="2">
        <v>0</v>
      </c>
      <c r="Q236" s="3">
        <v>0</v>
      </c>
      <c r="R236" s="34">
        <f t="shared" si="14"/>
        <v>0</v>
      </c>
      <c r="S236" s="34">
        <f t="shared" si="21"/>
        <v>0</v>
      </c>
      <c r="T236" s="2">
        <f t="shared" si="16"/>
        <v>1</v>
      </c>
      <c r="U236" s="251"/>
      <c r="V236" s="251"/>
    </row>
    <row r="237" spans="1:22" s="252" customFormat="1" ht="31.5" hidden="1" customHeight="1" outlineLevel="1">
      <c r="A237" s="140" t="s">
        <v>872</v>
      </c>
      <c r="B237" s="80" t="s">
        <v>1159</v>
      </c>
      <c r="C237" s="81"/>
      <c r="D237" s="82"/>
      <c r="E237" s="30"/>
      <c r="F237" s="30"/>
      <c r="G237" s="83"/>
      <c r="H237" s="30"/>
      <c r="I237" s="176"/>
      <c r="J237" s="177">
        <v>4</v>
      </c>
      <c r="K237" s="2">
        <v>2</v>
      </c>
      <c r="L237" s="2">
        <v>1</v>
      </c>
      <c r="M237" s="2">
        <v>1</v>
      </c>
      <c r="N237" s="1">
        <v>0</v>
      </c>
      <c r="O237" s="2">
        <v>0</v>
      </c>
      <c r="P237" s="2">
        <v>0</v>
      </c>
      <c r="Q237" s="3">
        <v>0</v>
      </c>
      <c r="R237" s="34">
        <f t="shared" si="14"/>
        <v>0</v>
      </c>
      <c r="S237" s="34">
        <f t="shared" si="21"/>
        <v>1</v>
      </c>
      <c r="T237" s="2">
        <f t="shared" si="16"/>
        <v>1</v>
      </c>
      <c r="U237" s="251"/>
      <c r="V237" s="251"/>
    </row>
    <row r="238" spans="1:22" s="252" customFormat="1" ht="31.5" hidden="1" customHeight="1" outlineLevel="1">
      <c r="A238" s="140" t="s">
        <v>873</v>
      </c>
      <c r="B238" s="87" t="s">
        <v>1010</v>
      </c>
      <c r="C238" s="178"/>
      <c r="D238" s="82"/>
      <c r="E238" s="30"/>
      <c r="F238" s="30"/>
      <c r="G238" s="83"/>
      <c r="H238" s="30"/>
      <c r="I238" s="176"/>
      <c r="J238" s="177">
        <v>5</v>
      </c>
      <c r="K238" s="2">
        <v>4</v>
      </c>
      <c r="L238" s="2">
        <v>0</v>
      </c>
      <c r="M238" s="2">
        <v>0</v>
      </c>
      <c r="N238" s="1">
        <v>0</v>
      </c>
      <c r="O238" s="2">
        <v>0</v>
      </c>
      <c r="P238" s="2">
        <v>0</v>
      </c>
      <c r="Q238" s="3">
        <v>0</v>
      </c>
      <c r="R238" s="34">
        <f t="shared" si="14"/>
        <v>0</v>
      </c>
      <c r="S238" s="34">
        <f t="shared" si="21"/>
        <v>0</v>
      </c>
      <c r="T238" s="2">
        <f t="shared" si="16"/>
        <v>4</v>
      </c>
      <c r="U238" s="251"/>
      <c r="V238" s="251"/>
    </row>
    <row r="239" spans="1:22" s="252" customFormat="1" ht="31.5" hidden="1" customHeight="1" outlineLevel="1">
      <c r="A239" s="140" t="s">
        <v>983</v>
      </c>
      <c r="B239" s="87" t="s">
        <v>942</v>
      </c>
      <c r="C239" s="178"/>
      <c r="D239" s="82"/>
      <c r="E239" s="30"/>
      <c r="F239" s="30"/>
      <c r="G239" s="83"/>
      <c r="H239" s="30"/>
      <c r="I239" s="176"/>
      <c r="J239" s="177">
        <v>14</v>
      </c>
      <c r="K239" s="2">
        <v>8</v>
      </c>
      <c r="L239" s="2">
        <v>1</v>
      </c>
      <c r="M239" s="2">
        <v>0</v>
      </c>
      <c r="N239" s="1">
        <v>0</v>
      </c>
      <c r="O239" s="2">
        <v>0</v>
      </c>
      <c r="P239" s="2">
        <v>0</v>
      </c>
      <c r="Q239" s="3">
        <v>0</v>
      </c>
      <c r="R239" s="34">
        <f t="shared" si="14"/>
        <v>0</v>
      </c>
      <c r="S239" s="34">
        <f t="shared" si="21"/>
        <v>1</v>
      </c>
      <c r="T239" s="2">
        <f t="shared" si="16"/>
        <v>7</v>
      </c>
      <c r="U239" s="251"/>
      <c r="V239" s="251"/>
    </row>
    <row r="240" spans="1:22" s="252" customFormat="1" ht="31.5" hidden="1" customHeight="1" outlineLevel="1">
      <c r="A240" s="140" t="s">
        <v>874</v>
      </c>
      <c r="B240" s="87" t="s">
        <v>1011</v>
      </c>
      <c r="C240" s="178"/>
      <c r="D240" s="82"/>
      <c r="E240" s="30"/>
      <c r="F240" s="30"/>
      <c r="G240" s="83"/>
      <c r="H240" s="30"/>
      <c r="I240" s="176"/>
      <c r="J240" s="177">
        <v>12</v>
      </c>
      <c r="K240" s="2">
        <v>0</v>
      </c>
      <c r="L240" s="2">
        <v>7</v>
      </c>
      <c r="M240" s="2">
        <v>0</v>
      </c>
      <c r="N240" s="1">
        <v>0</v>
      </c>
      <c r="O240" s="2">
        <v>0</v>
      </c>
      <c r="P240" s="2">
        <v>0</v>
      </c>
      <c r="Q240" s="3">
        <v>0</v>
      </c>
      <c r="R240" s="34">
        <f t="shared" si="14"/>
        <v>0</v>
      </c>
      <c r="S240" s="34">
        <f t="shared" si="21"/>
        <v>7</v>
      </c>
      <c r="T240" s="2">
        <f t="shared" si="16"/>
        <v>0</v>
      </c>
      <c r="U240" s="251"/>
      <c r="V240" s="251"/>
    </row>
    <row r="241" spans="1:22" s="252" customFormat="1" ht="31.5" hidden="1" customHeight="1" outlineLevel="1">
      <c r="A241" s="140" t="s">
        <v>875</v>
      </c>
      <c r="B241" s="87" t="s">
        <v>1372</v>
      </c>
      <c r="C241" s="178"/>
      <c r="D241" s="82"/>
      <c r="E241" s="30"/>
      <c r="F241" s="30"/>
      <c r="G241" s="83"/>
      <c r="H241" s="30"/>
      <c r="I241" s="176"/>
      <c r="J241" s="177">
        <v>0</v>
      </c>
      <c r="K241" s="2">
        <v>0</v>
      </c>
      <c r="L241" s="2">
        <v>0</v>
      </c>
      <c r="M241" s="2">
        <v>0</v>
      </c>
      <c r="N241" s="1">
        <v>0</v>
      </c>
      <c r="O241" s="2">
        <v>0</v>
      </c>
      <c r="P241" s="2">
        <v>0</v>
      </c>
      <c r="Q241" s="3">
        <v>0</v>
      </c>
      <c r="R241" s="34">
        <f t="shared" si="14"/>
        <v>0</v>
      </c>
      <c r="S241" s="34">
        <f t="shared" si="21"/>
        <v>0</v>
      </c>
      <c r="T241" s="2">
        <f t="shared" si="16"/>
        <v>0</v>
      </c>
      <c r="U241" s="251"/>
      <c r="V241" s="251"/>
    </row>
    <row r="242" spans="1:22" s="252" customFormat="1" ht="31.5" hidden="1" customHeight="1" outlineLevel="1">
      <c r="A242" s="140" t="s">
        <v>876</v>
      </c>
      <c r="B242" s="179" t="s">
        <v>1161</v>
      </c>
      <c r="C242" s="178"/>
      <c r="D242" s="82"/>
      <c r="E242" s="30"/>
      <c r="F242" s="30"/>
      <c r="G242" s="83"/>
      <c r="H242" s="30"/>
      <c r="I242" s="176"/>
      <c r="J242" s="177">
        <v>0</v>
      </c>
      <c r="K242" s="3">
        <v>0</v>
      </c>
      <c r="L242" s="2">
        <v>0</v>
      </c>
      <c r="M242" s="2">
        <v>0</v>
      </c>
      <c r="N242" s="1">
        <v>0</v>
      </c>
      <c r="O242" s="2">
        <v>0</v>
      </c>
      <c r="P242" s="2">
        <v>0</v>
      </c>
      <c r="Q242" s="3">
        <v>0</v>
      </c>
      <c r="R242" s="34">
        <f t="shared" si="14"/>
        <v>0</v>
      </c>
      <c r="S242" s="34">
        <f t="shared" si="21"/>
        <v>0</v>
      </c>
      <c r="T242" s="2">
        <f t="shared" si="16"/>
        <v>0</v>
      </c>
      <c r="U242" s="251"/>
      <c r="V242" s="251"/>
    </row>
    <row r="243" spans="1:22" s="252" customFormat="1" ht="31.5" hidden="1" customHeight="1" outlineLevel="1">
      <c r="A243" s="180"/>
      <c r="B243" s="181" t="s">
        <v>858</v>
      </c>
      <c r="C243" s="174"/>
      <c r="D243" s="142"/>
      <c r="E243" s="175"/>
      <c r="F243" s="144"/>
      <c r="G243" s="141"/>
      <c r="H243" s="141"/>
      <c r="I243" s="141"/>
      <c r="J243" s="3">
        <f>SUM(J244:J268)</f>
        <v>335</v>
      </c>
      <c r="K243" s="3">
        <f>SUM(K244:K268)</f>
        <v>183</v>
      </c>
      <c r="L243" s="2">
        <f>SUM(L244:L268)</f>
        <v>193</v>
      </c>
      <c r="M243" s="2">
        <f>SUM(M244:M268)</f>
        <v>10</v>
      </c>
      <c r="N243" s="2">
        <f>SUM(N244:N268)</f>
        <v>0</v>
      </c>
      <c r="O243" s="2">
        <f>SUM(O244:O264)</f>
        <v>0</v>
      </c>
      <c r="P243" s="2">
        <f>SUM(P244:P268)</f>
        <v>0</v>
      </c>
      <c r="Q243" s="2">
        <f>SUM(Q244:Q268)</f>
        <v>0</v>
      </c>
      <c r="R243" s="34">
        <f>SUM(N243:Q243)</f>
        <v>0</v>
      </c>
      <c r="S243" s="34">
        <f t="shared" ref="S243:S268" si="22">SUM(L243+R243)</f>
        <v>193</v>
      </c>
      <c r="T243" s="2">
        <f t="shared" si="16"/>
        <v>0</v>
      </c>
      <c r="U243" s="251"/>
      <c r="V243" s="251"/>
    </row>
    <row r="244" spans="1:22" s="252" customFormat="1" ht="31.5" hidden="1" customHeight="1" outlineLevel="2">
      <c r="A244" s="180" t="s">
        <v>1160</v>
      </c>
      <c r="B244" s="173" t="s">
        <v>887</v>
      </c>
      <c r="C244" s="174"/>
      <c r="D244" s="142"/>
      <c r="E244" s="175"/>
      <c r="F244" s="144"/>
      <c r="G244" s="141"/>
      <c r="H244" s="141"/>
      <c r="I244" s="141"/>
      <c r="J244" s="3">
        <v>15</v>
      </c>
      <c r="K244" s="2">
        <v>6</v>
      </c>
      <c r="L244" s="2">
        <v>1</v>
      </c>
      <c r="M244" s="2">
        <v>1</v>
      </c>
      <c r="N244" s="1">
        <v>0</v>
      </c>
      <c r="O244" s="2">
        <v>0</v>
      </c>
      <c r="P244" s="2">
        <v>0</v>
      </c>
      <c r="Q244" s="3">
        <v>0</v>
      </c>
      <c r="R244" s="34">
        <f>SUM(N244:Q244)</f>
        <v>0</v>
      </c>
      <c r="S244" s="34">
        <f t="shared" si="22"/>
        <v>1</v>
      </c>
      <c r="T244" s="2">
        <f t="shared" si="16"/>
        <v>5</v>
      </c>
      <c r="U244" s="251"/>
      <c r="V244" s="251"/>
    </row>
    <row r="245" spans="1:22" s="252" customFormat="1" ht="31.5" hidden="1" customHeight="1" outlineLevel="2">
      <c r="A245" s="180" t="s">
        <v>877</v>
      </c>
      <c r="B245" s="173" t="s">
        <v>888</v>
      </c>
      <c r="C245" s="174"/>
      <c r="D245" s="142"/>
      <c r="E245" s="175"/>
      <c r="F245" s="144"/>
      <c r="G245" s="141"/>
      <c r="H245" s="141"/>
      <c r="I245" s="141"/>
      <c r="J245" s="3">
        <v>5</v>
      </c>
      <c r="K245" s="2">
        <v>4</v>
      </c>
      <c r="L245" s="2">
        <v>4</v>
      </c>
      <c r="M245" s="2">
        <v>0</v>
      </c>
      <c r="N245" s="1">
        <v>0</v>
      </c>
      <c r="O245" s="2">
        <v>0</v>
      </c>
      <c r="P245" s="2">
        <v>0</v>
      </c>
      <c r="Q245" s="3">
        <v>0</v>
      </c>
      <c r="R245" s="34">
        <f t="shared" ref="R245:R268" si="23">SUM(N245:Q245)</f>
        <v>0</v>
      </c>
      <c r="S245" s="34">
        <f t="shared" si="22"/>
        <v>4</v>
      </c>
      <c r="T245" s="2">
        <f t="shared" si="16"/>
        <v>0</v>
      </c>
      <c r="U245" s="251"/>
      <c r="V245" s="251"/>
    </row>
    <row r="246" spans="1:22" s="252" customFormat="1" ht="31.5" hidden="1" customHeight="1" outlineLevel="2">
      <c r="A246" s="180" t="s">
        <v>878</v>
      </c>
      <c r="B246" s="173" t="s">
        <v>889</v>
      </c>
      <c r="C246" s="174"/>
      <c r="D246" s="142"/>
      <c r="E246" s="175"/>
      <c r="F246" s="144"/>
      <c r="G246" s="141"/>
      <c r="H246" s="141"/>
      <c r="I246" s="141"/>
      <c r="J246" s="3">
        <v>29</v>
      </c>
      <c r="K246" s="2">
        <v>5</v>
      </c>
      <c r="L246" s="2">
        <v>9</v>
      </c>
      <c r="M246" s="2">
        <v>0</v>
      </c>
      <c r="N246" s="1">
        <v>0</v>
      </c>
      <c r="O246" s="2">
        <v>0</v>
      </c>
      <c r="P246" s="2">
        <v>0</v>
      </c>
      <c r="Q246" s="3">
        <v>0</v>
      </c>
      <c r="R246" s="34">
        <f t="shared" si="23"/>
        <v>0</v>
      </c>
      <c r="S246" s="34">
        <f t="shared" si="22"/>
        <v>9</v>
      </c>
      <c r="T246" s="2">
        <f t="shared" si="16"/>
        <v>0</v>
      </c>
      <c r="U246" s="251"/>
      <c r="V246" s="251"/>
    </row>
    <row r="247" spans="1:22" s="252" customFormat="1" ht="31.5" hidden="1" customHeight="1" outlineLevel="2">
      <c r="A247" s="180" t="s">
        <v>879</v>
      </c>
      <c r="B247" s="173" t="s">
        <v>890</v>
      </c>
      <c r="C247" s="174"/>
      <c r="D247" s="142"/>
      <c r="E247" s="175"/>
      <c r="F247" s="144"/>
      <c r="G247" s="141"/>
      <c r="H247" s="141"/>
      <c r="I247" s="141"/>
      <c r="J247" s="3">
        <v>28</v>
      </c>
      <c r="K247" s="2">
        <v>10</v>
      </c>
      <c r="L247" s="2">
        <v>18</v>
      </c>
      <c r="M247" s="2">
        <v>0</v>
      </c>
      <c r="N247" s="1">
        <v>0</v>
      </c>
      <c r="O247" s="2">
        <v>0</v>
      </c>
      <c r="P247" s="2">
        <v>0</v>
      </c>
      <c r="Q247" s="3">
        <v>0</v>
      </c>
      <c r="R247" s="34">
        <f t="shared" si="23"/>
        <v>0</v>
      </c>
      <c r="S247" s="34">
        <f t="shared" si="22"/>
        <v>18</v>
      </c>
      <c r="T247" s="2">
        <f t="shared" si="16"/>
        <v>0</v>
      </c>
      <c r="U247" s="251"/>
      <c r="V247" s="251"/>
    </row>
    <row r="248" spans="1:22" s="252" customFormat="1" ht="31.5" hidden="1" customHeight="1" outlineLevel="2">
      <c r="A248" s="180" t="s">
        <v>880</v>
      </c>
      <c r="B248" s="173" t="s">
        <v>891</v>
      </c>
      <c r="C248" s="174"/>
      <c r="D248" s="142"/>
      <c r="E248" s="175"/>
      <c r="F248" s="144"/>
      <c r="G248" s="141"/>
      <c r="H248" s="141"/>
      <c r="I248" s="141"/>
      <c r="J248" s="3">
        <v>14</v>
      </c>
      <c r="K248" s="2">
        <v>9</v>
      </c>
      <c r="L248" s="2">
        <v>11</v>
      </c>
      <c r="M248" s="2">
        <v>0</v>
      </c>
      <c r="N248" s="1">
        <v>0</v>
      </c>
      <c r="O248" s="2">
        <v>0</v>
      </c>
      <c r="P248" s="2">
        <v>0</v>
      </c>
      <c r="Q248" s="3">
        <v>0</v>
      </c>
      <c r="R248" s="34">
        <f t="shared" si="23"/>
        <v>0</v>
      </c>
      <c r="S248" s="34">
        <f t="shared" si="22"/>
        <v>11</v>
      </c>
      <c r="T248" s="2">
        <f t="shared" si="16"/>
        <v>0</v>
      </c>
      <c r="U248" s="251"/>
      <c r="V248" s="251"/>
    </row>
    <row r="249" spans="1:22" s="252" customFormat="1" ht="31.5" hidden="1" customHeight="1" outlineLevel="2">
      <c r="A249" s="180" t="s">
        <v>881</v>
      </c>
      <c r="B249" s="173" t="s">
        <v>892</v>
      </c>
      <c r="C249" s="174"/>
      <c r="D249" s="142"/>
      <c r="E249" s="175"/>
      <c r="F249" s="144"/>
      <c r="G249" s="141"/>
      <c r="H249" s="141"/>
      <c r="I249" s="141"/>
      <c r="J249" s="3">
        <v>8</v>
      </c>
      <c r="K249" s="2">
        <v>1</v>
      </c>
      <c r="L249" s="2">
        <v>3</v>
      </c>
      <c r="M249" s="2">
        <v>1</v>
      </c>
      <c r="N249" s="1">
        <v>0</v>
      </c>
      <c r="O249" s="2">
        <v>0</v>
      </c>
      <c r="P249" s="2">
        <v>0</v>
      </c>
      <c r="Q249" s="3">
        <v>0</v>
      </c>
      <c r="R249" s="34">
        <f t="shared" si="23"/>
        <v>0</v>
      </c>
      <c r="S249" s="34">
        <f t="shared" si="22"/>
        <v>3</v>
      </c>
      <c r="T249" s="2">
        <f t="shared" si="16"/>
        <v>0</v>
      </c>
      <c r="U249" s="251"/>
      <c r="V249" s="251"/>
    </row>
    <row r="250" spans="1:22" s="252" customFormat="1" ht="31.5" hidden="1" customHeight="1" outlineLevel="2">
      <c r="A250" s="180" t="s">
        <v>882</v>
      </c>
      <c r="B250" s="173" t="s">
        <v>893</v>
      </c>
      <c r="C250" s="174"/>
      <c r="D250" s="142"/>
      <c r="E250" s="175"/>
      <c r="F250" s="144"/>
      <c r="G250" s="141"/>
      <c r="H250" s="141"/>
      <c r="I250" s="141"/>
      <c r="J250" s="3">
        <v>16</v>
      </c>
      <c r="K250" s="2">
        <v>6</v>
      </c>
      <c r="L250" s="2">
        <v>6</v>
      </c>
      <c r="M250" s="2">
        <v>2</v>
      </c>
      <c r="N250" s="1">
        <v>0</v>
      </c>
      <c r="O250" s="2">
        <v>0</v>
      </c>
      <c r="P250" s="2">
        <v>0</v>
      </c>
      <c r="Q250" s="3">
        <v>0</v>
      </c>
      <c r="R250" s="34">
        <f t="shared" si="23"/>
        <v>0</v>
      </c>
      <c r="S250" s="34">
        <f t="shared" si="22"/>
        <v>6</v>
      </c>
      <c r="T250" s="2">
        <f t="shared" si="16"/>
        <v>0</v>
      </c>
      <c r="U250" s="251"/>
      <c r="V250" s="251"/>
    </row>
    <row r="251" spans="1:22" s="252" customFormat="1" ht="31.5" hidden="1" customHeight="1" outlineLevel="2">
      <c r="A251" s="180" t="s">
        <v>883</v>
      </c>
      <c r="B251" s="173" t="s">
        <v>894</v>
      </c>
      <c r="C251" s="174"/>
      <c r="D251" s="142"/>
      <c r="E251" s="175"/>
      <c r="F251" s="144"/>
      <c r="G251" s="141"/>
      <c r="H251" s="141"/>
      <c r="I251" s="141"/>
      <c r="J251" s="3">
        <v>4</v>
      </c>
      <c r="K251" s="2">
        <v>3</v>
      </c>
      <c r="L251" s="2">
        <v>3</v>
      </c>
      <c r="M251" s="2">
        <v>0</v>
      </c>
      <c r="N251" s="1">
        <v>0</v>
      </c>
      <c r="O251" s="2">
        <v>0</v>
      </c>
      <c r="P251" s="2">
        <v>0</v>
      </c>
      <c r="Q251" s="3">
        <v>0</v>
      </c>
      <c r="R251" s="34">
        <f t="shared" si="23"/>
        <v>0</v>
      </c>
      <c r="S251" s="34">
        <f t="shared" si="22"/>
        <v>3</v>
      </c>
      <c r="T251" s="2">
        <f t="shared" si="16"/>
        <v>0</v>
      </c>
      <c r="U251" s="251"/>
      <c r="V251" s="251"/>
    </row>
    <row r="252" spans="1:22" s="252" customFormat="1" ht="31.5" hidden="1" customHeight="1" outlineLevel="2">
      <c r="A252" s="180" t="s">
        <v>884</v>
      </c>
      <c r="B252" s="173" t="s">
        <v>895</v>
      </c>
      <c r="C252" s="174"/>
      <c r="D252" s="142"/>
      <c r="E252" s="175"/>
      <c r="F252" s="144"/>
      <c r="G252" s="141"/>
      <c r="H252" s="141"/>
      <c r="I252" s="141"/>
      <c r="J252" s="3">
        <v>8</v>
      </c>
      <c r="K252" s="2">
        <v>8</v>
      </c>
      <c r="L252" s="2">
        <v>6</v>
      </c>
      <c r="M252" s="2">
        <v>0</v>
      </c>
      <c r="N252" s="1">
        <v>0</v>
      </c>
      <c r="O252" s="2">
        <v>0</v>
      </c>
      <c r="P252" s="2">
        <v>0</v>
      </c>
      <c r="Q252" s="3">
        <v>0</v>
      </c>
      <c r="R252" s="34">
        <f t="shared" si="23"/>
        <v>0</v>
      </c>
      <c r="S252" s="34">
        <f t="shared" si="22"/>
        <v>6</v>
      </c>
      <c r="T252" s="2">
        <f t="shared" si="16"/>
        <v>2</v>
      </c>
      <c r="U252" s="251"/>
      <c r="V252" s="251"/>
    </row>
    <row r="253" spans="1:22" s="252" customFormat="1" ht="31.5" hidden="1" customHeight="1" outlineLevel="2">
      <c r="A253" s="180" t="s">
        <v>885</v>
      </c>
      <c r="B253" s="173" t="s">
        <v>896</v>
      </c>
      <c r="C253" s="174"/>
      <c r="D253" s="142"/>
      <c r="E253" s="175"/>
      <c r="F253" s="144"/>
      <c r="G253" s="141"/>
      <c r="H253" s="141"/>
      <c r="I253" s="141"/>
      <c r="J253" s="3">
        <v>24</v>
      </c>
      <c r="K253" s="2">
        <v>11</v>
      </c>
      <c r="L253" s="2">
        <v>17</v>
      </c>
      <c r="M253" s="2">
        <v>3</v>
      </c>
      <c r="N253" s="1">
        <v>0</v>
      </c>
      <c r="O253" s="2">
        <v>0</v>
      </c>
      <c r="P253" s="2">
        <v>0</v>
      </c>
      <c r="Q253" s="3">
        <v>0</v>
      </c>
      <c r="R253" s="34">
        <f t="shared" si="23"/>
        <v>0</v>
      </c>
      <c r="S253" s="34">
        <f t="shared" si="22"/>
        <v>17</v>
      </c>
      <c r="T253" s="2">
        <f t="shared" si="16"/>
        <v>0</v>
      </c>
      <c r="U253" s="251"/>
      <c r="V253" s="251"/>
    </row>
    <row r="254" spans="1:22" s="252" customFormat="1" ht="31.5" hidden="1" customHeight="1" outlineLevel="2">
      <c r="A254" s="180" t="s">
        <v>886</v>
      </c>
      <c r="B254" s="173" t="s">
        <v>897</v>
      </c>
      <c r="C254" s="174"/>
      <c r="D254" s="142"/>
      <c r="E254" s="175"/>
      <c r="F254" s="144"/>
      <c r="G254" s="141"/>
      <c r="H254" s="141"/>
      <c r="I254" s="141"/>
      <c r="J254" s="3">
        <v>21</v>
      </c>
      <c r="K254" s="2">
        <v>10</v>
      </c>
      <c r="L254" s="2">
        <v>21</v>
      </c>
      <c r="M254" s="2">
        <v>0</v>
      </c>
      <c r="N254" s="1">
        <v>0</v>
      </c>
      <c r="O254" s="2">
        <v>0</v>
      </c>
      <c r="P254" s="2">
        <v>0</v>
      </c>
      <c r="Q254" s="3">
        <v>0</v>
      </c>
      <c r="R254" s="34">
        <f t="shared" si="23"/>
        <v>0</v>
      </c>
      <c r="S254" s="34">
        <f t="shared" si="22"/>
        <v>21</v>
      </c>
      <c r="T254" s="2">
        <f t="shared" si="16"/>
        <v>0</v>
      </c>
      <c r="U254" s="251"/>
      <c r="V254" s="251"/>
    </row>
    <row r="255" spans="1:22" s="252" customFormat="1" ht="31.5" hidden="1" customHeight="1" outlineLevel="2">
      <c r="A255" s="180" t="s">
        <v>924</v>
      </c>
      <c r="B255" s="173" t="s">
        <v>898</v>
      </c>
      <c r="C255" s="174"/>
      <c r="D255" s="142"/>
      <c r="E255" s="175"/>
      <c r="F255" s="144"/>
      <c r="G255" s="141"/>
      <c r="H255" s="141"/>
      <c r="I255" s="141"/>
      <c r="J255" s="3">
        <v>9</v>
      </c>
      <c r="K255" s="2">
        <v>2</v>
      </c>
      <c r="L255" s="2">
        <v>6</v>
      </c>
      <c r="M255" s="2">
        <v>2</v>
      </c>
      <c r="N255" s="1">
        <v>0</v>
      </c>
      <c r="O255" s="2">
        <v>0</v>
      </c>
      <c r="P255" s="2">
        <v>0</v>
      </c>
      <c r="Q255" s="3">
        <v>0</v>
      </c>
      <c r="R255" s="34">
        <f t="shared" si="23"/>
        <v>0</v>
      </c>
      <c r="S255" s="34">
        <f t="shared" si="22"/>
        <v>6</v>
      </c>
      <c r="T255" s="2">
        <f t="shared" si="16"/>
        <v>0</v>
      </c>
      <c r="U255" s="251"/>
      <c r="V255" s="251"/>
    </row>
    <row r="256" spans="1:22" s="252" customFormat="1" ht="32.25" hidden="1" customHeight="1" outlineLevel="2">
      <c r="A256" s="180" t="s">
        <v>925</v>
      </c>
      <c r="B256" s="173" t="s">
        <v>899</v>
      </c>
      <c r="C256" s="174"/>
      <c r="D256" s="142"/>
      <c r="E256" s="175"/>
      <c r="F256" s="144"/>
      <c r="G256" s="141"/>
      <c r="H256" s="141"/>
      <c r="I256" s="141"/>
      <c r="J256" s="3">
        <v>29</v>
      </c>
      <c r="K256" s="2">
        <v>22</v>
      </c>
      <c r="L256" s="2">
        <v>10</v>
      </c>
      <c r="M256" s="2">
        <v>0</v>
      </c>
      <c r="N256" s="1">
        <v>0</v>
      </c>
      <c r="O256" s="2">
        <v>0</v>
      </c>
      <c r="P256" s="2">
        <v>0</v>
      </c>
      <c r="Q256" s="3">
        <v>0</v>
      </c>
      <c r="R256" s="34">
        <f t="shared" si="23"/>
        <v>0</v>
      </c>
      <c r="S256" s="34">
        <f t="shared" si="22"/>
        <v>10</v>
      </c>
      <c r="T256" s="2">
        <f t="shared" si="16"/>
        <v>12</v>
      </c>
      <c r="U256" s="251"/>
      <c r="V256" s="251"/>
    </row>
    <row r="257" spans="1:22" s="252" customFormat="1" ht="31.5" hidden="1" customHeight="1" outlineLevel="2">
      <c r="A257" s="180" t="s">
        <v>926</v>
      </c>
      <c r="B257" s="173" t="s">
        <v>900</v>
      </c>
      <c r="C257" s="174"/>
      <c r="D257" s="142"/>
      <c r="E257" s="175"/>
      <c r="F257" s="144"/>
      <c r="G257" s="141"/>
      <c r="H257" s="141"/>
      <c r="I257" s="141"/>
      <c r="J257" s="3">
        <v>25</v>
      </c>
      <c r="K257" s="2">
        <v>15</v>
      </c>
      <c r="L257" s="2">
        <v>17</v>
      </c>
      <c r="M257" s="2">
        <v>0</v>
      </c>
      <c r="N257" s="1">
        <v>0</v>
      </c>
      <c r="O257" s="2">
        <v>0</v>
      </c>
      <c r="P257" s="2">
        <v>0</v>
      </c>
      <c r="Q257" s="3">
        <v>0</v>
      </c>
      <c r="R257" s="34">
        <f t="shared" si="23"/>
        <v>0</v>
      </c>
      <c r="S257" s="34">
        <f t="shared" si="22"/>
        <v>17</v>
      </c>
      <c r="T257" s="2">
        <f t="shared" si="16"/>
        <v>0</v>
      </c>
      <c r="U257" s="251"/>
      <c r="V257" s="251"/>
    </row>
    <row r="258" spans="1:22" s="252" customFormat="1" ht="31.5" hidden="1" customHeight="1" outlineLevel="2">
      <c r="A258" s="180" t="s">
        <v>927</v>
      </c>
      <c r="B258" s="173" t="s">
        <v>901</v>
      </c>
      <c r="C258" s="174"/>
      <c r="D258" s="142"/>
      <c r="E258" s="175"/>
      <c r="F258" s="144"/>
      <c r="G258" s="141"/>
      <c r="H258" s="141"/>
      <c r="I258" s="141"/>
      <c r="J258" s="3">
        <v>10</v>
      </c>
      <c r="K258" s="2">
        <v>10</v>
      </c>
      <c r="L258" s="2">
        <v>2</v>
      </c>
      <c r="M258" s="2">
        <v>0</v>
      </c>
      <c r="N258" s="1">
        <v>0</v>
      </c>
      <c r="O258" s="2">
        <v>0</v>
      </c>
      <c r="P258" s="2">
        <v>0</v>
      </c>
      <c r="Q258" s="3">
        <v>0</v>
      </c>
      <c r="R258" s="34">
        <f t="shared" si="23"/>
        <v>0</v>
      </c>
      <c r="S258" s="34">
        <f t="shared" si="22"/>
        <v>2</v>
      </c>
      <c r="T258" s="2">
        <f t="shared" si="16"/>
        <v>8</v>
      </c>
      <c r="U258" s="251"/>
      <c r="V258" s="251"/>
    </row>
    <row r="259" spans="1:22" s="252" customFormat="1" ht="31.5" hidden="1" customHeight="1" outlineLevel="2">
      <c r="A259" s="180" t="s">
        <v>928</v>
      </c>
      <c r="B259" s="173" t="s">
        <v>902</v>
      </c>
      <c r="C259" s="174"/>
      <c r="D259" s="142"/>
      <c r="E259" s="175"/>
      <c r="F259" s="144"/>
      <c r="G259" s="141"/>
      <c r="H259" s="141"/>
      <c r="I259" s="141"/>
      <c r="J259" s="3">
        <v>8</v>
      </c>
      <c r="K259" s="2">
        <v>4</v>
      </c>
      <c r="L259" s="2">
        <v>6</v>
      </c>
      <c r="M259" s="2">
        <v>0</v>
      </c>
      <c r="N259" s="1">
        <v>0</v>
      </c>
      <c r="O259" s="2">
        <v>0</v>
      </c>
      <c r="P259" s="2">
        <v>0</v>
      </c>
      <c r="Q259" s="3">
        <v>0</v>
      </c>
      <c r="R259" s="34">
        <f t="shared" si="23"/>
        <v>0</v>
      </c>
      <c r="S259" s="34">
        <f t="shared" si="22"/>
        <v>6</v>
      </c>
      <c r="T259" s="2">
        <f t="shared" si="16"/>
        <v>0</v>
      </c>
      <c r="U259" s="251"/>
      <c r="V259" s="251"/>
    </row>
    <row r="260" spans="1:22" s="252" customFormat="1" ht="31.5" hidden="1" customHeight="1" outlineLevel="2">
      <c r="A260" s="180" t="s">
        <v>929</v>
      </c>
      <c r="B260" s="173" t="s">
        <v>903</v>
      </c>
      <c r="C260" s="174"/>
      <c r="D260" s="142"/>
      <c r="E260" s="175"/>
      <c r="F260" s="144"/>
      <c r="G260" s="141"/>
      <c r="H260" s="141"/>
      <c r="I260" s="141"/>
      <c r="J260" s="3">
        <v>9</v>
      </c>
      <c r="K260" s="2">
        <v>6</v>
      </c>
      <c r="L260" s="2">
        <v>6</v>
      </c>
      <c r="M260" s="2">
        <v>0</v>
      </c>
      <c r="N260" s="1">
        <v>0</v>
      </c>
      <c r="O260" s="2">
        <v>0</v>
      </c>
      <c r="P260" s="2">
        <v>0</v>
      </c>
      <c r="Q260" s="3">
        <v>0</v>
      </c>
      <c r="R260" s="34">
        <f t="shared" si="23"/>
        <v>0</v>
      </c>
      <c r="S260" s="34">
        <f t="shared" si="22"/>
        <v>6</v>
      </c>
      <c r="T260" s="2">
        <f t="shared" si="16"/>
        <v>0</v>
      </c>
      <c r="U260" s="251"/>
      <c r="V260" s="251"/>
    </row>
    <row r="261" spans="1:22" s="252" customFormat="1" ht="31.5" hidden="1" customHeight="1" outlineLevel="2">
      <c r="A261" s="180" t="s">
        <v>930</v>
      </c>
      <c r="B261" s="173" t="s">
        <v>904</v>
      </c>
      <c r="C261" s="174"/>
      <c r="D261" s="142"/>
      <c r="E261" s="175"/>
      <c r="F261" s="144"/>
      <c r="G261" s="141"/>
      <c r="H261" s="141"/>
      <c r="I261" s="141"/>
      <c r="J261" s="3">
        <v>10</v>
      </c>
      <c r="K261" s="2">
        <v>6</v>
      </c>
      <c r="L261" s="2">
        <v>6</v>
      </c>
      <c r="M261" s="2">
        <v>0</v>
      </c>
      <c r="N261" s="1">
        <v>0</v>
      </c>
      <c r="O261" s="2">
        <v>0</v>
      </c>
      <c r="P261" s="2">
        <v>0</v>
      </c>
      <c r="Q261" s="3">
        <v>0</v>
      </c>
      <c r="R261" s="34">
        <f t="shared" si="23"/>
        <v>0</v>
      </c>
      <c r="S261" s="34">
        <f t="shared" si="22"/>
        <v>6</v>
      </c>
      <c r="T261" s="2">
        <f t="shared" si="16"/>
        <v>0</v>
      </c>
      <c r="U261" s="251"/>
      <c r="V261" s="251"/>
    </row>
    <row r="262" spans="1:22" s="252" customFormat="1" ht="31.5" hidden="1" customHeight="1" outlineLevel="2">
      <c r="A262" s="180" t="s">
        <v>931</v>
      </c>
      <c r="B262" s="173" t="s">
        <v>905</v>
      </c>
      <c r="C262" s="174"/>
      <c r="D262" s="142"/>
      <c r="E262" s="175"/>
      <c r="F262" s="144"/>
      <c r="G262" s="141"/>
      <c r="H262" s="141"/>
      <c r="I262" s="141"/>
      <c r="J262" s="3">
        <v>8</v>
      </c>
      <c r="K262" s="2">
        <v>3</v>
      </c>
      <c r="L262" s="2">
        <v>5</v>
      </c>
      <c r="M262" s="2">
        <v>0</v>
      </c>
      <c r="N262" s="1">
        <v>0</v>
      </c>
      <c r="O262" s="2">
        <v>0</v>
      </c>
      <c r="P262" s="2">
        <v>0</v>
      </c>
      <c r="Q262" s="3">
        <v>0</v>
      </c>
      <c r="R262" s="34">
        <f t="shared" si="23"/>
        <v>0</v>
      </c>
      <c r="S262" s="34">
        <f t="shared" si="22"/>
        <v>5</v>
      </c>
      <c r="T262" s="2">
        <f t="shared" si="16"/>
        <v>0</v>
      </c>
      <c r="U262" s="251"/>
      <c r="V262" s="251"/>
    </row>
    <row r="263" spans="1:22" s="252" customFormat="1" ht="31.5" hidden="1" customHeight="1" outlineLevel="2">
      <c r="A263" s="180" t="s">
        <v>932</v>
      </c>
      <c r="B263" s="173" t="s">
        <v>906</v>
      </c>
      <c r="C263" s="174"/>
      <c r="D263" s="142"/>
      <c r="E263" s="175"/>
      <c r="F263" s="144"/>
      <c r="G263" s="141"/>
      <c r="H263" s="141"/>
      <c r="I263" s="141"/>
      <c r="J263" s="3">
        <v>14</v>
      </c>
      <c r="K263" s="2">
        <v>12</v>
      </c>
      <c r="L263" s="2">
        <v>8</v>
      </c>
      <c r="M263" s="2">
        <v>0</v>
      </c>
      <c r="N263" s="1">
        <v>0</v>
      </c>
      <c r="O263" s="2">
        <v>0</v>
      </c>
      <c r="P263" s="2">
        <v>0</v>
      </c>
      <c r="Q263" s="3">
        <v>0</v>
      </c>
      <c r="R263" s="34">
        <f>SUM(N263:Q263)</f>
        <v>0</v>
      </c>
      <c r="S263" s="34">
        <f t="shared" si="22"/>
        <v>8</v>
      </c>
      <c r="T263" s="2">
        <f t="shared" si="16"/>
        <v>4</v>
      </c>
      <c r="U263" s="251"/>
      <c r="V263" s="251"/>
    </row>
    <row r="264" spans="1:22" s="252" customFormat="1" ht="31.5" hidden="1" customHeight="1" outlineLevel="2">
      <c r="A264" s="180" t="s">
        <v>933</v>
      </c>
      <c r="B264" s="173" t="s">
        <v>907</v>
      </c>
      <c r="C264" s="174"/>
      <c r="D264" s="142"/>
      <c r="E264" s="175"/>
      <c r="F264" s="144"/>
      <c r="G264" s="141"/>
      <c r="H264" s="141"/>
      <c r="I264" s="141"/>
      <c r="J264" s="3">
        <v>4</v>
      </c>
      <c r="K264" s="2">
        <v>3</v>
      </c>
      <c r="L264" s="2">
        <v>4</v>
      </c>
      <c r="M264" s="2">
        <v>0</v>
      </c>
      <c r="N264" s="1">
        <v>0</v>
      </c>
      <c r="O264" s="2">
        <v>0</v>
      </c>
      <c r="P264" s="2">
        <v>0</v>
      </c>
      <c r="Q264" s="3">
        <v>0</v>
      </c>
      <c r="R264" s="34">
        <f t="shared" si="23"/>
        <v>0</v>
      </c>
      <c r="S264" s="34">
        <f t="shared" si="22"/>
        <v>4</v>
      </c>
      <c r="T264" s="2">
        <f t="shared" si="16"/>
        <v>0</v>
      </c>
      <c r="U264" s="251"/>
      <c r="V264" s="251"/>
    </row>
    <row r="265" spans="1:22" s="252" customFormat="1" ht="31.5" hidden="1" customHeight="1" outlineLevel="2">
      <c r="A265" s="180" t="s">
        <v>934</v>
      </c>
      <c r="B265" s="173" t="s">
        <v>908</v>
      </c>
      <c r="C265" s="174"/>
      <c r="D265" s="142"/>
      <c r="E265" s="175"/>
      <c r="F265" s="144"/>
      <c r="G265" s="141"/>
      <c r="H265" s="141"/>
      <c r="I265" s="141"/>
      <c r="J265" s="3">
        <v>9</v>
      </c>
      <c r="K265" s="2">
        <v>9</v>
      </c>
      <c r="L265" s="2">
        <v>9</v>
      </c>
      <c r="M265" s="2">
        <v>0</v>
      </c>
      <c r="N265" s="1">
        <v>0</v>
      </c>
      <c r="O265" s="2">
        <v>0</v>
      </c>
      <c r="P265" s="2">
        <v>0</v>
      </c>
      <c r="Q265" s="3">
        <v>0</v>
      </c>
      <c r="R265" s="34">
        <f t="shared" si="23"/>
        <v>0</v>
      </c>
      <c r="S265" s="34">
        <f t="shared" si="22"/>
        <v>9</v>
      </c>
      <c r="T265" s="2">
        <f t="shared" ref="T265:T326" si="24">IF(K265-S265&lt;0,0,K265-S265)</f>
        <v>0</v>
      </c>
      <c r="U265" s="251"/>
      <c r="V265" s="251"/>
    </row>
    <row r="266" spans="1:22" s="252" customFormat="1" ht="31.5" hidden="1" customHeight="1" outlineLevel="2">
      <c r="A266" s="180" t="s">
        <v>935</v>
      </c>
      <c r="B266" s="173" t="s">
        <v>909</v>
      </c>
      <c r="C266" s="174"/>
      <c r="D266" s="142"/>
      <c r="E266" s="175"/>
      <c r="F266" s="144"/>
      <c r="G266" s="141"/>
      <c r="H266" s="141"/>
      <c r="I266" s="141"/>
      <c r="J266" s="3">
        <v>10</v>
      </c>
      <c r="K266" s="2">
        <v>6</v>
      </c>
      <c r="L266" s="2">
        <v>5</v>
      </c>
      <c r="M266" s="2">
        <v>0</v>
      </c>
      <c r="N266" s="1">
        <v>0</v>
      </c>
      <c r="O266" s="2">
        <v>0</v>
      </c>
      <c r="P266" s="2">
        <v>0</v>
      </c>
      <c r="Q266" s="3">
        <v>0</v>
      </c>
      <c r="R266" s="34">
        <f t="shared" si="23"/>
        <v>0</v>
      </c>
      <c r="S266" s="34">
        <f t="shared" si="22"/>
        <v>5</v>
      </c>
      <c r="T266" s="2">
        <f t="shared" si="24"/>
        <v>1</v>
      </c>
      <c r="U266" s="251"/>
      <c r="V266" s="251"/>
    </row>
    <row r="267" spans="1:22" s="252" customFormat="1" ht="31.5" hidden="1" customHeight="1" outlineLevel="2">
      <c r="A267" s="180" t="s">
        <v>936</v>
      </c>
      <c r="B267" s="173" t="s">
        <v>910</v>
      </c>
      <c r="C267" s="174"/>
      <c r="D267" s="142"/>
      <c r="E267" s="175"/>
      <c r="F267" s="144"/>
      <c r="G267" s="141"/>
      <c r="H267" s="141"/>
      <c r="I267" s="141"/>
      <c r="J267" s="3">
        <v>10</v>
      </c>
      <c r="K267" s="2">
        <v>4</v>
      </c>
      <c r="L267" s="2">
        <v>3</v>
      </c>
      <c r="M267" s="2">
        <v>1</v>
      </c>
      <c r="N267" s="1">
        <v>0</v>
      </c>
      <c r="O267" s="2">
        <v>0</v>
      </c>
      <c r="P267" s="2">
        <v>0</v>
      </c>
      <c r="Q267" s="3">
        <v>0</v>
      </c>
      <c r="R267" s="34">
        <f t="shared" si="23"/>
        <v>0</v>
      </c>
      <c r="S267" s="34">
        <f t="shared" si="22"/>
        <v>3</v>
      </c>
      <c r="T267" s="2">
        <f t="shared" si="24"/>
        <v>1</v>
      </c>
      <c r="U267" s="251"/>
      <c r="V267" s="251"/>
    </row>
    <row r="268" spans="1:22" s="252" customFormat="1" ht="31.5" hidden="1" customHeight="1" outlineLevel="2">
      <c r="A268" s="180" t="s">
        <v>937</v>
      </c>
      <c r="B268" s="173" t="s">
        <v>911</v>
      </c>
      <c r="C268" s="174"/>
      <c r="D268" s="142"/>
      <c r="E268" s="175"/>
      <c r="F268" s="144"/>
      <c r="G268" s="141"/>
      <c r="H268" s="141"/>
      <c r="I268" s="141"/>
      <c r="J268" s="3">
        <v>8</v>
      </c>
      <c r="K268" s="2">
        <v>8</v>
      </c>
      <c r="L268" s="2">
        <v>7</v>
      </c>
      <c r="M268" s="2">
        <v>0</v>
      </c>
      <c r="N268" s="1">
        <v>0</v>
      </c>
      <c r="O268" s="2">
        <v>0</v>
      </c>
      <c r="P268" s="2">
        <v>0</v>
      </c>
      <c r="Q268" s="3">
        <v>0</v>
      </c>
      <c r="R268" s="34">
        <f t="shared" si="23"/>
        <v>0</v>
      </c>
      <c r="S268" s="34">
        <f t="shared" si="22"/>
        <v>7</v>
      </c>
      <c r="T268" s="2">
        <f t="shared" si="24"/>
        <v>1</v>
      </c>
      <c r="U268" s="251"/>
      <c r="V268" s="251"/>
    </row>
    <row r="269" spans="1:22" s="251" customFormat="1" ht="31.5">
      <c r="A269" s="182"/>
      <c r="B269" s="52" t="s">
        <v>156</v>
      </c>
      <c r="C269" s="55"/>
      <c r="D269" s="133">
        <v>40571</v>
      </c>
      <c r="E269" s="183" t="s">
        <v>770</v>
      </c>
      <c r="F269" s="135" t="s">
        <v>577</v>
      </c>
      <c r="G269" s="136"/>
      <c r="H269" s="136"/>
      <c r="I269" s="136" t="s">
        <v>578</v>
      </c>
      <c r="J269" s="3">
        <v>7</v>
      </c>
      <c r="K269" s="2">
        <v>7</v>
      </c>
      <c r="L269" s="2">
        <v>3</v>
      </c>
      <c r="M269" s="2">
        <v>4</v>
      </c>
      <c r="N269" s="1">
        <v>0</v>
      </c>
      <c r="O269" s="2">
        <v>0</v>
      </c>
      <c r="P269" s="2">
        <v>0</v>
      </c>
      <c r="Q269" s="3">
        <v>0</v>
      </c>
      <c r="R269" s="34">
        <f t="shared" si="14"/>
        <v>0</v>
      </c>
      <c r="S269" s="34">
        <f t="shared" ref="S269:S303" si="25">L269+R269</f>
        <v>3</v>
      </c>
      <c r="T269" s="2">
        <f t="shared" si="24"/>
        <v>4</v>
      </c>
    </row>
    <row r="270" spans="1:22" s="251" customFormat="1" ht="15.75" collapsed="1">
      <c r="A270" s="182" t="s">
        <v>397</v>
      </c>
      <c r="B270" s="184" t="s">
        <v>13</v>
      </c>
      <c r="C270" s="185"/>
      <c r="D270" s="155"/>
      <c r="E270" s="143"/>
      <c r="F270" s="135"/>
      <c r="G270" s="139"/>
      <c r="H270" s="139"/>
      <c r="I270" s="139"/>
      <c r="J270" s="3">
        <f t="shared" ref="J270:Q270" si="26">SUM(J271:J274)</f>
        <v>6</v>
      </c>
      <c r="K270" s="3">
        <f t="shared" si="26"/>
        <v>6</v>
      </c>
      <c r="L270" s="2">
        <f t="shared" si="26"/>
        <v>5</v>
      </c>
      <c r="M270" s="2">
        <f t="shared" si="26"/>
        <v>1</v>
      </c>
      <c r="N270" s="1">
        <f t="shared" si="26"/>
        <v>0</v>
      </c>
      <c r="O270" s="2">
        <f t="shared" si="26"/>
        <v>0</v>
      </c>
      <c r="P270" s="2">
        <f t="shared" si="26"/>
        <v>0</v>
      </c>
      <c r="Q270" s="3">
        <f t="shared" si="26"/>
        <v>0</v>
      </c>
      <c r="R270" s="34">
        <f t="shared" si="14"/>
        <v>0</v>
      </c>
      <c r="S270" s="34">
        <f t="shared" si="25"/>
        <v>5</v>
      </c>
      <c r="T270" s="2">
        <f>SUM(T271:T274)</f>
        <v>1</v>
      </c>
    </row>
    <row r="271" spans="1:22" s="251" customFormat="1" ht="15.75" hidden="1" customHeight="1" outlineLevel="1">
      <c r="A271" s="186" t="s">
        <v>586</v>
      </c>
      <c r="B271" s="38" t="s">
        <v>579</v>
      </c>
      <c r="C271" s="141" t="s">
        <v>796</v>
      </c>
      <c r="D271" s="169"/>
      <c r="E271" s="40"/>
      <c r="F271" s="41" t="s">
        <v>580</v>
      </c>
      <c r="G271" s="147"/>
      <c r="H271" s="147"/>
      <c r="I271" s="147" t="s">
        <v>581</v>
      </c>
      <c r="J271" s="3">
        <v>3</v>
      </c>
      <c r="K271" s="2">
        <v>3</v>
      </c>
      <c r="L271" s="2">
        <v>2</v>
      </c>
      <c r="M271" s="2">
        <v>1</v>
      </c>
      <c r="N271" s="1">
        <v>0</v>
      </c>
      <c r="O271" s="2">
        <v>0</v>
      </c>
      <c r="P271" s="2">
        <v>0</v>
      </c>
      <c r="Q271" s="3">
        <v>0</v>
      </c>
      <c r="R271" s="34">
        <f>SUM(N271:Q271)</f>
        <v>0</v>
      </c>
      <c r="S271" s="34">
        <f t="shared" si="25"/>
        <v>2</v>
      </c>
      <c r="T271" s="2">
        <f t="shared" si="24"/>
        <v>1</v>
      </c>
    </row>
    <row r="272" spans="1:22" s="251" customFormat="1" ht="31.5" hidden="1" outlineLevel="1">
      <c r="A272" s="186" t="s">
        <v>587</v>
      </c>
      <c r="B272" s="38" t="s">
        <v>1426</v>
      </c>
      <c r="C272" s="141" t="s">
        <v>796</v>
      </c>
      <c r="D272" s="169"/>
      <c r="E272" s="40"/>
      <c r="F272" s="41"/>
      <c r="G272" s="147"/>
      <c r="H272" s="147"/>
      <c r="I272" s="147"/>
      <c r="J272" s="3">
        <v>0</v>
      </c>
      <c r="K272" s="2">
        <v>0</v>
      </c>
      <c r="L272" s="2">
        <v>0</v>
      </c>
      <c r="M272" s="2">
        <v>0</v>
      </c>
      <c r="N272" s="1">
        <v>0</v>
      </c>
      <c r="O272" s="2">
        <v>0</v>
      </c>
      <c r="P272" s="2">
        <v>0</v>
      </c>
      <c r="Q272" s="3">
        <v>0</v>
      </c>
      <c r="R272" s="34">
        <f t="shared" si="14"/>
        <v>0</v>
      </c>
      <c r="S272" s="34">
        <f t="shared" si="25"/>
        <v>0</v>
      </c>
      <c r="T272" s="2">
        <f t="shared" si="24"/>
        <v>0</v>
      </c>
    </row>
    <row r="273" spans="1:22" s="251" customFormat="1" ht="31.5" hidden="1" customHeight="1" outlineLevel="1">
      <c r="A273" s="186" t="s">
        <v>588</v>
      </c>
      <c r="B273" s="38" t="s">
        <v>583</v>
      </c>
      <c r="C273" s="141" t="s">
        <v>796</v>
      </c>
      <c r="D273" s="169"/>
      <c r="E273" s="40"/>
      <c r="F273" s="41" t="s">
        <v>584</v>
      </c>
      <c r="G273" s="147"/>
      <c r="H273" s="147"/>
      <c r="I273" s="147" t="s">
        <v>585</v>
      </c>
      <c r="J273" s="3">
        <v>3</v>
      </c>
      <c r="K273" s="2">
        <v>3</v>
      </c>
      <c r="L273" s="2">
        <v>3</v>
      </c>
      <c r="M273" s="2">
        <v>0</v>
      </c>
      <c r="N273" s="1">
        <v>0</v>
      </c>
      <c r="O273" s="2">
        <v>0</v>
      </c>
      <c r="P273" s="2">
        <v>0</v>
      </c>
      <c r="Q273" s="3">
        <v>0</v>
      </c>
      <c r="R273" s="34">
        <f t="shared" si="14"/>
        <v>0</v>
      </c>
      <c r="S273" s="34">
        <f t="shared" si="25"/>
        <v>3</v>
      </c>
      <c r="T273" s="2">
        <f t="shared" si="24"/>
        <v>0</v>
      </c>
    </row>
    <row r="274" spans="1:22" s="252" customFormat="1" ht="31.5" hidden="1" customHeight="1" outlineLevel="1">
      <c r="A274" s="186" t="s">
        <v>1209</v>
      </c>
      <c r="B274" s="141" t="s">
        <v>1115</v>
      </c>
      <c r="C274" s="141" t="s">
        <v>796</v>
      </c>
      <c r="D274" s="142"/>
      <c r="E274" s="143"/>
      <c r="F274" s="144"/>
      <c r="G274" s="141"/>
      <c r="H274" s="141"/>
      <c r="I274" s="141"/>
      <c r="J274" s="3">
        <v>0</v>
      </c>
      <c r="K274" s="2">
        <v>0</v>
      </c>
      <c r="L274" s="2">
        <v>0</v>
      </c>
      <c r="M274" s="2">
        <v>0</v>
      </c>
      <c r="N274" s="1">
        <v>0</v>
      </c>
      <c r="O274" s="2">
        <v>0</v>
      </c>
      <c r="P274" s="2">
        <v>0</v>
      </c>
      <c r="Q274" s="3">
        <v>0</v>
      </c>
      <c r="R274" s="34">
        <f t="shared" si="14"/>
        <v>0</v>
      </c>
      <c r="S274" s="34">
        <f t="shared" si="25"/>
        <v>0</v>
      </c>
      <c r="T274" s="2">
        <f t="shared" si="24"/>
        <v>0</v>
      </c>
      <c r="U274" s="251"/>
      <c r="V274" s="251"/>
    </row>
    <row r="275" spans="1:22" s="251" customFormat="1" ht="31.5" collapsed="1">
      <c r="A275" s="187"/>
      <c r="B275" s="184" t="s">
        <v>797</v>
      </c>
      <c r="C275" s="185"/>
      <c r="D275" s="169"/>
      <c r="E275" s="40"/>
      <c r="F275" s="41"/>
      <c r="G275" s="147"/>
      <c r="H275" s="147"/>
      <c r="I275" s="147"/>
      <c r="J275" s="3">
        <f t="shared" ref="J275:Q275" si="27">SUM(J276:J281)</f>
        <v>54</v>
      </c>
      <c r="K275" s="2">
        <f t="shared" si="27"/>
        <v>12</v>
      </c>
      <c r="L275" s="2">
        <f t="shared" si="27"/>
        <v>20</v>
      </c>
      <c r="M275" s="2">
        <f t="shared" si="27"/>
        <v>0</v>
      </c>
      <c r="N275" s="1">
        <f t="shared" si="27"/>
        <v>0</v>
      </c>
      <c r="O275" s="2">
        <f t="shared" si="27"/>
        <v>0</v>
      </c>
      <c r="P275" s="2">
        <f t="shared" si="27"/>
        <v>0</v>
      </c>
      <c r="Q275" s="2">
        <f t="shared" si="27"/>
        <v>0</v>
      </c>
      <c r="R275" s="34">
        <f t="shared" si="14"/>
        <v>0</v>
      </c>
      <c r="S275" s="34">
        <f t="shared" si="25"/>
        <v>20</v>
      </c>
      <c r="T275" s="2">
        <f t="shared" si="24"/>
        <v>0</v>
      </c>
    </row>
    <row r="276" spans="1:22" s="251" customFormat="1" ht="15.75" hidden="1" customHeight="1" outlineLevel="1">
      <c r="A276" s="158" t="s">
        <v>589</v>
      </c>
      <c r="B276" s="147" t="s">
        <v>590</v>
      </c>
      <c r="C276" s="168"/>
      <c r="D276" s="169"/>
      <c r="E276" s="40"/>
      <c r="F276" s="41" t="s">
        <v>591</v>
      </c>
      <c r="G276" s="147"/>
      <c r="H276" s="147"/>
      <c r="I276" s="147" t="s">
        <v>592</v>
      </c>
      <c r="J276" s="3">
        <v>8</v>
      </c>
      <c r="K276" s="2">
        <v>0</v>
      </c>
      <c r="L276" s="2">
        <v>8</v>
      </c>
      <c r="M276" s="2">
        <v>0</v>
      </c>
      <c r="N276" s="1">
        <v>0</v>
      </c>
      <c r="O276" s="2">
        <v>0</v>
      </c>
      <c r="P276" s="2">
        <v>0</v>
      </c>
      <c r="Q276" s="3">
        <v>0</v>
      </c>
      <c r="R276" s="34">
        <f t="shared" si="14"/>
        <v>0</v>
      </c>
      <c r="S276" s="34">
        <f t="shared" si="25"/>
        <v>8</v>
      </c>
      <c r="T276" s="2">
        <f t="shared" si="24"/>
        <v>0</v>
      </c>
    </row>
    <row r="277" spans="1:22" s="251" customFormat="1" ht="15.75" hidden="1" customHeight="1" outlineLevel="1">
      <c r="A277" s="158" t="s">
        <v>762</v>
      </c>
      <c r="B277" s="147" t="s">
        <v>596</v>
      </c>
      <c r="C277" s="168"/>
      <c r="D277" s="169"/>
      <c r="E277" s="40"/>
      <c r="F277" s="41" t="s">
        <v>597</v>
      </c>
      <c r="G277" s="147"/>
      <c r="H277" s="147"/>
      <c r="I277" s="147" t="s">
        <v>598</v>
      </c>
      <c r="J277" s="3">
        <v>14</v>
      </c>
      <c r="K277" s="2">
        <v>1</v>
      </c>
      <c r="L277" s="2">
        <v>1</v>
      </c>
      <c r="M277" s="2">
        <v>0</v>
      </c>
      <c r="N277" s="1">
        <v>0</v>
      </c>
      <c r="O277" s="2">
        <v>0</v>
      </c>
      <c r="P277" s="2">
        <v>0</v>
      </c>
      <c r="Q277" s="3">
        <v>0</v>
      </c>
      <c r="R277" s="34">
        <f t="shared" si="14"/>
        <v>0</v>
      </c>
      <c r="S277" s="34">
        <f t="shared" si="25"/>
        <v>1</v>
      </c>
      <c r="T277" s="2">
        <f t="shared" si="24"/>
        <v>0</v>
      </c>
    </row>
    <row r="278" spans="1:22" s="251" customFormat="1" ht="36" hidden="1" customHeight="1" outlineLevel="1">
      <c r="A278" s="158" t="s">
        <v>763</v>
      </c>
      <c r="B278" s="147" t="s">
        <v>1120</v>
      </c>
      <c r="C278" s="168"/>
      <c r="D278" s="169"/>
      <c r="E278" s="40"/>
      <c r="F278" s="41" t="s">
        <v>599</v>
      </c>
      <c r="G278" s="147"/>
      <c r="H278" s="147"/>
      <c r="I278" s="147" t="s">
        <v>600</v>
      </c>
      <c r="J278" s="3">
        <v>19</v>
      </c>
      <c r="K278" s="2">
        <v>1</v>
      </c>
      <c r="L278" s="2">
        <v>1</v>
      </c>
      <c r="M278" s="2">
        <v>0</v>
      </c>
      <c r="N278" s="1">
        <v>0</v>
      </c>
      <c r="O278" s="2">
        <v>0</v>
      </c>
      <c r="P278" s="2">
        <v>0</v>
      </c>
      <c r="Q278" s="3">
        <v>0</v>
      </c>
      <c r="R278" s="34">
        <f t="shared" si="14"/>
        <v>0</v>
      </c>
      <c r="S278" s="34">
        <f t="shared" si="25"/>
        <v>1</v>
      </c>
      <c r="T278" s="2">
        <f t="shared" si="24"/>
        <v>0</v>
      </c>
    </row>
    <row r="279" spans="1:22" s="251" customFormat="1" ht="36" hidden="1" customHeight="1" outlineLevel="1">
      <c r="A279" s="158" t="s">
        <v>764</v>
      </c>
      <c r="B279" s="147" t="s">
        <v>1123</v>
      </c>
      <c r="C279" s="168"/>
      <c r="D279" s="169"/>
      <c r="E279" s="40"/>
      <c r="F279" s="41"/>
      <c r="G279" s="147"/>
      <c r="H279" s="147"/>
      <c r="I279" s="147"/>
      <c r="J279" s="3">
        <v>9</v>
      </c>
      <c r="K279" s="2">
        <v>9</v>
      </c>
      <c r="L279" s="2">
        <v>9</v>
      </c>
      <c r="M279" s="2">
        <v>0</v>
      </c>
      <c r="N279" s="1">
        <v>0</v>
      </c>
      <c r="O279" s="2">
        <v>0</v>
      </c>
      <c r="P279" s="2">
        <v>0</v>
      </c>
      <c r="Q279" s="3">
        <v>0</v>
      </c>
      <c r="R279" s="34">
        <f t="shared" si="14"/>
        <v>0</v>
      </c>
      <c r="S279" s="34">
        <f t="shared" si="25"/>
        <v>9</v>
      </c>
      <c r="T279" s="2">
        <f t="shared" si="24"/>
        <v>0</v>
      </c>
    </row>
    <row r="280" spans="1:22" s="251" customFormat="1" ht="36" hidden="1" customHeight="1" outlineLevel="1">
      <c r="A280" s="158" t="s">
        <v>1121</v>
      </c>
      <c r="B280" s="147" t="s">
        <v>1124</v>
      </c>
      <c r="C280" s="168"/>
      <c r="D280" s="169"/>
      <c r="E280" s="40"/>
      <c r="F280" s="41"/>
      <c r="G280" s="147"/>
      <c r="H280" s="147"/>
      <c r="I280" s="147"/>
      <c r="J280" s="3">
        <v>3</v>
      </c>
      <c r="K280" s="2">
        <v>0</v>
      </c>
      <c r="L280" s="2">
        <v>0</v>
      </c>
      <c r="M280" s="2">
        <v>0</v>
      </c>
      <c r="N280" s="1">
        <v>0</v>
      </c>
      <c r="O280" s="2">
        <v>0</v>
      </c>
      <c r="P280" s="2">
        <v>0</v>
      </c>
      <c r="Q280" s="3">
        <v>0</v>
      </c>
      <c r="R280" s="34">
        <v>0</v>
      </c>
      <c r="S280" s="34">
        <f t="shared" si="25"/>
        <v>0</v>
      </c>
      <c r="T280" s="2">
        <f t="shared" si="24"/>
        <v>0</v>
      </c>
    </row>
    <row r="281" spans="1:22" s="251" customFormat="1" ht="47.25" hidden="1" customHeight="1" outlineLevel="1">
      <c r="A281" s="158" t="s">
        <v>1122</v>
      </c>
      <c r="B281" s="147" t="s">
        <v>601</v>
      </c>
      <c r="C281" s="168"/>
      <c r="D281" s="169"/>
      <c r="E281" s="40"/>
      <c r="F281" s="41" t="s">
        <v>602</v>
      </c>
      <c r="G281" s="147"/>
      <c r="H281" s="147"/>
      <c r="I281" s="147" t="s">
        <v>603</v>
      </c>
      <c r="J281" s="3">
        <v>1</v>
      </c>
      <c r="K281" s="2">
        <v>1</v>
      </c>
      <c r="L281" s="2">
        <v>1</v>
      </c>
      <c r="M281" s="2">
        <v>0</v>
      </c>
      <c r="N281" s="1">
        <v>0</v>
      </c>
      <c r="O281" s="2">
        <v>0</v>
      </c>
      <c r="P281" s="2">
        <v>0</v>
      </c>
      <c r="Q281" s="3">
        <v>0</v>
      </c>
      <c r="R281" s="34">
        <f t="shared" si="14"/>
        <v>0</v>
      </c>
      <c r="S281" s="34">
        <f t="shared" si="25"/>
        <v>1</v>
      </c>
      <c r="T281" s="2">
        <f t="shared" si="24"/>
        <v>0</v>
      </c>
    </row>
    <row r="282" spans="1:22" s="251" customFormat="1" ht="28.5" customHeight="1">
      <c r="A282" s="282" t="s">
        <v>398</v>
      </c>
      <c r="B282" s="188" t="s">
        <v>157</v>
      </c>
      <c r="C282" s="188"/>
      <c r="D282" s="189"/>
      <c r="E282" s="190"/>
      <c r="F282" s="191"/>
      <c r="G282" s="192"/>
      <c r="H282" s="192"/>
      <c r="I282" s="192"/>
      <c r="J282" s="193">
        <v>0</v>
      </c>
      <c r="K282" s="2">
        <v>0</v>
      </c>
      <c r="L282" s="2">
        <v>0</v>
      </c>
      <c r="M282" s="2">
        <v>0</v>
      </c>
      <c r="N282" s="194">
        <v>0</v>
      </c>
      <c r="O282" s="148">
        <v>0</v>
      </c>
      <c r="P282" s="148">
        <v>0</v>
      </c>
      <c r="Q282" s="193">
        <v>0</v>
      </c>
      <c r="R282" s="34">
        <f t="shared" si="14"/>
        <v>0</v>
      </c>
      <c r="S282" s="34">
        <f t="shared" si="25"/>
        <v>0</v>
      </c>
      <c r="T282" s="2">
        <f t="shared" si="24"/>
        <v>0</v>
      </c>
    </row>
    <row r="283" spans="1:22" s="251" customFormat="1" ht="15.75" collapsed="1">
      <c r="A283" s="283"/>
      <c r="B283" s="195" t="s">
        <v>13</v>
      </c>
      <c r="C283" s="195"/>
      <c r="D283" s="196"/>
      <c r="E283" s="197"/>
      <c r="F283" s="198"/>
      <c r="G283" s="195"/>
      <c r="H283" s="195"/>
      <c r="I283" s="195"/>
      <c r="J283" s="199">
        <f t="shared" ref="J283:Q283" si="28">SUM(J284:J287)</f>
        <v>14</v>
      </c>
      <c r="K283" s="199">
        <f t="shared" si="28"/>
        <v>0</v>
      </c>
      <c r="L283" s="2">
        <f t="shared" si="28"/>
        <v>0</v>
      </c>
      <c r="M283" s="2">
        <f t="shared" si="28"/>
        <v>0</v>
      </c>
      <c r="N283" s="200">
        <f t="shared" si="28"/>
        <v>0</v>
      </c>
      <c r="O283" s="201">
        <f t="shared" si="28"/>
        <v>0</v>
      </c>
      <c r="P283" s="201">
        <f t="shared" si="28"/>
        <v>0</v>
      </c>
      <c r="Q283" s="199">
        <f t="shared" si="28"/>
        <v>0</v>
      </c>
      <c r="R283" s="34">
        <f t="shared" si="14"/>
        <v>0</v>
      </c>
      <c r="S283" s="34">
        <f t="shared" si="25"/>
        <v>0</v>
      </c>
      <c r="T283" s="2">
        <f>SUM(T284:T287)</f>
        <v>0</v>
      </c>
    </row>
    <row r="284" spans="1:22" s="251" customFormat="1" ht="33" hidden="1" customHeight="1" outlineLevel="1">
      <c r="A284" s="202" t="s">
        <v>399</v>
      </c>
      <c r="B284" s="141" t="s">
        <v>572</v>
      </c>
      <c r="C284" s="141" t="s">
        <v>796</v>
      </c>
      <c r="D284" s="133"/>
      <c r="E284" s="134"/>
      <c r="F284" s="29" t="s">
        <v>567</v>
      </c>
      <c r="G284" s="29" t="s">
        <v>139</v>
      </c>
      <c r="H284" s="29"/>
      <c r="I284" s="29" t="s">
        <v>568</v>
      </c>
      <c r="J284" s="3">
        <v>2</v>
      </c>
      <c r="K284" s="2">
        <v>0</v>
      </c>
      <c r="L284" s="2">
        <v>0</v>
      </c>
      <c r="M284" s="2">
        <v>0</v>
      </c>
      <c r="N284" s="1">
        <v>0</v>
      </c>
      <c r="O284" s="2">
        <v>0</v>
      </c>
      <c r="P284" s="2">
        <v>0</v>
      </c>
      <c r="Q284" s="3">
        <v>0</v>
      </c>
      <c r="R284" s="34">
        <f t="shared" si="14"/>
        <v>0</v>
      </c>
      <c r="S284" s="34">
        <f t="shared" si="25"/>
        <v>0</v>
      </c>
      <c r="T284" s="2">
        <f t="shared" si="24"/>
        <v>0</v>
      </c>
    </row>
    <row r="285" spans="1:22" s="251" customFormat="1" ht="15.75" hidden="1" customHeight="1" outlineLevel="1">
      <c r="A285" s="202" t="s">
        <v>400</v>
      </c>
      <c r="B285" s="141" t="s">
        <v>158</v>
      </c>
      <c r="C285" s="141" t="s">
        <v>796</v>
      </c>
      <c r="D285" s="133"/>
      <c r="E285" s="134"/>
      <c r="F285" s="29" t="s">
        <v>569</v>
      </c>
      <c r="G285" s="29" t="s">
        <v>570</v>
      </c>
      <c r="H285" s="29"/>
      <c r="I285" s="29">
        <v>578753</v>
      </c>
      <c r="J285" s="3">
        <v>9</v>
      </c>
      <c r="K285" s="2">
        <v>0</v>
      </c>
      <c r="L285" s="2">
        <v>0</v>
      </c>
      <c r="M285" s="2">
        <v>0</v>
      </c>
      <c r="N285" s="1">
        <v>0</v>
      </c>
      <c r="O285" s="2">
        <v>0</v>
      </c>
      <c r="P285" s="2">
        <v>0</v>
      </c>
      <c r="Q285" s="3">
        <v>0</v>
      </c>
      <c r="R285" s="34">
        <f t="shared" si="14"/>
        <v>0</v>
      </c>
      <c r="S285" s="34">
        <f t="shared" si="25"/>
        <v>0</v>
      </c>
      <c r="T285" s="2">
        <f t="shared" si="24"/>
        <v>0</v>
      </c>
    </row>
    <row r="286" spans="1:22" s="251" customFormat="1" ht="45" hidden="1" customHeight="1" outlineLevel="1">
      <c r="A286" s="202" t="s">
        <v>401</v>
      </c>
      <c r="B286" s="141" t="s">
        <v>1117</v>
      </c>
      <c r="C286" s="141"/>
      <c r="D286" s="133"/>
      <c r="E286" s="134"/>
      <c r="F286" s="29"/>
      <c r="G286" s="29"/>
      <c r="H286" s="29"/>
      <c r="I286" s="29"/>
      <c r="J286" s="3">
        <v>2</v>
      </c>
      <c r="K286" s="2">
        <v>0</v>
      </c>
      <c r="L286" s="2">
        <v>0</v>
      </c>
      <c r="M286" s="2">
        <v>0</v>
      </c>
      <c r="N286" s="1">
        <v>0</v>
      </c>
      <c r="O286" s="2">
        <v>0</v>
      </c>
      <c r="P286" s="2">
        <v>0</v>
      </c>
      <c r="Q286" s="3">
        <v>0</v>
      </c>
      <c r="R286" s="34">
        <f t="shared" si="14"/>
        <v>0</v>
      </c>
      <c r="S286" s="34">
        <f t="shared" si="25"/>
        <v>0</v>
      </c>
      <c r="T286" s="2">
        <f t="shared" si="24"/>
        <v>0</v>
      </c>
    </row>
    <row r="287" spans="1:22" s="252" customFormat="1" ht="47.25" hidden="1" customHeight="1" outlineLevel="1">
      <c r="A287" s="202" t="s">
        <v>1116</v>
      </c>
      <c r="B287" s="141" t="s">
        <v>571</v>
      </c>
      <c r="C287" s="141" t="s">
        <v>796</v>
      </c>
      <c r="D287" s="142"/>
      <c r="E287" s="143"/>
      <c r="F287" s="29" t="s">
        <v>573</v>
      </c>
      <c r="G287" s="29" t="s">
        <v>139</v>
      </c>
      <c r="H287" s="29"/>
      <c r="I287" s="29" t="s">
        <v>574</v>
      </c>
      <c r="J287" s="3">
        <v>1</v>
      </c>
      <c r="K287" s="2">
        <v>0</v>
      </c>
      <c r="L287" s="2">
        <v>0</v>
      </c>
      <c r="M287" s="2">
        <v>0</v>
      </c>
      <c r="N287" s="1">
        <v>0</v>
      </c>
      <c r="O287" s="2">
        <v>0</v>
      </c>
      <c r="P287" s="2">
        <v>0</v>
      </c>
      <c r="Q287" s="3">
        <v>0</v>
      </c>
      <c r="R287" s="34">
        <f t="shared" si="14"/>
        <v>0</v>
      </c>
      <c r="S287" s="34">
        <f t="shared" si="25"/>
        <v>0</v>
      </c>
      <c r="T287" s="2">
        <f t="shared" si="24"/>
        <v>0</v>
      </c>
      <c r="U287" s="251"/>
      <c r="V287" s="251"/>
    </row>
    <row r="288" spans="1:22" s="251" customFormat="1" ht="51.75" customHeight="1">
      <c r="A288" s="271" t="s">
        <v>284</v>
      </c>
      <c r="B288" s="188" t="s">
        <v>976</v>
      </c>
      <c r="C288" s="27"/>
      <c r="D288" s="18">
        <v>40569</v>
      </c>
      <c r="E288" s="19" t="s">
        <v>604</v>
      </c>
      <c r="F288" s="135" t="s">
        <v>605</v>
      </c>
      <c r="G288" s="136"/>
      <c r="H288" s="203" t="s">
        <v>606</v>
      </c>
      <c r="I288" s="136">
        <v>715557</v>
      </c>
      <c r="J288" s="3">
        <v>3</v>
      </c>
      <c r="K288" s="2">
        <v>0</v>
      </c>
      <c r="L288" s="2">
        <v>3</v>
      </c>
      <c r="M288" s="2">
        <v>0</v>
      </c>
      <c r="N288" s="1">
        <v>0</v>
      </c>
      <c r="O288" s="2">
        <v>0</v>
      </c>
      <c r="P288" s="2">
        <v>0</v>
      </c>
      <c r="Q288" s="3">
        <v>0</v>
      </c>
      <c r="R288" s="34">
        <f t="shared" si="14"/>
        <v>0</v>
      </c>
      <c r="S288" s="34">
        <f t="shared" si="25"/>
        <v>3</v>
      </c>
      <c r="T288" s="2">
        <f t="shared" si="24"/>
        <v>0</v>
      </c>
    </row>
    <row r="289" spans="1:22" s="251" customFormat="1" ht="15.75" collapsed="1">
      <c r="A289" s="272"/>
      <c r="B289" s="139" t="s">
        <v>13</v>
      </c>
      <c r="C289" s="139"/>
      <c r="D289" s="133"/>
      <c r="E289" s="134"/>
      <c r="F289" s="135"/>
      <c r="G289" s="139"/>
      <c r="H289" s="139"/>
      <c r="I289" s="139"/>
      <c r="J289" s="3">
        <f>SUM(J290:J291)</f>
        <v>2</v>
      </c>
      <c r="K289" s="3">
        <f>SUM(K290:K291)</f>
        <v>0</v>
      </c>
      <c r="L289" s="3">
        <f>SUM(L290:L291)</f>
        <v>2</v>
      </c>
      <c r="M289" s="3">
        <f>SUM(M290:M291)</f>
        <v>0</v>
      </c>
      <c r="N289" s="1">
        <f>SUM(N291:N291)</f>
        <v>0</v>
      </c>
      <c r="O289" s="2">
        <f>SUM(O291:O291)</f>
        <v>0</v>
      </c>
      <c r="P289" s="2">
        <f>SUM(P291:P291)</f>
        <v>0</v>
      </c>
      <c r="Q289" s="3">
        <f>SUM(Q291:Q291)</f>
        <v>0</v>
      </c>
      <c r="R289" s="34">
        <f t="shared" si="14"/>
        <v>0</v>
      </c>
      <c r="S289" s="34">
        <f t="shared" si="25"/>
        <v>2</v>
      </c>
      <c r="T289" s="2">
        <f>SUM(T290:T291)</f>
        <v>0</v>
      </c>
    </row>
    <row r="290" spans="1:22" s="251" customFormat="1" ht="31.5" hidden="1" outlineLevel="1">
      <c r="A290" s="140" t="s">
        <v>402</v>
      </c>
      <c r="B290" s="147" t="s">
        <v>1114</v>
      </c>
      <c r="C290" s="139"/>
      <c r="D290" s="133"/>
      <c r="E290" s="134"/>
      <c r="F290" s="135"/>
      <c r="G290" s="139"/>
      <c r="H290" s="139"/>
      <c r="I290" s="139"/>
      <c r="J290" s="3">
        <v>0</v>
      </c>
      <c r="K290" s="2">
        <v>0</v>
      </c>
      <c r="L290" s="2">
        <v>0</v>
      </c>
      <c r="M290" s="2">
        <v>0</v>
      </c>
      <c r="N290" s="1">
        <v>0</v>
      </c>
      <c r="O290" s="2">
        <v>0</v>
      </c>
      <c r="P290" s="2">
        <v>0</v>
      </c>
      <c r="Q290" s="3">
        <v>0</v>
      </c>
      <c r="R290" s="34">
        <f t="shared" si="14"/>
        <v>0</v>
      </c>
      <c r="S290" s="34">
        <f t="shared" si="25"/>
        <v>0</v>
      </c>
      <c r="T290" s="2">
        <f t="shared" si="24"/>
        <v>0</v>
      </c>
    </row>
    <row r="291" spans="1:22" s="252" customFormat="1" ht="53.25" hidden="1" customHeight="1" outlineLevel="1">
      <c r="A291" s="140" t="s">
        <v>1113</v>
      </c>
      <c r="B291" s="141" t="s">
        <v>607</v>
      </c>
      <c r="C291" s="141" t="s">
        <v>796</v>
      </c>
      <c r="D291" s="142"/>
      <c r="E291" s="143"/>
      <c r="F291" s="144" t="s">
        <v>608</v>
      </c>
      <c r="G291" s="141"/>
      <c r="H291" s="204" t="s">
        <v>609</v>
      </c>
      <c r="I291" s="205">
        <v>560588</v>
      </c>
      <c r="J291" s="3">
        <v>2</v>
      </c>
      <c r="K291" s="2">
        <v>0</v>
      </c>
      <c r="L291" s="2">
        <v>2</v>
      </c>
      <c r="M291" s="2">
        <v>0</v>
      </c>
      <c r="N291" s="1">
        <v>0</v>
      </c>
      <c r="O291" s="2">
        <v>0</v>
      </c>
      <c r="P291" s="2">
        <v>0</v>
      </c>
      <c r="Q291" s="3">
        <v>0</v>
      </c>
      <c r="R291" s="34">
        <f t="shared" si="14"/>
        <v>0</v>
      </c>
      <c r="S291" s="34">
        <f t="shared" si="25"/>
        <v>2</v>
      </c>
      <c r="T291" s="2">
        <f t="shared" si="24"/>
        <v>0</v>
      </c>
      <c r="U291" s="251"/>
      <c r="V291" s="251"/>
    </row>
    <row r="292" spans="1:22" s="251" customFormat="1" ht="32.25" customHeight="1">
      <c r="A292" s="271" t="s">
        <v>403</v>
      </c>
      <c r="B292" s="188" t="s">
        <v>975</v>
      </c>
      <c r="C292" s="27"/>
      <c r="D292" s="133"/>
      <c r="E292" s="134"/>
      <c r="F292" s="135"/>
      <c r="G292" s="136"/>
      <c r="H292" s="136"/>
      <c r="I292" s="136"/>
      <c r="J292" s="3">
        <v>2</v>
      </c>
      <c r="K292" s="2">
        <v>0</v>
      </c>
      <c r="L292" s="2">
        <v>1</v>
      </c>
      <c r="M292" s="2">
        <v>0</v>
      </c>
      <c r="N292" s="1">
        <v>0</v>
      </c>
      <c r="O292" s="2">
        <v>0</v>
      </c>
      <c r="P292" s="2">
        <v>0</v>
      </c>
      <c r="Q292" s="3">
        <v>0</v>
      </c>
      <c r="R292" s="34">
        <f t="shared" si="14"/>
        <v>0</v>
      </c>
      <c r="S292" s="34">
        <f t="shared" si="25"/>
        <v>1</v>
      </c>
      <c r="T292" s="2">
        <f t="shared" si="24"/>
        <v>0</v>
      </c>
    </row>
    <row r="293" spans="1:22" s="251" customFormat="1" ht="39.75" customHeight="1" collapsed="1">
      <c r="A293" s="272"/>
      <c r="B293" s="139" t="s">
        <v>13</v>
      </c>
      <c r="C293" s="139"/>
      <c r="D293" s="133"/>
      <c r="E293" s="134"/>
      <c r="F293" s="144"/>
      <c r="G293" s="141"/>
      <c r="H293" s="141"/>
      <c r="I293" s="141"/>
      <c r="J293" s="3">
        <f>SUM(J294:J294)</f>
        <v>0</v>
      </c>
      <c r="K293" s="2">
        <v>0</v>
      </c>
      <c r="L293" s="2">
        <v>0</v>
      </c>
      <c r="M293" s="2">
        <v>0</v>
      </c>
      <c r="N293" s="1">
        <f>SUM(N294:N294)</f>
        <v>0</v>
      </c>
      <c r="O293" s="2">
        <f>SUM(O294:O294)</f>
        <v>0</v>
      </c>
      <c r="P293" s="2">
        <f>SUM(P294:P294)</f>
        <v>0</v>
      </c>
      <c r="Q293" s="3">
        <f>SUM(Q294:Q294)</f>
        <v>0</v>
      </c>
      <c r="R293" s="34">
        <f t="shared" si="14"/>
        <v>0</v>
      </c>
      <c r="S293" s="34">
        <f t="shared" si="25"/>
        <v>0</v>
      </c>
      <c r="T293" s="2">
        <f>SUM(T294:T294)</f>
        <v>0</v>
      </c>
    </row>
    <row r="294" spans="1:22" s="252" customFormat="1" ht="24.75" hidden="1" customHeight="1" outlineLevel="1">
      <c r="A294" s="140" t="s">
        <v>404</v>
      </c>
      <c r="B294" s="141"/>
      <c r="C294" s="141"/>
      <c r="D294" s="142"/>
      <c r="E294" s="143"/>
      <c r="F294" s="144"/>
      <c r="G294" s="141"/>
      <c r="H294" s="141"/>
      <c r="I294" s="141"/>
      <c r="J294" s="3"/>
      <c r="K294" s="2"/>
      <c r="L294" s="2"/>
      <c r="M294" s="2"/>
      <c r="N294" s="1"/>
      <c r="O294" s="2"/>
      <c r="P294" s="2"/>
      <c r="Q294" s="3"/>
      <c r="R294" s="34">
        <f t="shared" si="14"/>
        <v>0</v>
      </c>
      <c r="S294" s="34">
        <f t="shared" si="25"/>
        <v>0</v>
      </c>
      <c r="T294" s="2">
        <f t="shared" si="24"/>
        <v>0</v>
      </c>
      <c r="U294" s="251"/>
      <c r="V294" s="251"/>
    </row>
    <row r="295" spans="1:22" s="251" customFormat="1" ht="31.5">
      <c r="A295" s="271"/>
      <c r="B295" s="188" t="s">
        <v>974</v>
      </c>
      <c r="C295" s="27"/>
      <c r="D295" s="133"/>
      <c r="E295" s="134"/>
      <c r="F295" s="135"/>
      <c r="G295" s="136"/>
      <c r="H295" s="136"/>
      <c r="I295" s="136"/>
      <c r="J295" s="3">
        <v>0</v>
      </c>
      <c r="K295" s="2">
        <v>0</v>
      </c>
      <c r="L295" s="2">
        <v>0</v>
      </c>
      <c r="M295" s="2">
        <v>0</v>
      </c>
      <c r="N295" s="1">
        <v>0</v>
      </c>
      <c r="O295" s="2">
        <v>0</v>
      </c>
      <c r="P295" s="2">
        <v>0</v>
      </c>
      <c r="Q295" s="3">
        <v>0</v>
      </c>
      <c r="R295" s="34">
        <f t="shared" si="14"/>
        <v>0</v>
      </c>
      <c r="S295" s="34">
        <f t="shared" si="25"/>
        <v>0</v>
      </c>
      <c r="T295" s="2">
        <f t="shared" si="24"/>
        <v>0</v>
      </c>
    </row>
    <row r="296" spans="1:22" s="251" customFormat="1" ht="15.75" collapsed="1">
      <c r="A296" s="272"/>
      <c r="B296" s="139" t="s">
        <v>13</v>
      </c>
      <c r="C296" s="139"/>
      <c r="D296" s="133"/>
      <c r="E296" s="134"/>
      <c r="F296" s="135"/>
      <c r="G296" s="139"/>
      <c r="H296" s="139"/>
      <c r="I296" s="139"/>
      <c r="J296" s="3">
        <f t="shared" ref="J296:T296" si="29">SUM(J297:J298)</f>
        <v>11</v>
      </c>
      <c r="K296" s="3">
        <f t="shared" si="29"/>
        <v>0</v>
      </c>
      <c r="L296" s="3">
        <f t="shared" si="29"/>
        <v>1</v>
      </c>
      <c r="M296" s="3">
        <f t="shared" si="29"/>
        <v>10</v>
      </c>
      <c r="N296" s="3">
        <f t="shared" si="29"/>
        <v>10</v>
      </c>
      <c r="O296" s="3">
        <f t="shared" si="29"/>
        <v>0</v>
      </c>
      <c r="P296" s="3">
        <f t="shared" si="29"/>
        <v>0</v>
      </c>
      <c r="Q296" s="3">
        <f t="shared" si="29"/>
        <v>0</v>
      </c>
      <c r="R296" s="3">
        <f t="shared" si="29"/>
        <v>10</v>
      </c>
      <c r="S296" s="3">
        <f t="shared" si="29"/>
        <v>11</v>
      </c>
      <c r="T296" s="2">
        <f t="shared" si="29"/>
        <v>0</v>
      </c>
    </row>
    <row r="297" spans="1:22" s="252" customFormat="1" ht="15.75" hidden="1" customHeight="1" outlineLevel="1">
      <c r="A297" s="140" t="s">
        <v>405</v>
      </c>
      <c r="B297" s="141" t="s">
        <v>982</v>
      </c>
      <c r="C297" s="141" t="s">
        <v>796</v>
      </c>
      <c r="D297" s="142"/>
      <c r="E297" s="143"/>
      <c r="F297" s="144"/>
      <c r="G297" s="141"/>
      <c r="H297" s="141"/>
      <c r="I297" s="141"/>
      <c r="J297" s="3">
        <v>1</v>
      </c>
      <c r="K297" s="2">
        <v>0</v>
      </c>
      <c r="L297" s="2">
        <v>1</v>
      </c>
      <c r="M297" s="2">
        <v>0</v>
      </c>
      <c r="N297" s="1">
        <v>0</v>
      </c>
      <c r="O297" s="2">
        <v>0</v>
      </c>
      <c r="P297" s="2">
        <v>0</v>
      </c>
      <c r="Q297" s="3">
        <v>0</v>
      </c>
      <c r="R297" s="34">
        <f t="shared" si="14"/>
        <v>0</v>
      </c>
      <c r="S297" s="34">
        <f t="shared" si="25"/>
        <v>1</v>
      </c>
      <c r="T297" s="2">
        <f t="shared" si="24"/>
        <v>0</v>
      </c>
      <c r="U297" s="251"/>
      <c r="V297" s="251"/>
    </row>
    <row r="298" spans="1:22" s="252" customFormat="1" ht="88.5" hidden="1" customHeight="1" outlineLevel="1">
      <c r="A298" s="140" t="s">
        <v>406</v>
      </c>
      <c r="B298" s="141" t="s">
        <v>1095</v>
      </c>
      <c r="C298" s="141" t="s">
        <v>796</v>
      </c>
      <c r="D298" s="142"/>
      <c r="E298" s="143"/>
      <c r="F298" s="144"/>
      <c r="G298" s="141"/>
      <c r="H298" s="141"/>
      <c r="I298" s="141"/>
      <c r="J298" s="3">
        <v>10</v>
      </c>
      <c r="K298" s="2">
        <v>0</v>
      </c>
      <c r="L298" s="2">
        <v>0</v>
      </c>
      <c r="M298" s="2">
        <v>10</v>
      </c>
      <c r="N298" s="1">
        <v>10</v>
      </c>
      <c r="O298" s="2">
        <v>0</v>
      </c>
      <c r="P298" s="2">
        <v>0</v>
      </c>
      <c r="Q298" s="3">
        <v>0</v>
      </c>
      <c r="R298" s="34">
        <f t="shared" si="14"/>
        <v>10</v>
      </c>
      <c r="S298" s="34">
        <f t="shared" si="25"/>
        <v>10</v>
      </c>
      <c r="T298" s="2">
        <f t="shared" si="24"/>
        <v>0</v>
      </c>
      <c r="U298" s="251"/>
      <c r="V298" s="251"/>
    </row>
    <row r="299" spans="1:22" s="251" customFormat="1" ht="15.75">
      <c r="A299" s="271" t="s">
        <v>407</v>
      </c>
      <c r="B299" s="27" t="s">
        <v>160</v>
      </c>
      <c r="C299" s="27"/>
      <c r="D299" s="133">
        <v>40569</v>
      </c>
      <c r="E299" s="134" t="s">
        <v>504</v>
      </c>
      <c r="F299" s="135" t="s">
        <v>1278</v>
      </c>
      <c r="G299" s="136"/>
      <c r="H299" s="136"/>
      <c r="I299" s="136" t="s">
        <v>1279</v>
      </c>
      <c r="J299" s="3">
        <v>5</v>
      </c>
      <c r="K299" s="2">
        <v>0</v>
      </c>
      <c r="L299" s="2">
        <v>5</v>
      </c>
      <c r="M299" s="2">
        <v>0</v>
      </c>
      <c r="N299" s="1">
        <v>0</v>
      </c>
      <c r="O299" s="2">
        <v>0</v>
      </c>
      <c r="P299" s="2">
        <v>0</v>
      </c>
      <c r="Q299" s="3">
        <v>0</v>
      </c>
      <c r="R299" s="34">
        <f t="shared" ref="R299:R335" si="30">SUM(N299:Q299)</f>
        <v>0</v>
      </c>
      <c r="S299" s="34">
        <f t="shared" si="25"/>
        <v>5</v>
      </c>
      <c r="T299" s="2">
        <f t="shared" si="24"/>
        <v>0</v>
      </c>
    </row>
    <row r="300" spans="1:22" s="251" customFormat="1" ht="15.75" collapsed="1">
      <c r="A300" s="272"/>
      <c r="B300" s="139" t="s">
        <v>13</v>
      </c>
      <c r="C300" s="139"/>
      <c r="D300" s="133"/>
      <c r="E300" s="134"/>
      <c r="F300" s="135"/>
      <c r="G300" s="139"/>
      <c r="H300" s="139"/>
      <c r="I300" s="139"/>
      <c r="J300" s="3">
        <f t="shared" ref="J300:Q300" si="31">SUM(J301:J319)</f>
        <v>202</v>
      </c>
      <c r="K300" s="3">
        <f t="shared" si="31"/>
        <v>18</v>
      </c>
      <c r="L300" s="2">
        <f t="shared" si="31"/>
        <v>126</v>
      </c>
      <c r="M300" s="2">
        <f t="shared" si="31"/>
        <v>18</v>
      </c>
      <c r="N300" s="1">
        <f t="shared" si="31"/>
        <v>0</v>
      </c>
      <c r="O300" s="2">
        <f t="shared" si="31"/>
        <v>0</v>
      </c>
      <c r="P300" s="2">
        <f t="shared" si="31"/>
        <v>0</v>
      </c>
      <c r="Q300" s="3">
        <f t="shared" si="31"/>
        <v>0</v>
      </c>
      <c r="R300" s="34">
        <f t="shared" si="30"/>
        <v>0</v>
      </c>
      <c r="S300" s="34">
        <f t="shared" si="25"/>
        <v>126</v>
      </c>
      <c r="T300" s="2">
        <f>SUM(T301:T319)</f>
        <v>18</v>
      </c>
    </row>
    <row r="301" spans="1:22" s="251" customFormat="1" ht="36.75" hidden="1" customHeight="1" outlineLevel="1">
      <c r="A301" s="158" t="s">
        <v>408</v>
      </c>
      <c r="B301" s="147" t="s">
        <v>471</v>
      </c>
      <c r="C301" s="141" t="s">
        <v>796</v>
      </c>
      <c r="D301" s="39">
        <v>40918</v>
      </c>
      <c r="E301" s="40" t="s">
        <v>505</v>
      </c>
      <c r="F301" s="41" t="s">
        <v>506</v>
      </c>
      <c r="G301" s="147"/>
      <c r="H301" s="147"/>
      <c r="I301" s="147" t="s">
        <v>507</v>
      </c>
      <c r="J301" s="3">
        <v>7</v>
      </c>
      <c r="K301" s="2">
        <v>0</v>
      </c>
      <c r="L301" s="2">
        <v>7</v>
      </c>
      <c r="M301" s="2">
        <v>0</v>
      </c>
      <c r="N301" s="1">
        <v>0</v>
      </c>
      <c r="O301" s="2">
        <v>0</v>
      </c>
      <c r="P301" s="2">
        <v>0</v>
      </c>
      <c r="Q301" s="3">
        <v>0</v>
      </c>
      <c r="R301" s="34">
        <f t="shared" si="30"/>
        <v>0</v>
      </c>
      <c r="S301" s="34">
        <f t="shared" si="25"/>
        <v>7</v>
      </c>
      <c r="T301" s="2">
        <f t="shared" si="24"/>
        <v>0</v>
      </c>
    </row>
    <row r="302" spans="1:22" s="251" customFormat="1" ht="31.5" hidden="1" customHeight="1" outlineLevel="1">
      <c r="A302" s="158" t="s">
        <v>424</v>
      </c>
      <c r="B302" s="147" t="s">
        <v>472</v>
      </c>
      <c r="C302" s="141" t="s">
        <v>796</v>
      </c>
      <c r="D302" s="39">
        <v>40938</v>
      </c>
      <c r="E302" s="40" t="s">
        <v>508</v>
      </c>
      <c r="F302" s="41" t="s">
        <v>509</v>
      </c>
      <c r="G302" s="147"/>
      <c r="H302" s="147"/>
      <c r="I302" s="147" t="s">
        <v>510</v>
      </c>
      <c r="J302" s="3">
        <v>8</v>
      </c>
      <c r="K302" s="2">
        <v>0</v>
      </c>
      <c r="L302" s="2">
        <v>8</v>
      </c>
      <c r="M302" s="2">
        <v>0</v>
      </c>
      <c r="N302" s="1">
        <v>0</v>
      </c>
      <c r="O302" s="2">
        <v>0</v>
      </c>
      <c r="P302" s="2">
        <v>0</v>
      </c>
      <c r="Q302" s="3">
        <v>0</v>
      </c>
      <c r="R302" s="34">
        <f t="shared" si="30"/>
        <v>0</v>
      </c>
      <c r="S302" s="34">
        <f t="shared" si="25"/>
        <v>8</v>
      </c>
      <c r="T302" s="2">
        <f t="shared" si="24"/>
        <v>0</v>
      </c>
    </row>
    <row r="303" spans="1:22" s="251" customFormat="1" ht="31.5" hidden="1" customHeight="1" outlineLevel="1">
      <c r="A303" s="158" t="s">
        <v>488</v>
      </c>
      <c r="B303" s="147" t="s">
        <v>473</v>
      </c>
      <c r="C303" s="141" t="s">
        <v>796</v>
      </c>
      <c r="D303" s="39">
        <v>40934</v>
      </c>
      <c r="E303" s="40" t="s">
        <v>410</v>
      </c>
      <c r="F303" s="41" t="s">
        <v>511</v>
      </c>
      <c r="G303" s="147"/>
      <c r="H303" s="147"/>
      <c r="I303" s="147" t="s">
        <v>512</v>
      </c>
      <c r="J303" s="3">
        <v>6</v>
      </c>
      <c r="K303" s="2">
        <v>0</v>
      </c>
      <c r="L303" s="2">
        <v>6</v>
      </c>
      <c r="M303" s="2">
        <v>0</v>
      </c>
      <c r="N303" s="1">
        <v>0</v>
      </c>
      <c r="O303" s="2">
        <v>0</v>
      </c>
      <c r="P303" s="2">
        <v>0</v>
      </c>
      <c r="Q303" s="3">
        <v>0</v>
      </c>
      <c r="R303" s="34">
        <f t="shared" si="30"/>
        <v>0</v>
      </c>
      <c r="S303" s="34">
        <f t="shared" si="25"/>
        <v>6</v>
      </c>
      <c r="T303" s="2">
        <f t="shared" si="24"/>
        <v>0</v>
      </c>
    </row>
    <row r="304" spans="1:22" s="251" customFormat="1" ht="15.75" hidden="1" customHeight="1" outlineLevel="1">
      <c r="A304" s="158" t="s">
        <v>489</v>
      </c>
      <c r="B304" s="147" t="s">
        <v>474</v>
      </c>
      <c r="C304" s="141" t="s">
        <v>796</v>
      </c>
      <c r="D304" s="39">
        <v>40935</v>
      </c>
      <c r="E304" s="40" t="s">
        <v>513</v>
      </c>
      <c r="F304" s="41" t="s">
        <v>514</v>
      </c>
      <c r="G304" s="147"/>
      <c r="H304" s="147"/>
      <c r="I304" s="147" t="s">
        <v>515</v>
      </c>
      <c r="J304" s="3">
        <v>9</v>
      </c>
      <c r="K304" s="2">
        <v>0</v>
      </c>
      <c r="L304" s="2">
        <v>8</v>
      </c>
      <c r="M304" s="2">
        <v>0</v>
      </c>
      <c r="N304" s="1">
        <v>0</v>
      </c>
      <c r="O304" s="2">
        <v>0</v>
      </c>
      <c r="P304" s="2">
        <v>0</v>
      </c>
      <c r="Q304" s="3">
        <v>0</v>
      </c>
      <c r="R304" s="34">
        <f t="shared" si="30"/>
        <v>0</v>
      </c>
      <c r="S304" s="34">
        <f t="shared" ref="S304:S327" si="32">L304+R304</f>
        <v>8</v>
      </c>
      <c r="T304" s="2">
        <f t="shared" si="24"/>
        <v>0</v>
      </c>
    </row>
    <row r="305" spans="1:20" s="251" customFormat="1" ht="31.5" hidden="1" customHeight="1" outlineLevel="1">
      <c r="A305" s="158" t="s">
        <v>490</v>
      </c>
      <c r="B305" s="147" t="s">
        <v>475</v>
      </c>
      <c r="C305" s="141" t="s">
        <v>796</v>
      </c>
      <c r="D305" s="39">
        <v>40938</v>
      </c>
      <c r="E305" s="40" t="s">
        <v>410</v>
      </c>
      <c r="F305" s="41" t="s">
        <v>516</v>
      </c>
      <c r="G305" s="147"/>
      <c r="H305" s="147"/>
      <c r="I305" s="147" t="s">
        <v>517</v>
      </c>
      <c r="J305" s="3">
        <v>7</v>
      </c>
      <c r="K305" s="2">
        <v>0</v>
      </c>
      <c r="L305" s="2">
        <v>7</v>
      </c>
      <c r="M305" s="2">
        <v>0</v>
      </c>
      <c r="N305" s="1">
        <v>0</v>
      </c>
      <c r="O305" s="2">
        <v>0</v>
      </c>
      <c r="P305" s="2">
        <v>0</v>
      </c>
      <c r="Q305" s="3">
        <v>0</v>
      </c>
      <c r="R305" s="34">
        <f t="shared" si="30"/>
        <v>0</v>
      </c>
      <c r="S305" s="34">
        <f t="shared" si="32"/>
        <v>7</v>
      </c>
      <c r="T305" s="2">
        <f t="shared" si="24"/>
        <v>0</v>
      </c>
    </row>
    <row r="306" spans="1:20" s="251" customFormat="1" ht="31.5" hidden="1" customHeight="1" outlineLevel="1">
      <c r="A306" s="158" t="s">
        <v>491</v>
      </c>
      <c r="B306" s="147" t="s">
        <v>476</v>
      </c>
      <c r="C306" s="141" t="s">
        <v>796</v>
      </c>
      <c r="D306" s="39">
        <v>40948</v>
      </c>
      <c r="E306" s="40" t="s">
        <v>397</v>
      </c>
      <c r="F306" s="41" t="s">
        <v>518</v>
      </c>
      <c r="G306" s="147"/>
      <c r="H306" s="147"/>
      <c r="I306" s="147" t="s">
        <v>519</v>
      </c>
      <c r="J306" s="3">
        <v>5</v>
      </c>
      <c r="K306" s="2">
        <v>0</v>
      </c>
      <c r="L306" s="2">
        <v>5</v>
      </c>
      <c r="M306" s="2">
        <v>0</v>
      </c>
      <c r="N306" s="1">
        <v>0</v>
      </c>
      <c r="O306" s="2">
        <v>0</v>
      </c>
      <c r="P306" s="2">
        <v>0</v>
      </c>
      <c r="Q306" s="3">
        <v>0</v>
      </c>
      <c r="R306" s="34">
        <f t="shared" si="30"/>
        <v>0</v>
      </c>
      <c r="S306" s="34">
        <f t="shared" si="32"/>
        <v>5</v>
      </c>
      <c r="T306" s="2">
        <f t="shared" si="24"/>
        <v>0</v>
      </c>
    </row>
    <row r="307" spans="1:20" s="251" customFormat="1" ht="31.5" hidden="1" customHeight="1" outlineLevel="1">
      <c r="A307" s="158" t="s">
        <v>492</v>
      </c>
      <c r="B307" s="147" t="s">
        <v>477</v>
      </c>
      <c r="C307" s="141" t="s">
        <v>796</v>
      </c>
      <c r="D307" s="39">
        <v>40934</v>
      </c>
      <c r="E307" s="40" t="s">
        <v>107</v>
      </c>
      <c r="F307" s="41" t="s">
        <v>520</v>
      </c>
      <c r="G307" s="147"/>
      <c r="H307" s="147"/>
      <c r="I307" s="147" t="s">
        <v>521</v>
      </c>
      <c r="J307" s="3">
        <v>7</v>
      </c>
      <c r="K307" s="2">
        <v>0</v>
      </c>
      <c r="L307" s="2">
        <v>7</v>
      </c>
      <c r="M307" s="2">
        <v>0</v>
      </c>
      <c r="N307" s="1">
        <v>0</v>
      </c>
      <c r="O307" s="2">
        <v>0</v>
      </c>
      <c r="P307" s="2">
        <v>0</v>
      </c>
      <c r="Q307" s="3">
        <v>0</v>
      </c>
      <c r="R307" s="34">
        <f t="shared" si="30"/>
        <v>0</v>
      </c>
      <c r="S307" s="34">
        <f t="shared" si="32"/>
        <v>7</v>
      </c>
      <c r="T307" s="2">
        <f t="shared" si="24"/>
        <v>0</v>
      </c>
    </row>
    <row r="308" spans="1:20" s="251" customFormat="1" ht="31.5" hidden="1" customHeight="1" outlineLevel="1">
      <c r="A308" s="158" t="s">
        <v>493</v>
      </c>
      <c r="B308" s="147" t="s">
        <v>478</v>
      </c>
      <c r="C308" s="141" t="s">
        <v>796</v>
      </c>
      <c r="D308" s="39">
        <v>40938</v>
      </c>
      <c r="E308" s="40" t="s">
        <v>522</v>
      </c>
      <c r="F308" s="41" t="s">
        <v>523</v>
      </c>
      <c r="G308" s="147"/>
      <c r="H308" s="147"/>
      <c r="I308" s="147" t="s">
        <v>524</v>
      </c>
      <c r="J308" s="3">
        <v>9</v>
      </c>
      <c r="K308" s="2">
        <v>0</v>
      </c>
      <c r="L308" s="2">
        <v>9</v>
      </c>
      <c r="M308" s="2">
        <v>0</v>
      </c>
      <c r="N308" s="1">
        <v>0</v>
      </c>
      <c r="O308" s="2">
        <v>0</v>
      </c>
      <c r="P308" s="2">
        <v>0</v>
      </c>
      <c r="Q308" s="3">
        <v>0</v>
      </c>
      <c r="R308" s="34">
        <f t="shared" si="30"/>
        <v>0</v>
      </c>
      <c r="S308" s="34">
        <f t="shared" si="32"/>
        <v>9</v>
      </c>
      <c r="T308" s="2">
        <f t="shared" si="24"/>
        <v>0</v>
      </c>
    </row>
    <row r="309" spans="1:20" s="251" customFormat="1" ht="31.5" hidden="1" customHeight="1" outlineLevel="1">
      <c r="A309" s="158" t="s">
        <v>494</v>
      </c>
      <c r="B309" s="147" t="s">
        <v>479</v>
      </c>
      <c r="C309" s="141" t="s">
        <v>796</v>
      </c>
      <c r="D309" s="39">
        <v>40940</v>
      </c>
      <c r="E309" s="40" t="s">
        <v>398</v>
      </c>
      <c r="F309" s="41" t="s">
        <v>525</v>
      </c>
      <c r="G309" s="147"/>
      <c r="H309" s="147"/>
      <c r="I309" s="147" t="s">
        <v>526</v>
      </c>
      <c r="J309" s="3">
        <v>6</v>
      </c>
      <c r="K309" s="2">
        <v>0</v>
      </c>
      <c r="L309" s="2">
        <v>6</v>
      </c>
      <c r="M309" s="2">
        <v>0</v>
      </c>
      <c r="N309" s="1">
        <v>0</v>
      </c>
      <c r="O309" s="2">
        <v>0</v>
      </c>
      <c r="P309" s="2">
        <v>0</v>
      </c>
      <c r="Q309" s="3">
        <v>0</v>
      </c>
      <c r="R309" s="34">
        <f t="shared" si="30"/>
        <v>0</v>
      </c>
      <c r="S309" s="34">
        <f t="shared" si="32"/>
        <v>6</v>
      </c>
      <c r="T309" s="2">
        <f t="shared" si="24"/>
        <v>0</v>
      </c>
    </row>
    <row r="310" spans="1:20" s="251" customFormat="1" ht="31.5" hidden="1" customHeight="1" outlineLevel="1">
      <c r="A310" s="158" t="s">
        <v>495</v>
      </c>
      <c r="B310" s="147" t="s">
        <v>480</v>
      </c>
      <c r="C310" s="141" t="s">
        <v>796</v>
      </c>
      <c r="D310" s="39">
        <v>40954</v>
      </c>
      <c r="E310" s="40" t="s">
        <v>411</v>
      </c>
      <c r="F310" s="41" t="s">
        <v>527</v>
      </c>
      <c r="G310" s="147"/>
      <c r="H310" s="147"/>
      <c r="I310" s="147" t="s">
        <v>528</v>
      </c>
      <c r="J310" s="3">
        <v>8</v>
      </c>
      <c r="K310" s="2">
        <v>0</v>
      </c>
      <c r="L310" s="2">
        <v>8</v>
      </c>
      <c r="M310" s="2">
        <v>0</v>
      </c>
      <c r="N310" s="1">
        <v>0</v>
      </c>
      <c r="O310" s="2">
        <v>0</v>
      </c>
      <c r="P310" s="2">
        <v>0</v>
      </c>
      <c r="Q310" s="3">
        <v>0</v>
      </c>
      <c r="R310" s="34">
        <f t="shared" si="30"/>
        <v>0</v>
      </c>
      <c r="S310" s="34">
        <f t="shared" si="32"/>
        <v>8</v>
      </c>
      <c r="T310" s="2">
        <f t="shared" si="24"/>
        <v>0</v>
      </c>
    </row>
    <row r="311" spans="1:20" s="251" customFormat="1" ht="31.5" hidden="1" customHeight="1" outlineLevel="1">
      <c r="A311" s="158" t="s">
        <v>496</v>
      </c>
      <c r="B311" s="147" t="s">
        <v>481</v>
      </c>
      <c r="C311" s="141" t="s">
        <v>796</v>
      </c>
      <c r="D311" s="39">
        <v>40938</v>
      </c>
      <c r="E311" s="40" t="s">
        <v>397</v>
      </c>
      <c r="F311" s="41" t="s">
        <v>529</v>
      </c>
      <c r="G311" s="147"/>
      <c r="H311" s="147"/>
      <c r="I311" s="147" t="s">
        <v>530</v>
      </c>
      <c r="J311" s="3">
        <v>7</v>
      </c>
      <c r="K311" s="2">
        <v>0</v>
      </c>
      <c r="L311" s="2">
        <v>7</v>
      </c>
      <c r="M311" s="2">
        <v>0</v>
      </c>
      <c r="N311" s="1">
        <v>0</v>
      </c>
      <c r="O311" s="2">
        <v>0</v>
      </c>
      <c r="P311" s="2">
        <v>0</v>
      </c>
      <c r="Q311" s="3">
        <v>0</v>
      </c>
      <c r="R311" s="34">
        <f t="shared" si="30"/>
        <v>0</v>
      </c>
      <c r="S311" s="34">
        <f t="shared" si="32"/>
        <v>7</v>
      </c>
      <c r="T311" s="2">
        <f t="shared" si="24"/>
        <v>0</v>
      </c>
    </row>
    <row r="312" spans="1:20" s="251" customFormat="1" ht="31.5" hidden="1" customHeight="1" outlineLevel="1">
      <c r="A312" s="158" t="s">
        <v>497</v>
      </c>
      <c r="B312" s="147" t="s">
        <v>482</v>
      </c>
      <c r="C312" s="141" t="s">
        <v>796</v>
      </c>
      <c r="D312" s="39">
        <v>40938</v>
      </c>
      <c r="E312" s="40" t="s">
        <v>331</v>
      </c>
      <c r="F312" s="41" t="s">
        <v>531</v>
      </c>
      <c r="G312" s="147"/>
      <c r="H312" s="147"/>
      <c r="I312" s="147" t="s">
        <v>532</v>
      </c>
      <c r="J312" s="3">
        <v>6</v>
      </c>
      <c r="K312" s="2">
        <v>0</v>
      </c>
      <c r="L312" s="2">
        <v>6</v>
      </c>
      <c r="M312" s="2">
        <v>0</v>
      </c>
      <c r="N312" s="1">
        <v>0</v>
      </c>
      <c r="O312" s="2">
        <v>0</v>
      </c>
      <c r="P312" s="2">
        <v>0</v>
      </c>
      <c r="Q312" s="3">
        <v>0</v>
      </c>
      <c r="R312" s="34">
        <f t="shared" si="30"/>
        <v>0</v>
      </c>
      <c r="S312" s="34">
        <f t="shared" si="32"/>
        <v>6</v>
      </c>
      <c r="T312" s="2">
        <f t="shared" si="24"/>
        <v>0</v>
      </c>
    </row>
    <row r="313" spans="1:20" s="251" customFormat="1" ht="31.5" hidden="1" customHeight="1" outlineLevel="1">
      <c r="A313" s="158" t="s">
        <v>498</v>
      </c>
      <c r="B313" s="147" t="s">
        <v>483</v>
      </c>
      <c r="C313" s="141" t="s">
        <v>796</v>
      </c>
      <c r="D313" s="39">
        <v>40940</v>
      </c>
      <c r="E313" s="40" t="s">
        <v>533</v>
      </c>
      <c r="F313" s="41" t="s">
        <v>534</v>
      </c>
      <c r="G313" s="147"/>
      <c r="H313" s="147"/>
      <c r="I313" s="147" t="s">
        <v>535</v>
      </c>
      <c r="J313" s="3">
        <v>7</v>
      </c>
      <c r="K313" s="2">
        <v>0</v>
      </c>
      <c r="L313" s="2">
        <v>7</v>
      </c>
      <c r="M313" s="2">
        <v>0</v>
      </c>
      <c r="N313" s="1">
        <v>0</v>
      </c>
      <c r="O313" s="2">
        <v>0</v>
      </c>
      <c r="P313" s="2">
        <v>0</v>
      </c>
      <c r="Q313" s="3">
        <v>0</v>
      </c>
      <c r="R313" s="34">
        <f t="shared" si="30"/>
        <v>0</v>
      </c>
      <c r="S313" s="34">
        <f t="shared" si="32"/>
        <v>7</v>
      </c>
      <c r="T313" s="2">
        <f t="shared" si="24"/>
        <v>0</v>
      </c>
    </row>
    <row r="314" spans="1:20" s="251" customFormat="1" ht="31.5" hidden="1" customHeight="1" outlineLevel="1">
      <c r="A314" s="158" t="s">
        <v>499</v>
      </c>
      <c r="B314" s="147" t="s">
        <v>484</v>
      </c>
      <c r="C314" s="141" t="s">
        <v>796</v>
      </c>
      <c r="D314" s="39">
        <v>40935</v>
      </c>
      <c r="E314" s="40" t="s">
        <v>465</v>
      </c>
      <c r="F314" s="41" t="s">
        <v>536</v>
      </c>
      <c r="G314" s="147"/>
      <c r="H314" s="147"/>
      <c r="I314" s="147" t="s">
        <v>537</v>
      </c>
      <c r="J314" s="3">
        <v>7</v>
      </c>
      <c r="K314" s="2">
        <v>0</v>
      </c>
      <c r="L314" s="2">
        <v>7</v>
      </c>
      <c r="M314" s="2">
        <v>0</v>
      </c>
      <c r="N314" s="1">
        <v>0</v>
      </c>
      <c r="O314" s="2">
        <v>0</v>
      </c>
      <c r="P314" s="2">
        <v>0</v>
      </c>
      <c r="Q314" s="3">
        <v>0</v>
      </c>
      <c r="R314" s="34">
        <f t="shared" si="30"/>
        <v>0</v>
      </c>
      <c r="S314" s="34">
        <f t="shared" si="32"/>
        <v>7</v>
      </c>
      <c r="T314" s="2">
        <f t="shared" si="24"/>
        <v>0</v>
      </c>
    </row>
    <row r="315" spans="1:20" s="251" customFormat="1" ht="31.5" hidden="1" customHeight="1" outlineLevel="1">
      <c r="A315" s="158" t="s">
        <v>500</v>
      </c>
      <c r="B315" s="147" t="s">
        <v>485</v>
      </c>
      <c r="C315" s="141" t="s">
        <v>796</v>
      </c>
      <c r="D315" s="39">
        <v>40935</v>
      </c>
      <c r="E315" s="40" t="s">
        <v>465</v>
      </c>
      <c r="F315" s="41" t="s">
        <v>538</v>
      </c>
      <c r="G315" s="147"/>
      <c r="H315" s="147"/>
      <c r="I315" s="147" t="s">
        <v>539</v>
      </c>
      <c r="J315" s="3">
        <v>7</v>
      </c>
      <c r="K315" s="2">
        <v>0</v>
      </c>
      <c r="L315" s="2">
        <v>6</v>
      </c>
      <c r="M315" s="2">
        <v>0</v>
      </c>
      <c r="N315" s="1">
        <v>0</v>
      </c>
      <c r="O315" s="2">
        <v>0</v>
      </c>
      <c r="P315" s="2">
        <v>0</v>
      </c>
      <c r="Q315" s="3">
        <v>0</v>
      </c>
      <c r="R315" s="34">
        <f t="shared" si="30"/>
        <v>0</v>
      </c>
      <c r="S315" s="34">
        <f t="shared" si="32"/>
        <v>6</v>
      </c>
      <c r="T315" s="2">
        <f t="shared" si="24"/>
        <v>0</v>
      </c>
    </row>
    <row r="316" spans="1:20" s="251" customFormat="1" ht="31.5" hidden="1" customHeight="1" outlineLevel="1">
      <c r="A316" s="158" t="s">
        <v>501</v>
      </c>
      <c r="B316" s="147" t="s">
        <v>486</v>
      </c>
      <c r="C316" s="141" t="s">
        <v>796</v>
      </c>
      <c r="D316" s="39">
        <v>40938</v>
      </c>
      <c r="E316" s="40" t="s">
        <v>413</v>
      </c>
      <c r="F316" s="41" t="s">
        <v>540</v>
      </c>
      <c r="G316" s="147"/>
      <c r="H316" s="147"/>
      <c r="I316" s="147" t="s">
        <v>541</v>
      </c>
      <c r="J316" s="3">
        <v>7</v>
      </c>
      <c r="K316" s="2">
        <v>0</v>
      </c>
      <c r="L316" s="2">
        <v>7</v>
      </c>
      <c r="M316" s="2">
        <v>0</v>
      </c>
      <c r="N316" s="1">
        <v>0</v>
      </c>
      <c r="O316" s="2">
        <v>0</v>
      </c>
      <c r="P316" s="2">
        <v>0</v>
      </c>
      <c r="Q316" s="3">
        <v>0</v>
      </c>
      <c r="R316" s="34">
        <f t="shared" si="30"/>
        <v>0</v>
      </c>
      <c r="S316" s="34">
        <f t="shared" si="32"/>
        <v>7</v>
      </c>
      <c r="T316" s="2">
        <f t="shared" si="24"/>
        <v>0</v>
      </c>
    </row>
    <row r="317" spans="1:20" s="251" customFormat="1" ht="31.5" hidden="1" customHeight="1" outlineLevel="1">
      <c r="A317" s="158" t="s">
        <v>502</v>
      </c>
      <c r="B317" s="147" t="s">
        <v>487</v>
      </c>
      <c r="C317" s="141" t="s">
        <v>796</v>
      </c>
      <c r="D317" s="39">
        <v>40945</v>
      </c>
      <c r="E317" s="40" t="s">
        <v>412</v>
      </c>
      <c r="F317" s="41" t="s">
        <v>543</v>
      </c>
      <c r="G317" s="147"/>
      <c r="H317" s="147"/>
      <c r="I317" s="147" t="s">
        <v>542</v>
      </c>
      <c r="J317" s="3">
        <v>6</v>
      </c>
      <c r="K317" s="2">
        <v>0</v>
      </c>
      <c r="L317" s="2">
        <v>6</v>
      </c>
      <c r="M317" s="2">
        <v>0</v>
      </c>
      <c r="N317" s="1">
        <v>0</v>
      </c>
      <c r="O317" s="2">
        <v>0</v>
      </c>
      <c r="P317" s="2">
        <v>0</v>
      </c>
      <c r="Q317" s="3">
        <v>0</v>
      </c>
      <c r="R317" s="34">
        <f t="shared" si="30"/>
        <v>0</v>
      </c>
      <c r="S317" s="34">
        <f t="shared" si="32"/>
        <v>6</v>
      </c>
      <c r="T317" s="2">
        <f t="shared" si="24"/>
        <v>0</v>
      </c>
    </row>
    <row r="318" spans="1:20" s="251" customFormat="1" ht="31.5" hidden="1" customHeight="1" outlineLevel="1">
      <c r="A318" s="158" t="s">
        <v>503</v>
      </c>
      <c r="B318" s="147" t="s">
        <v>838</v>
      </c>
      <c r="C318" s="141" t="s">
        <v>796</v>
      </c>
      <c r="D318" s="39">
        <v>40934</v>
      </c>
      <c r="E318" s="40" t="s">
        <v>409</v>
      </c>
      <c r="F318" s="41" t="s">
        <v>544</v>
      </c>
      <c r="G318" s="147"/>
      <c r="H318" s="147"/>
      <c r="I318" s="147" t="s">
        <v>545</v>
      </c>
      <c r="J318" s="3">
        <v>9</v>
      </c>
      <c r="K318" s="2">
        <v>0</v>
      </c>
      <c r="L318" s="2">
        <v>9</v>
      </c>
      <c r="M318" s="2">
        <v>0</v>
      </c>
      <c r="N318" s="1">
        <v>0</v>
      </c>
      <c r="O318" s="2">
        <v>0</v>
      </c>
      <c r="P318" s="2">
        <v>0</v>
      </c>
      <c r="Q318" s="3">
        <v>0</v>
      </c>
      <c r="R318" s="34">
        <f t="shared" si="30"/>
        <v>0</v>
      </c>
      <c r="S318" s="34">
        <f t="shared" si="32"/>
        <v>9</v>
      </c>
      <c r="T318" s="2">
        <f t="shared" si="24"/>
        <v>0</v>
      </c>
    </row>
    <row r="319" spans="1:20" s="251" customFormat="1" ht="31.5" hidden="1" customHeight="1" outlineLevel="1">
      <c r="A319" s="158" t="s">
        <v>839</v>
      </c>
      <c r="B319" s="147" t="s">
        <v>840</v>
      </c>
      <c r="C319" s="141" t="s">
        <v>796</v>
      </c>
      <c r="D319" s="39"/>
      <c r="E319" s="40"/>
      <c r="F319" s="41"/>
      <c r="G319" s="147"/>
      <c r="H319" s="147"/>
      <c r="I319" s="147"/>
      <c r="J319" s="3">
        <v>74</v>
      </c>
      <c r="K319" s="2">
        <v>18</v>
      </c>
      <c r="L319" s="2">
        <v>0</v>
      </c>
      <c r="M319" s="2">
        <v>18</v>
      </c>
      <c r="N319" s="1">
        <v>0</v>
      </c>
      <c r="O319" s="2">
        <v>0</v>
      </c>
      <c r="P319" s="2">
        <v>0</v>
      </c>
      <c r="Q319" s="3">
        <v>0</v>
      </c>
      <c r="R319" s="34">
        <f t="shared" si="30"/>
        <v>0</v>
      </c>
      <c r="S319" s="34">
        <f t="shared" si="32"/>
        <v>0</v>
      </c>
      <c r="T319" s="2">
        <f t="shared" si="24"/>
        <v>18</v>
      </c>
    </row>
    <row r="320" spans="1:20" s="251" customFormat="1" ht="38.25" customHeight="1">
      <c r="A320" s="206" t="s">
        <v>409</v>
      </c>
      <c r="B320" s="188" t="s">
        <v>161</v>
      </c>
      <c r="C320" s="27"/>
      <c r="D320" s="133"/>
      <c r="E320" s="134"/>
      <c r="F320" s="135"/>
      <c r="G320" s="136"/>
      <c r="H320" s="136"/>
      <c r="I320" s="136"/>
      <c r="J320" s="3">
        <v>0</v>
      </c>
      <c r="K320" s="2">
        <v>0</v>
      </c>
      <c r="L320" s="2">
        <v>0</v>
      </c>
      <c r="M320" s="2">
        <v>0</v>
      </c>
      <c r="N320" s="1">
        <v>0</v>
      </c>
      <c r="O320" s="2">
        <v>0</v>
      </c>
      <c r="P320" s="2">
        <v>0</v>
      </c>
      <c r="Q320" s="3">
        <v>0</v>
      </c>
      <c r="R320" s="34">
        <f t="shared" si="30"/>
        <v>0</v>
      </c>
      <c r="S320" s="34">
        <f t="shared" si="32"/>
        <v>0</v>
      </c>
      <c r="T320" s="2">
        <f t="shared" si="24"/>
        <v>0</v>
      </c>
    </row>
    <row r="321" spans="1:22" s="251" customFormat="1" ht="31.5">
      <c r="A321" s="206" t="s">
        <v>410</v>
      </c>
      <c r="B321" s="188" t="s">
        <v>162</v>
      </c>
      <c r="C321" s="27"/>
      <c r="D321" s="133"/>
      <c r="E321" s="134"/>
      <c r="F321" s="135"/>
      <c r="G321" s="136"/>
      <c r="H321" s="136"/>
      <c r="I321" s="136"/>
      <c r="J321" s="3">
        <v>4</v>
      </c>
      <c r="K321" s="2">
        <v>4</v>
      </c>
      <c r="L321" s="2">
        <v>0</v>
      </c>
      <c r="M321" s="2">
        <v>0</v>
      </c>
      <c r="N321" s="1">
        <v>0</v>
      </c>
      <c r="O321" s="2">
        <v>0</v>
      </c>
      <c r="P321" s="2">
        <v>0</v>
      </c>
      <c r="Q321" s="3">
        <v>0</v>
      </c>
      <c r="R321" s="34">
        <f t="shared" si="30"/>
        <v>0</v>
      </c>
      <c r="S321" s="34">
        <f t="shared" si="32"/>
        <v>0</v>
      </c>
      <c r="T321" s="2">
        <f t="shared" si="24"/>
        <v>4</v>
      </c>
    </row>
    <row r="322" spans="1:22" s="251" customFormat="1" ht="47.25">
      <c r="A322" s="206" t="s">
        <v>411</v>
      </c>
      <c r="B322" s="27" t="s">
        <v>163</v>
      </c>
      <c r="C322" s="27"/>
      <c r="D322" s="133"/>
      <c r="E322" s="134"/>
      <c r="F322" s="135" t="s">
        <v>747</v>
      </c>
      <c r="G322" s="136"/>
      <c r="H322" s="136"/>
      <c r="I322" s="136" t="s">
        <v>748</v>
      </c>
      <c r="J322" s="3">
        <v>9</v>
      </c>
      <c r="K322" s="2">
        <v>0</v>
      </c>
      <c r="L322" s="2">
        <v>0</v>
      </c>
      <c r="M322" s="2">
        <v>0</v>
      </c>
      <c r="N322" s="1">
        <v>0</v>
      </c>
      <c r="O322" s="2">
        <v>0</v>
      </c>
      <c r="P322" s="2">
        <v>0</v>
      </c>
      <c r="Q322" s="3">
        <v>0</v>
      </c>
      <c r="R322" s="34">
        <f t="shared" si="30"/>
        <v>0</v>
      </c>
      <c r="S322" s="34">
        <f t="shared" si="32"/>
        <v>0</v>
      </c>
      <c r="T322" s="2">
        <f t="shared" si="24"/>
        <v>0</v>
      </c>
    </row>
    <row r="323" spans="1:22" s="251" customFormat="1" ht="31.5">
      <c r="A323" s="206" t="s">
        <v>412</v>
      </c>
      <c r="B323" s="27" t="s">
        <v>164</v>
      </c>
      <c r="C323" s="27"/>
      <c r="D323" s="133"/>
      <c r="E323" s="134"/>
      <c r="F323" s="135"/>
      <c r="G323" s="136"/>
      <c r="H323" s="136"/>
      <c r="I323" s="136"/>
      <c r="J323" s="3">
        <v>0</v>
      </c>
      <c r="K323" s="2">
        <v>0</v>
      </c>
      <c r="L323" s="2">
        <v>0</v>
      </c>
      <c r="M323" s="2">
        <v>0</v>
      </c>
      <c r="N323" s="1">
        <v>0</v>
      </c>
      <c r="O323" s="2">
        <v>0</v>
      </c>
      <c r="P323" s="2">
        <v>0</v>
      </c>
      <c r="Q323" s="3">
        <v>0</v>
      </c>
      <c r="R323" s="34">
        <f t="shared" si="30"/>
        <v>0</v>
      </c>
      <c r="S323" s="34">
        <f t="shared" si="32"/>
        <v>0</v>
      </c>
      <c r="T323" s="2">
        <f t="shared" si="24"/>
        <v>0</v>
      </c>
    </row>
    <row r="324" spans="1:22" s="251" customFormat="1" ht="31.5">
      <c r="A324" s="206" t="s">
        <v>154</v>
      </c>
      <c r="B324" s="27" t="s">
        <v>165</v>
      </c>
      <c r="C324" s="27"/>
      <c r="D324" s="133">
        <v>41015</v>
      </c>
      <c r="E324" s="134" t="s">
        <v>411</v>
      </c>
      <c r="F324" s="135" t="s">
        <v>749</v>
      </c>
      <c r="G324" s="136"/>
      <c r="H324" s="136"/>
      <c r="I324" s="136" t="s">
        <v>750</v>
      </c>
      <c r="J324" s="3">
        <v>1</v>
      </c>
      <c r="K324" s="2">
        <v>0</v>
      </c>
      <c r="L324" s="2">
        <v>0</v>
      </c>
      <c r="M324" s="2">
        <v>0</v>
      </c>
      <c r="N324" s="1">
        <v>0</v>
      </c>
      <c r="O324" s="2">
        <v>0</v>
      </c>
      <c r="P324" s="2">
        <v>0</v>
      </c>
      <c r="Q324" s="3">
        <v>0</v>
      </c>
      <c r="R324" s="34">
        <f t="shared" si="30"/>
        <v>0</v>
      </c>
      <c r="S324" s="34">
        <f t="shared" si="32"/>
        <v>0</v>
      </c>
      <c r="T324" s="2">
        <f t="shared" si="24"/>
        <v>0</v>
      </c>
    </row>
    <row r="325" spans="1:22" s="251" customFormat="1" ht="31.5">
      <c r="A325" s="271" t="s">
        <v>413</v>
      </c>
      <c r="B325" s="27" t="s">
        <v>166</v>
      </c>
      <c r="C325" s="27"/>
      <c r="D325" s="133"/>
      <c r="E325" s="134"/>
      <c r="F325" s="135"/>
      <c r="G325" s="136"/>
      <c r="H325" s="136"/>
      <c r="I325" s="136"/>
      <c r="J325" s="3">
        <v>0</v>
      </c>
      <c r="K325" s="2">
        <v>0</v>
      </c>
      <c r="L325" s="2">
        <v>0</v>
      </c>
      <c r="M325" s="2">
        <v>0</v>
      </c>
      <c r="N325" s="1">
        <v>0</v>
      </c>
      <c r="O325" s="2">
        <v>0</v>
      </c>
      <c r="P325" s="2">
        <v>0</v>
      </c>
      <c r="Q325" s="3">
        <v>0</v>
      </c>
      <c r="R325" s="34">
        <f t="shared" si="30"/>
        <v>0</v>
      </c>
      <c r="S325" s="34">
        <f t="shared" si="32"/>
        <v>0</v>
      </c>
      <c r="T325" s="2">
        <f t="shared" si="24"/>
        <v>0</v>
      </c>
    </row>
    <row r="326" spans="1:22" s="251" customFormat="1" ht="47.25">
      <c r="A326" s="272"/>
      <c r="B326" s="139" t="s">
        <v>1344</v>
      </c>
      <c r="C326" s="139"/>
      <c r="D326" s="133"/>
      <c r="E326" s="134"/>
      <c r="F326" s="135"/>
      <c r="G326" s="139"/>
      <c r="H326" s="139"/>
      <c r="I326" s="139"/>
      <c r="J326" s="3">
        <v>10</v>
      </c>
      <c r="K326" s="3">
        <v>0</v>
      </c>
      <c r="L326" s="2">
        <v>10</v>
      </c>
      <c r="M326" s="2">
        <v>0</v>
      </c>
      <c r="N326" s="1">
        <v>0</v>
      </c>
      <c r="O326" s="2">
        <v>0</v>
      </c>
      <c r="P326" s="2">
        <v>0</v>
      </c>
      <c r="Q326" s="3">
        <v>0</v>
      </c>
      <c r="R326" s="34">
        <f t="shared" si="30"/>
        <v>0</v>
      </c>
      <c r="S326" s="34">
        <f t="shared" si="32"/>
        <v>10</v>
      </c>
      <c r="T326" s="2">
        <f t="shared" si="24"/>
        <v>0</v>
      </c>
    </row>
    <row r="327" spans="1:22" s="251" customFormat="1" ht="38.25" customHeight="1">
      <c r="A327" s="271" t="s">
        <v>414</v>
      </c>
      <c r="B327" s="27" t="s">
        <v>864</v>
      </c>
      <c r="C327" s="27"/>
      <c r="D327" s="133"/>
      <c r="E327" s="134"/>
      <c r="F327" s="135"/>
      <c r="G327" s="136"/>
      <c r="H327" s="136"/>
      <c r="I327" s="136"/>
      <c r="J327" s="3">
        <v>0</v>
      </c>
      <c r="K327" s="2">
        <v>0</v>
      </c>
      <c r="L327" s="2">
        <v>0</v>
      </c>
      <c r="M327" s="2">
        <v>0</v>
      </c>
      <c r="N327" s="1">
        <v>0</v>
      </c>
      <c r="O327" s="2">
        <v>0</v>
      </c>
      <c r="P327" s="2">
        <v>0</v>
      </c>
      <c r="Q327" s="3">
        <v>0</v>
      </c>
      <c r="R327" s="34">
        <f t="shared" si="30"/>
        <v>0</v>
      </c>
      <c r="S327" s="34">
        <f t="shared" si="32"/>
        <v>0</v>
      </c>
      <c r="T327" s="2">
        <f t="shared" ref="T327:T335" si="33">IF(K327-S327&lt;0,0,K327-S327)</f>
        <v>0</v>
      </c>
    </row>
    <row r="328" spans="1:22" s="251" customFormat="1" ht="15.75" collapsed="1">
      <c r="A328" s="272"/>
      <c r="B328" s="139" t="s">
        <v>13</v>
      </c>
      <c r="C328" s="139"/>
      <c r="D328" s="133"/>
      <c r="E328" s="134"/>
      <c r="F328" s="135"/>
      <c r="G328" s="139"/>
      <c r="H328" s="139"/>
      <c r="I328" s="139"/>
      <c r="J328" s="3">
        <f t="shared" ref="J328:Q328" si="34">J329</f>
        <v>96</v>
      </c>
      <c r="K328" s="3">
        <f t="shared" si="34"/>
        <v>5</v>
      </c>
      <c r="L328" s="2">
        <f t="shared" si="34"/>
        <v>88</v>
      </c>
      <c r="M328" s="2">
        <f t="shared" si="34"/>
        <v>0</v>
      </c>
      <c r="N328" s="1">
        <f t="shared" si="34"/>
        <v>0</v>
      </c>
      <c r="O328" s="2">
        <f t="shared" si="34"/>
        <v>0</v>
      </c>
      <c r="P328" s="2">
        <f t="shared" si="34"/>
        <v>0</v>
      </c>
      <c r="Q328" s="3">
        <f t="shared" si="34"/>
        <v>0</v>
      </c>
      <c r="R328" s="34">
        <f t="shared" si="30"/>
        <v>0</v>
      </c>
      <c r="S328" s="34">
        <f>L328+R328</f>
        <v>88</v>
      </c>
      <c r="T328" s="2">
        <f>T329</f>
        <v>0</v>
      </c>
    </row>
    <row r="329" spans="1:22" s="252" customFormat="1" ht="52.5" hidden="1" customHeight="1" outlineLevel="1">
      <c r="A329" s="150" t="s">
        <v>415</v>
      </c>
      <c r="B329" s="172" t="s">
        <v>330</v>
      </c>
      <c r="C329" s="172" t="s">
        <v>796</v>
      </c>
      <c r="D329" s="207"/>
      <c r="E329" s="175"/>
      <c r="F329" s="208"/>
      <c r="G329" s="172"/>
      <c r="H329" s="172"/>
      <c r="I329" s="172"/>
      <c r="J329" s="177">
        <v>96</v>
      </c>
      <c r="K329" s="2">
        <v>5</v>
      </c>
      <c r="L329" s="2">
        <v>88</v>
      </c>
      <c r="M329" s="2">
        <v>0</v>
      </c>
      <c r="N329" s="209">
        <v>0</v>
      </c>
      <c r="O329" s="210">
        <v>0</v>
      </c>
      <c r="P329" s="210">
        <v>0</v>
      </c>
      <c r="Q329" s="177">
        <v>0</v>
      </c>
      <c r="R329" s="211">
        <f t="shared" si="30"/>
        <v>0</v>
      </c>
      <c r="S329" s="211">
        <f>L329+R329</f>
        <v>88</v>
      </c>
      <c r="T329" s="2">
        <f t="shared" si="33"/>
        <v>0</v>
      </c>
      <c r="U329" s="251"/>
      <c r="V329" s="251"/>
    </row>
    <row r="330" spans="1:22" s="252" customFormat="1" ht="52.5" customHeight="1">
      <c r="A330" s="280" t="s">
        <v>298</v>
      </c>
      <c r="B330" s="57" t="s">
        <v>977</v>
      </c>
      <c r="C330" s="141"/>
      <c r="D330" s="142"/>
      <c r="E330" s="143"/>
      <c r="F330" s="144"/>
      <c r="G330" s="141"/>
      <c r="H330" s="141"/>
      <c r="I330" s="141"/>
      <c r="J330" s="3">
        <v>0</v>
      </c>
      <c r="K330" s="2">
        <v>0</v>
      </c>
      <c r="L330" s="2">
        <v>0</v>
      </c>
      <c r="M330" s="2">
        <v>0</v>
      </c>
      <c r="N330" s="209">
        <v>0</v>
      </c>
      <c r="O330" s="210">
        <v>0</v>
      </c>
      <c r="P330" s="210">
        <v>0</v>
      </c>
      <c r="Q330" s="177">
        <v>0</v>
      </c>
      <c r="R330" s="211">
        <f t="shared" si="30"/>
        <v>0</v>
      </c>
      <c r="S330" s="211">
        <f>L330+R330</f>
        <v>0</v>
      </c>
      <c r="T330" s="2">
        <f t="shared" si="33"/>
        <v>0</v>
      </c>
      <c r="U330" s="251"/>
      <c r="V330" s="251"/>
    </row>
    <row r="331" spans="1:22" s="252" customFormat="1" ht="32.25" customHeight="1" collapsed="1">
      <c r="A331" s="281"/>
      <c r="B331" s="139" t="s">
        <v>13</v>
      </c>
      <c r="C331" s="141"/>
      <c r="D331" s="142"/>
      <c r="E331" s="143"/>
      <c r="F331" s="144"/>
      <c r="G331" s="141"/>
      <c r="H331" s="141"/>
      <c r="I331" s="141"/>
      <c r="J331" s="3">
        <f>SUM(J332:J333)</f>
        <v>3</v>
      </c>
      <c r="K331" s="2">
        <v>0</v>
      </c>
      <c r="L331" s="2">
        <v>0</v>
      </c>
      <c r="M331" s="2">
        <v>0</v>
      </c>
      <c r="N331" s="209">
        <v>0</v>
      </c>
      <c r="O331" s="210">
        <v>0</v>
      </c>
      <c r="P331" s="210">
        <v>0</v>
      </c>
      <c r="Q331" s="177">
        <v>0</v>
      </c>
      <c r="R331" s="211">
        <f t="shared" si="30"/>
        <v>0</v>
      </c>
      <c r="S331" s="211">
        <v>0</v>
      </c>
      <c r="T331" s="2">
        <v>0</v>
      </c>
      <c r="U331" s="251"/>
      <c r="V331" s="251"/>
    </row>
    <row r="332" spans="1:22" s="252" customFormat="1" ht="32.25" hidden="1" customHeight="1" outlineLevel="1">
      <c r="A332" s="212" t="s">
        <v>979</v>
      </c>
      <c r="B332" s="147" t="s">
        <v>978</v>
      </c>
      <c r="C332" s="141"/>
      <c r="D332" s="142"/>
      <c r="E332" s="143"/>
      <c r="F332" s="144"/>
      <c r="G332" s="141"/>
      <c r="H332" s="141"/>
      <c r="I332" s="141"/>
      <c r="J332" s="3">
        <v>0</v>
      </c>
      <c r="K332" s="2">
        <v>0</v>
      </c>
      <c r="L332" s="2">
        <v>0</v>
      </c>
      <c r="M332" s="2">
        <v>0</v>
      </c>
      <c r="N332" s="209">
        <v>0</v>
      </c>
      <c r="O332" s="210">
        <v>0</v>
      </c>
      <c r="P332" s="210">
        <v>0</v>
      </c>
      <c r="Q332" s="177">
        <v>0</v>
      </c>
      <c r="R332" s="211">
        <f t="shared" si="30"/>
        <v>0</v>
      </c>
      <c r="S332" s="211">
        <v>0</v>
      </c>
      <c r="T332" s="2">
        <f t="shared" si="33"/>
        <v>0</v>
      </c>
      <c r="U332" s="251"/>
      <c r="V332" s="251"/>
    </row>
    <row r="333" spans="1:22" s="252" customFormat="1" ht="33" hidden="1" customHeight="1" outlineLevel="1">
      <c r="A333" s="213" t="s">
        <v>980</v>
      </c>
      <c r="B333" s="214" t="s">
        <v>981</v>
      </c>
      <c r="C333" s="172"/>
      <c r="D333" s="207"/>
      <c r="E333" s="175"/>
      <c r="F333" s="208"/>
      <c r="G333" s="172"/>
      <c r="H333" s="172"/>
      <c r="I333" s="172"/>
      <c r="J333" s="177">
        <v>3</v>
      </c>
      <c r="K333" s="210">
        <v>0</v>
      </c>
      <c r="L333" s="210">
        <v>0</v>
      </c>
      <c r="M333" s="210">
        <v>0</v>
      </c>
      <c r="N333" s="209">
        <v>0</v>
      </c>
      <c r="O333" s="210">
        <v>0</v>
      </c>
      <c r="P333" s="210">
        <v>0</v>
      </c>
      <c r="Q333" s="177">
        <v>0</v>
      </c>
      <c r="R333" s="211">
        <f t="shared" si="30"/>
        <v>0</v>
      </c>
      <c r="S333" s="211">
        <v>0</v>
      </c>
      <c r="T333" s="210">
        <f t="shared" si="33"/>
        <v>0</v>
      </c>
      <c r="U333" s="251"/>
      <c r="V333" s="251"/>
    </row>
    <row r="334" spans="1:22" s="252" customFormat="1" ht="48" customHeight="1">
      <c r="A334" s="278" t="s">
        <v>426</v>
      </c>
      <c r="B334" s="215" t="s">
        <v>159</v>
      </c>
      <c r="C334" s="216"/>
      <c r="D334" s="217">
        <v>38089</v>
      </c>
      <c r="E334" s="218" t="s">
        <v>575</v>
      </c>
      <c r="F334" s="219" t="s">
        <v>576</v>
      </c>
      <c r="G334" s="220"/>
      <c r="H334" s="220"/>
      <c r="I334" s="220">
        <v>574251</v>
      </c>
      <c r="J334" s="34">
        <v>0</v>
      </c>
      <c r="K334" s="221">
        <v>0</v>
      </c>
      <c r="L334" s="221">
        <v>0</v>
      </c>
      <c r="M334" s="221">
        <v>0</v>
      </c>
      <c r="N334" s="221">
        <v>0</v>
      </c>
      <c r="O334" s="221">
        <v>0</v>
      </c>
      <c r="P334" s="221">
        <v>0</v>
      </c>
      <c r="Q334" s="221">
        <v>0</v>
      </c>
      <c r="R334" s="34">
        <f t="shared" si="30"/>
        <v>0</v>
      </c>
      <c r="S334" s="34">
        <f t="shared" ref="S334:S339" si="35">L334+R334</f>
        <v>0</v>
      </c>
      <c r="T334" s="222">
        <f t="shared" si="33"/>
        <v>0</v>
      </c>
      <c r="U334" s="251"/>
      <c r="V334" s="251"/>
    </row>
    <row r="335" spans="1:22" s="252" customFormat="1" ht="30.75" customHeight="1">
      <c r="A335" s="279"/>
      <c r="B335" s="223" t="s">
        <v>13</v>
      </c>
      <c r="C335" s="224" t="s">
        <v>796</v>
      </c>
      <c r="D335" s="225"/>
      <c r="E335" s="226"/>
      <c r="F335" s="227"/>
      <c r="G335" s="224"/>
      <c r="H335" s="224"/>
      <c r="I335" s="224"/>
      <c r="J335" s="211">
        <v>0</v>
      </c>
      <c r="K335" s="228">
        <v>0</v>
      </c>
      <c r="L335" s="228">
        <v>0</v>
      </c>
      <c r="M335" s="228">
        <v>0</v>
      </c>
      <c r="N335" s="211">
        <v>0</v>
      </c>
      <c r="O335" s="211">
        <v>0</v>
      </c>
      <c r="P335" s="211">
        <v>0</v>
      </c>
      <c r="Q335" s="211">
        <v>0</v>
      </c>
      <c r="R335" s="211">
        <f t="shared" si="30"/>
        <v>0</v>
      </c>
      <c r="S335" s="34">
        <f t="shared" si="35"/>
        <v>0</v>
      </c>
      <c r="T335" s="229">
        <f t="shared" si="33"/>
        <v>0</v>
      </c>
      <c r="U335" s="251"/>
      <c r="V335" s="251"/>
    </row>
    <row r="336" spans="1:22" ht="23.25" customHeight="1">
      <c r="A336" s="230"/>
      <c r="B336" s="231" t="s">
        <v>766</v>
      </c>
      <c r="C336" s="231"/>
      <c r="D336" s="232"/>
      <c r="E336" s="233"/>
      <c r="F336" s="234"/>
      <c r="G336" s="230"/>
      <c r="H336" s="230"/>
      <c r="I336" s="230"/>
      <c r="J336" s="34">
        <f>J6+J7+J35+J36+J37+J82+J83+J90+J91+J93+J94+J112+J113+J180+J181+J187+J188+J208+J209+J269+J270+J275+J282+J283+J288+J289+J292+J293+J295+J296+J299+J300+J320+J321+J322+J323+J324+J325+J326+J327+J328+J334+J330+J331+J334+J335</f>
        <v>2485</v>
      </c>
      <c r="K336" s="34">
        <f>K6+K7+K35+K36+K37+K82+K83+K90+K91+K93+K94+K112+K113+K180+K181+K187+K188+K208+K209+K269+K270+K275+K282+K283+K288+K289+K292+K293+K295+K296+K299+K300+K320+K321+K322+K323+K324+K325+K326+K327+K328+K334+K330+K331+K334+K335</f>
        <v>939</v>
      </c>
      <c r="L336" s="34">
        <f>L6+L7+L35+L36+L37+L82+L83+L90+L91+L93+L94+L112+L113+L180+L181+L187+L188+L208+L209+L269+L270+L275+L282+L283+L288+L289+L292+L293+L295+L296+L299+L300+L320+L321+L322+L323+L324+L325+L326+L327+L328+L334+L330+L331+L334+L335</f>
        <v>1419</v>
      </c>
      <c r="M336" s="34">
        <f>M6+M7+M35+M36+M37+M82+M83+M90+M91+M93+M94+M112+M113+M180+M181+M187+M188+M208+M209+M269+M270+M275+M282+M283+M288+M289+M292+M293+M295+M296+M299+M300+M320+M321+M322+M323+M324+M325+M326+M327+M328+M334+M330+M331+M334+M335</f>
        <v>126</v>
      </c>
      <c r="N336" s="34">
        <f>N6+N7+N35+N36+N37+N82+N83+N90+N91+N93+N94+N112+N113+N180+N181+N187+N188+N208+N209+N269+N270+N275+N282+N283+N288+N289+N292+N293+N295+N296+N299+N300+N320+N321+N322+N323+N324+N325+N326+N327+N328+N330+N331+N334+N335</f>
        <v>10</v>
      </c>
      <c r="O336" s="34">
        <f>O6+O7+O35+O36+O37+O82+O83+O90+O91+O93+O94+O112+O113+O180+O181+O187+O188+O208+O209+O269+O270+O275+O282+O283+O288+O289+O292+O293+O295+O296+O299+O300+O320+O321+O322+O323+O324+O325+O326+O327+O328+O330+O331+O334+O335</f>
        <v>0</v>
      </c>
      <c r="P336" s="34">
        <f>P6+P7+P35+P36+P37+P82+P83+P90+P91+P93+P94+P112+P113+P180+P181+P187+P188+P208+P209+P269+P270+P275+P282+P283+P288+P289+P292+P293+P295+P296+P299+P300+P320+P321+P322+P323+P324+P325+P326+P327+P328+P330+P331+P334+P335</f>
        <v>19</v>
      </c>
      <c r="Q336" s="34">
        <f>Q6+Q7+Q35+Q36+Q37+Q82+Q83+Q90+Q91+Q93+Q94+Q112+Q113+Q180+Q181+Q187+Q188+Q208+Q209+Q269+Q270+Q275+Q282+Q283+Q288+Q289+Q292+Q293+Q295+Q296+Q299+Q300+Q320+Q321+Q322+Q323+Q324+Q325+Q326+Q327+Q328+Q330+Q331+Q334+Q335</f>
        <v>0</v>
      </c>
      <c r="R336" s="34">
        <f>R6+R7+R35+R36+R37+R82+R83+R90+R91+R93+R94+R112+R113+R180+R181++R187+R188+R208+R209+R269+R270+R275+R282+R283+R288+R289+R292+R293+R295+R296+R299+R300+R320+R321+R322+R323+R324+R325+R326+R327+R328+R334+R335+R330+R331</f>
        <v>29</v>
      </c>
      <c r="S336" s="59">
        <f>L336+R336</f>
        <v>1448</v>
      </c>
      <c r="T336" s="235">
        <f>T6+T7+T35+T36+T37+T82+T83+T90+T91+T93+T94+T112+T113+T180+T181+T187+T188+T208+T209+T269+T270+T275+T282+T283+T288+T289+T292+T293+T295+T296+T299+T300+T320+T321+T322+T323+T324+T325+T326+T327+T328+T334+T330+T331+T334+T335</f>
        <v>181</v>
      </c>
      <c r="U336" s="251"/>
      <c r="V336" s="251"/>
    </row>
    <row r="337" spans="1:22" ht="18.75" customHeight="1">
      <c r="A337" s="236"/>
      <c r="B337" s="237" t="s">
        <v>767</v>
      </c>
      <c r="C337" s="237"/>
      <c r="D337" s="238"/>
      <c r="E337" s="239"/>
      <c r="F337" s="240"/>
      <c r="G337" s="236"/>
      <c r="H337" s="236"/>
      <c r="I337" s="236"/>
      <c r="J337" s="241">
        <f t="shared" ref="J337:Q337" si="36">J6+J35+J36+J82+J90+J93+J112+J180+J187+J208+J269+J282+J288+J292+J295+J299+J320+J321+J322+J323+J324+J325+J327+J330+J334</f>
        <v>57</v>
      </c>
      <c r="K337" s="241">
        <f t="shared" si="36"/>
        <v>11</v>
      </c>
      <c r="L337" s="241">
        <f t="shared" si="36"/>
        <v>31</v>
      </c>
      <c r="M337" s="138">
        <f t="shared" si="36"/>
        <v>4</v>
      </c>
      <c r="N337" s="138">
        <f t="shared" si="36"/>
        <v>0</v>
      </c>
      <c r="O337" s="241">
        <f t="shared" si="36"/>
        <v>0</v>
      </c>
      <c r="P337" s="241">
        <f t="shared" si="36"/>
        <v>0</v>
      </c>
      <c r="Q337" s="241">
        <f t="shared" si="36"/>
        <v>0</v>
      </c>
      <c r="R337" s="138">
        <f>R6+R35+R36+R82+R90+R93+R112+R180+R187+R208+R269+R282+R288+R292++R295+R299+R320+R321+R322+R323+R324+R325+R327+R330+R334</f>
        <v>0</v>
      </c>
      <c r="S337" s="59">
        <f>L337+R337</f>
        <v>31</v>
      </c>
      <c r="T337" s="138">
        <f>T6+T35+T36+T82+T90+T93+T112+T180+T187+T208+T269+T282+T288+T292+T295+T299+T320+T321+T322+T323+T324+T325+T327+T330+T334</f>
        <v>8</v>
      </c>
      <c r="U337" s="251"/>
      <c r="V337" s="251"/>
    </row>
    <row r="338" spans="1:22" ht="21" customHeight="1">
      <c r="A338" s="242"/>
      <c r="B338" s="231" t="s">
        <v>768</v>
      </c>
      <c r="C338" s="231"/>
      <c r="D338" s="232"/>
      <c r="E338" s="233"/>
      <c r="F338" s="234"/>
      <c r="G338" s="230"/>
      <c r="H338" s="230"/>
      <c r="I338" s="230"/>
      <c r="J338" s="3">
        <f>J7+J37+J83+J91+J94+J113+J181+J188++J209+J270+J283+J289+J293+J296+J300+J326+J328+J331+J335</f>
        <v>2374</v>
      </c>
      <c r="K338" s="3">
        <f>K7+K37+K83+K91+K94+K113+K181+K188++K209+K270+K283+K289+K293+K296+K300+K326+K328+K331+K335</f>
        <v>916</v>
      </c>
      <c r="L338" s="3">
        <f>L7+L37+L83+L91+L94+L113+L181+L188++L209+L270+L283+L289+L293+L296+L300+L326+L328+L331+L335</f>
        <v>1368</v>
      </c>
      <c r="M338" s="2">
        <f>M7+M37+M83+M91+M94+M113+M181+M188++M209+M270+M283+M289+M293+M296+M300+M326+M328+M331+M335</f>
        <v>122</v>
      </c>
      <c r="N338" s="2">
        <f>N7+N37+N83+N91+N94+N113+N181+N188+N209+N270+N283+N289+N293+N296+N300+N326+N328+N331+N335</f>
        <v>10</v>
      </c>
      <c r="O338" s="1">
        <f>O7+O37+O83+O91+O94+O113+O181+O188+O209+O270+O283+O289+O293+O296+O300+O326+O328+O331+O335</f>
        <v>0</v>
      </c>
      <c r="P338" s="1">
        <f>P7+P37+P83+P91+P94+P113+P181+P188+P209+P270+P283+P289+P293+P296+P300+P326+P328+P331+P335</f>
        <v>19</v>
      </c>
      <c r="Q338" s="1">
        <f>Q7+Q37+Q83+Q91+Q94+Q113+Q181+Q188+Q209+Q270+Q283+Q289+Q293+Q296+Q300+Q326+Q328+Q331+Q335</f>
        <v>0</v>
      </c>
      <c r="R338" s="2">
        <f>R7+R37+R83+R91+R94+R113+R181+R188+R209+R270+R283+R289+R293+R296+R300+R326+R328+R331+R335</f>
        <v>29</v>
      </c>
      <c r="S338" s="59">
        <f>L338+R338</f>
        <v>1397</v>
      </c>
      <c r="T338" s="2">
        <f>T7+T37+T83+T91+T94+T113+T181+T188++T209+T270+T283+T289+T293+T296+T300+T326+T328+T331+T335</f>
        <v>173</v>
      </c>
      <c r="U338" s="251"/>
      <c r="V338" s="251"/>
    </row>
    <row r="339" spans="1:22" ht="42.75" customHeight="1" thickBot="1">
      <c r="A339" s="243"/>
      <c r="B339" s="244" t="s">
        <v>797</v>
      </c>
      <c r="C339" s="244"/>
      <c r="D339" s="245"/>
      <c r="E339" s="246"/>
      <c r="F339" s="247"/>
      <c r="G339" s="243"/>
      <c r="H339" s="243"/>
      <c r="I339" s="243"/>
      <c r="J339" s="248">
        <f t="shared" ref="J339:Q339" si="37">J275</f>
        <v>54</v>
      </c>
      <c r="K339" s="248">
        <f t="shared" si="37"/>
        <v>12</v>
      </c>
      <c r="L339" s="248">
        <f t="shared" si="37"/>
        <v>20</v>
      </c>
      <c r="M339" s="248">
        <f t="shared" si="37"/>
        <v>0</v>
      </c>
      <c r="N339" s="248">
        <f t="shared" si="37"/>
        <v>0</v>
      </c>
      <c r="O339" s="248">
        <f t="shared" si="37"/>
        <v>0</v>
      </c>
      <c r="P339" s="248">
        <f t="shared" si="37"/>
        <v>0</v>
      </c>
      <c r="Q339" s="248">
        <f t="shared" si="37"/>
        <v>0</v>
      </c>
      <c r="R339" s="249">
        <f>SUM(N339:Q339)</f>
        <v>0</v>
      </c>
      <c r="S339" s="249">
        <f t="shared" si="35"/>
        <v>20</v>
      </c>
      <c r="T339" s="248">
        <f>T275</f>
        <v>0</v>
      </c>
      <c r="U339" s="251"/>
      <c r="V339" s="251"/>
    </row>
    <row r="340" spans="1:22" ht="13.5" thickTop="1"/>
    <row r="343" spans="1:22">
      <c r="N343" s="257"/>
    </row>
    <row r="344" spans="1:22" ht="15.75">
      <c r="D344" s="259"/>
      <c r="E344" s="259"/>
      <c r="F344" s="260"/>
    </row>
    <row r="345" spans="1:22">
      <c r="J345" s="261"/>
      <c r="K345" s="261"/>
    </row>
    <row r="346" spans="1:22">
      <c r="D346" s="259"/>
    </row>
    <row r="349" spans="1:22">
      <c r="J349" s="257"/>
      <c r="K349" s="257"/>
    </row>
  </sheetData>
  <sheetProtection selectLockedCells="1" selectUnlockedCells="1"/>
  <autoFilter ref="A5:CE339"/>
  <mergeCells count="33">
    <mergeCell ref="A334:A335"/>
    <mergeCell ref="A330:A331"/>
    <mergeCell ref="A282:A283"/>
    <mergeCell ref="A327:A328"/>
    <mergeCell ref="A288:A289"/>
    <mergeCell ref="A292:A293"/>
    <mergeCell ref="A187:A188"/>
    <mergeCell ref="A325:A326"/>
    <mergeCell ref="A295:A296"/>
    <mergeCell ref="A82:A83"/>
    <mergeCell ref="A112:A113"/>
    <mergeCell ref="A299:A300"/>
    <mergeCell ref="A208:A209"/>
    <mergeCell ref="A36:A37"/>
    <mergeCell ref="A180:A181"/>
    <mergeCell ref="A93:A94"/>
    <mergeCell ref="L4:L5"/>
    <mergeCell ref="D4:E4"/>
    <mergeCell ref="F4:I4"/>
    <mergeCell ref="A6:A7"/>
    <mergeCell ref="A90:A91"/>
    <mergeCell ref="K4:K5"/>
    <mergeCell ref="T4:T5"/>
    <mergeCell ref="S4:S5"/>
    <mergeCell ref="R4:R5"/>
    <mergeCell ref="A1:S1"/>
    <mergeCell ref="A2:S2"/>
    <mergeCell ref="O4:O5"/>
    <mergeCell ref="P4:P5"/>
    <mergeCell ref="B4:B5"/>
    <mergeCell ref="J4:J5"/>
    <mergeCell ref="N4:N5"/>
    <mergeCell ref="Q4:Q5"/>
  </mergeCells>
  <phoneticPr fontId="14" type="noConversion"/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81" r:id="rId28"/>
    <hyperlink ref="H102" r:id="rId29"/>
    <hyperlink ref="H103" r:id="rId30"/>
    <hyperlink ref="H105" r:id="rId31"/>
    <hyperlink ref="H291" r:id="rId32"/>
    <hyperlink ref="H288" r:id="rId33"/>
  </hyperlinks>
  <printOptions horizontalCentered="1"/>
  <pageMargins left="0.78740157480314965" right="0.78740157480314965" top="0.78740157480314965" bottom="0.78740157480314965" header="0.51181102362204722" footer="0.51181102362204722"/>
  <pageSetup paperSize="9" scale="55" firstPageNumber="0" orientation="landscape" horizontalDpi="300" verticalDpi="300" r:id="rId34"/>
  <headerFooter alignWithMargins="0"/>
  <rowBreaks count="1" manualBreakCount="1">
    <brk id="287" max="19" man="1"/>
  </rowBreaks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E367"/>
  <sheetViews>
    <sheetView tabSelected="1" view="pageBreakPreview" zoomScale="80" zoomScaleNormal="70" zoomScaleSheetLayoutView="80" workbookViewId="0">
      <pane xSplit="2" ySplit="5" topLeftCell="C6" activePane="bottomRight" state="frozenSplit"/>
      <selection activeCell="O252" sqref="O252"/>
      <selection pane="topRight" activeCell="N6" sqref="N1:N65536"/>
      <selection pane="bottomLeft" activeCell="L238" sqref="L238"/>
      <selection pane="bottomRight" activeCell="B369" sqref="B369"/>
    </sheetView>
  </sheetViews>
  <sheetFormatPr defaultColWidth="11.5703125" defaultRowHeight="12.75" outlineLevelRow="2" outlineLevelCol="1"/>
  <cols>
    <col min="1" max="1" width="9.42578125" style="118" customWidth="1"/>
    <col min="2" max="2" width="41.7109375" style="119" customWidth="1"/>
    <col min="3" max="3" width="15.85546875" style="120" hidden="1" customWidth="1" outlineLevel="1" collapsed="1"/>
    <col min="4" max="4" width="11.140625" style="121" hidden="1" customWidth="1" outlineLevel="1"/>
    <col min="5" max="5" width="23.42578125" style="122" hidden="1" customWidth="1" outlineLevel="1"/>
    <col min="6" max="8" width="16.5703125" style="122" hidden="1" customWidth="1" outlineLevel="1"/>
    <col min="9" max="9" width="12.7109375" style="122" customWidth="1" collapsed="1"/>
    <col min="10" max="10" width="23.28515625" style="122" customWidth="1"/>
    <col min="11" max="12" width="13.5703125" style="122" customWidth="1"/>
    <col min="13" max="13" width="12.42578125" style="123" customWidth="1"/>
    <col min="14" max="14" width="15.140625" style="123" customWidth="1"/>
    <col min="15" max="15" width="15" style="123" customWidth="1"/>
    <col min="16" max="16" width="13.5703125" style="123" customWidth="1"/>
    <col min="17" max="17" width="12.5703125" style="123" customWidth="1"/>
    <col min="18" max="18" width="12.42578125" style="123" customWidth="1"/>
    <col min="19" max="19" width="18" style="124" customWidth="1"/>
    <col min="20" max="30" width="10.42578125" style="124" customWidth="1"/>
    <col min="31" max="16384" width="11.5703125" style="119"/>
  </cols>
  <sheetData>
    <row r="1" spans="1:83" s="9" customFormat="1" ht="39.75" customHeight="1">
      <c r="A1" s="266" t="s">
        <v>1017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4"/>
      <c r="T1" s="5"/>
      <c r="U1" s="5"/>
      <c r="V1" s="5"/>
      <c r="W1" s="4"/>
      <c r="X1" s="6"/>
      <c r="Y1" s="7"/>
      <c r="Z1" s="4"/>
      <c r="AA1" s="4"/>
      <c r="AB1" s="6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8"/>
    </row>
    <row r="2" spans="1:83" s="9" customFormat="1" ht="18.75" customHeight="1">
      <c r="A2" s="289" t="s">
        <v>1428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4"/>
      <c r="T2" s="5"/>
      <c r="U2" s="5"/>
      <c r="V2" s="5"/>
      <c r="W2" s="4"/>
      <c r="X2" s="6"/>
      <c r="Y2" s="7"/>
      <c r="Z2" s="4"/>
      <c r="AA2" s="4"/>
      <c r="AB2" s="6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8"/>
    </row>
    <row r="3" spans="1:83" s="9" customFormat="1" ht="18.75" customHeight="1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2"/>
      <c r="O3" s="12"/>
      <c r="P3" s="12"/>
      <c r="Q3" s="12"/>
      <c r="R3" s="12"/>
      <c r="S3" s="4"/>
      <c r="T3" s="5"/>
      <c r="U3" s="5"/>
      <c r="V3" s="5"/>
      <c r="W3" s="4"/>
      <c r="X3" s="6"/>
      <c r="Y3" s="7"/>
      <c r="Z3" s="4"/>
      <c r="AA3" s="4"/>
      <c r="AB3" s="6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8"/>
    </row>
    <row r="4" spans="1:83" s="17" customFormat="1" ht="72.75" customHeight="1" thickTop="1">
      <c r="A4" s="290" t="s">
        <v>0</v>
      </c>
      <c r="B4" s="264" t="s">
        <v>167</v>
      </c>
      <c r="C4" s="13" t="s">
        <v>2</v>
      </c>
      <c r="D4" s="14"/>
      <c r="E4" s="13" t="s">
        <v>168</v>
      </c>
      <c r="F4" s="15"/>
      <c r="G4" s="15"/>
      <c r="H4" s="14"/>
      <c r="I4" s="262" t="s">
        <v>416</v>
      </c>
      <c r="J4" s="262" t="s">
        <v>1016</v>
      </c>
      <c r="K4" s="274" t="s">
        <v>1274</v>
      </c>
      <c r="L4" s="262" t="s">
        <v>1276</v>
      </c>
      <c r="M4" s="269" t="s">
        <v>833</v>
      </c>
      <c r="N4" s="269" t="s">
        <v>417</v>
      </c>
      <c r="O4" s="269" t="s">
        <v>418</v>
      </c>
      <c r="P4" s="269" t="s">
        <v>419</v>
      </c>
      <c r="Q4" s="286" t="s">
        <v>834</v>
      </c>
      <c r="R4" s="284" t="s">
        <v>835</v>
      </c>
      <c r="S4" s="284" t="s">
        <v>1135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83" s="17" customFormat="1" ht="27.75" customHeight="1">
      <c r="A5" s="291"/>
      <c r="B5" s="265"/>
      <c r="C5" s="18" t="s">
        <v>4</v>
      </c>
      <c r="D5" s="19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63"/>
      <c r="J5" s="263"/>
      <c r="K5" s="275"/>
      <c r="L5" s="263"/>
      <c r="M5" s="270"/>
      <c r="N5" s="270"/>
      <c r="O5" s="270"/>
      <c r="P5" s="270"/>
      <c r="Q5" s="287"/>
      <c r="R5" s="285"/>
      <c r="S5" s="285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83" s="17" customFormat="1" ht="33" customHeight="1" collapsed="1">
      <c r="A6" s="21" t="s">
        <v>11</v>
      </c>
      <c r="B6" s="22" t="s">
        <v>771</v>
      </c>
      <c r="C6" s="18"/>
      <c r="D6" s="19"/>
      <c r="E6" s="20"/>
      <c r="F6" s="20"/>
      <c r="G6" s="20"/>
      <c r="H6" s="20"/>
      <c r="I6" s="23">
        <f t="shared" ref="I6:P6" si="0">I7+I8</f>
        <v>10</v>
      </c>
      <c r="J6" s="23">
        <f t="shared" si="0"/>
        <v>10</v>
      </c>
      <c r="K6" s="23">
        <f t="shared" si="0"/>
        <v>10</v>
      </c>
      <c r="L6" s="23">
        <f t="shared" si="0"/>
        <v>0</v>
      </c>
      <c r="M6" s="23">
        <f t="shared" si="0"/>
        <v>0</v>
      </c>
      <c r="N6" s="23">
        <f t="shared" si="0"/>
        <v>0</v>
      </c>
      <c r="O6" s="23">
        <f t="shared" si="0"/>
        <v>0</v>
      </c>
      <c r="P6" s="23">
        <f t="shared" si="0"/>
        <v>0</v>
      </c>
      <c r="Q6" s="24">
        <f>M6+N6+O6+P6</f>
        <v>0</v>
      </c>
      <c r="R6" s="24">
        <f t="shared" ref="R6:R47" si="1">K6+Q6</f>
        <v>10</v>
      </c>
      <c r="S6" s="23">
        <f>S7+S8</f>
        <v>0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83" s="37" customFormat="1" ht="34.5" hidden="1" customHeight="1" outlineLevel="1">
      <c r="A7" s="25"/>
      <c r="B7" s="26" t="s">
        <v>305</v>
      </c>
      <c r="C7" s="18">
        <v>40571</v>
      </c>
      <c r="D7" s="19">
        <v>43</v>
      </c>
      <c r="E7" s="27" t="s">
        <v>710</v>
      </c>
      <c r="F7" s="20"/>
      <c r="G7" s="28" t="s">
        <v>299</v>
      </c>
      <c r="H7" s="20" t="s">
        <v>169</v>
      </c>
      <c r="I7" s="29">
        <v>0</v>
      </c>
      <c r="J7" s="30">
        <v>0</v>
      </c>
      <c r="K7" s="30">
        <v>0</v>
      </c>
      <c r="L7" s="31">
        <v>0</v>
      </c>
      <c r="M7" s="32">
        <v>0</v>
      </c>
      <c r="N7" s="32">
        <v>0</v>
      </c>
      <c r="O7" s="32">
        <v>0</v>
      </c>
      <c r="P7" s="32">
        <v>0</v>
      </c>
      <c r="Q7" s="33">
        <f t="shared" ref="Q7:Q121" si="2">M7+N7+O7+P7</f>
        <v>0</v>
      </c>
      <c r="R7" s="33">
        <f t="shared" si="1"/>
        <v>0</v>
      </c>
      <c r="S7" s="34">
        <f t="shared" ref="S7:S75" si="3">IF(J7-R7&lt;0,0,J7-R7)</f>
        <v>0</v>
      </c>
      <c r="T7" s="16"/>
      <c r="U7" s="16"/>
      <c r="V7" s="35"/>
      <c r="W7" s="36"/>
      <c r="X7" s="35"/>
      <c r="Y7" s="36"/>
      <c r="Z7" s="35"/>
      <c r="AA7" s="36"/>
      <c r="AB7" s="35"/>
      <c r="AC7" s="36"/>
      <c r="AD7" s="35"/>
    </row>
    <row r="8" spans="1:83" s="45" customFormat="1" ht="15.75" hidden="1" customHeight="1" outlineLevel="1">
      <c r="A8" s="25"/>
      <c r="B8" s="38" t="s">
        <v>13</v>
      </c>
      <c r="C8" s="39"/>
      <c r="D8" s="40"/>
      <c r="E8" s="41"/>
      <c r="F8" s="29"/>
      <c r="G8" s="42"/>
      <c r="H8" s="29"/>
      <c r="I8" s="29">
        <v>10</v>
      </c>
      <c r="J8" s="29">
        <v>10</v>
      </c>
      <c r="K8" s="29">
        <v>10</v>
      </c>
      <c r="L8" s="29">
        <v>0</v>
      </c>
      <c r="M8" s="29">
        <f>SUM(M9:M9)</f>
        <v>0</v>
      </c>
      <c r="N8" s="29">
        <f>SUM(N9:N9)</f>
        <v>0</v>
      </c>
      <c r="O8" s="29">
        <f>SUM(O9:O9)</f>
        <v>0</v>
      </c>
      <c r="P8" s="29">
        <f>SUM(P9:P9)</f>
        <v>0</v>
      </c>
      <c r="Q8" s="33">
        <f t="shared" si="2"/>
        <v>0</v>
      </c>
      <c r="R8" s="33">
        <f t="shared" si="1"/>
        <v>10</v>
      </c>
      <c r="S8" s="29">
        <f>SUM(S9:S10)</f>
        <v>0</v>
      </c>
      <c r="T8" s="16"/>
      <c r="U8" s="16"/>
      <c r="V8" s="43"/>
      <c r="W8" s="43"/>
      <c r="X8" s="43"/>
      <c r="Y8" s="43"/>
      <c r="Z8" s="43"/>
      <c r="AA8" s="43"/>
      <c r="AB8" s="43"/>
      <c r="AC8" s="43"/>
      <c r="AD8" s="44"/>
    </row>
    <row r="9" spans="1:83" s="49" customFormat="1" ht="45.75" hidden="1" customHeight="1" outlineLevel="1">
      <c r="A9" s="25"/>
      <c r="B9" s="26" t="s">
        <v>300</v>
      </c>
      <c r="C9" s="39"/>
      <c r="D9" s="40"/>
      <c r="E9" s="27" t="s">
        <v>1303</v>
      </c>
      <c r="F9" s="20" t="s">
        <v>113</v>
      </c>
      <c r="G9" s="42"/>
      <c r="H9" s="20" t="s">
        <v>427</v>
      </c>
      <c r="I9" s="29">
        <v>10</v>
      </c>
      <c r="J9" s="29">
        <v>10</v>
      </c>
      <c r="K9" s="29">
        <v>10</v>
      </c>
      <c r="L9" s="29">
        <v>0</v>
      </c>
      <c r="M9" s="46">
        <v>0</v>
      </c>
      <c r="N9" s="46">
        <v>0</v>
      </c>
      <c r="O9" s="46">
        <v>0</v>
      </c>
      <c r="P9" s="46">
        <v>0</v>
      </c>
      <c r="Q9" s="33">
        <f t="shared" si="2"/>
        <v>0</v>
      </c>
      <c r="R9" s="33">
        <f t="shared" si="1"/>
        <v>10</v>
      </c>
      <c r="S9" s="34">
        <f t="shared" si="3"/>
        <v>0</v>
      </c>
      <c r="T9" s="16"/>
      <c r="U9" s="16"/>
      <c r="V9" s="47"/>
      <c r="W9" s="48"/>
      <c r="X9" s="47"/>
      <c r="Y9" s="48"/>
      <c r="Z9" s="47"/>
      <c r="AA9" s="48"/>
      <c r="AB9" s="47"/>
      <c r="AC9" s="48"/>
      <c r="AD9" s="47"/>
    </row>
    <row r="10" spans="1:83" s="49" customFormat="1" ht="27.75" hidden="1" customHeight="1" outlineLevel="1">
      <c r="A10" s="25"/>
      <c r="B10" s="50"/>
      <c r="C10" s="39"/>
      <c r="D10" s="40"/>
      <c r="E10" s="27"/>
      <c r="F10" s="20"/>
      <c r="G10" s="42"/>
      <c r="H10" s="20"/>
      <c r="I10" s="29"/>
      <c r="J10" s="29"/>
      <c r="K10" s="29"/>
      <c r="L10" s="29"/>
      <c r="M10" s="46"/>
      <c r="N10" s="46"/>
      <c r="O10" s="46"/>
      <c r="P10" s="46"/>
      <c r="Q10" s="33"/>
      <c r="R10" s="33">
        <f t="shared" si="1"/>
        <v>0</v>
      </c>
      <c r="S10" s="34">
        <f t="shared" si="3"/>
        <v>0</v>
      </c>
      <c r="T10" s="16"/>
      <c r="U10" s="16"/>
      <c r="V10" s="47"/>
      <c r="W10" s="48"/>
      <c r="X10" s="47"/>
      <c r="Y10" s="48"/>
      <c r="Z10" s="47"/>
      <c r="AA10" s="48"/>
      <c r="AB10" s="47"/>
      <c r="AC10" s="48"/>
      <c r="AD10" s="47"/>
    </row>
    <row r="11" spans="1:83" s="49" customFormat="1" ht="33" customHeight="1" collapsed="1">
      <c r="A11" s="51" t="s">
        <v>12</v>
      </c>
      <c r="B11" s="52" t="s">
        <v>772</v>
      </c>
      <c r="C11" s="39"/>
      <c r="D11" s="40"/>
      <c r="E11" s="27"/>
      <c r="F11" s="20"/>
      <c r="G11" s="42"/>
      <c r="H11" s="20"/>
      <c r="I11" s="20">
        <f>SUM(I12:I20)</f>
        <v>77</v>
      </c>
      <c r="J11" s="20">
        <f t="shared" ref="J11:P11" si="4">SUM(J12:J20)</f>
        <v>26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4">
        <f t="shared" si="2"/>
        <v>0</v>
      </c>
      <c r="R11" s="24">
        <f t="shared" si="1"/>
        <v>0</v>
      </c>
      <c r="S11" s="20">
        <f>SUM(S12:S20)</f>
        <v>26</v>
      </c>
      <c r="T11" s="16"/>
      <c r="U11" s="16"/>
      <c r="V11" s="47"/>
      <c r="W11" s="48"/>
      <c r="X11" s="47"/>
      <c r="Y11" s="48"/>
      <c r="Z11" s="47"/>
      <c r="AA11" s="48"/>
      <c r="AB11" s="47"/>
      <c r="AC11" s="48"/>
      <c r="AD11" s="47"/>
    </row>
    <row r="12" spans="1:83" s="54" customFormat="1" ht="35.25" hidden="1" customHeight="1" outlineLevel="1">
      <c r="A12" s="25"/>
      <c r="B12" s="26" t="s">
        <v>756</v>
      </c>
      <c r="C12" s="18">
        <v>40571</v>
      </c>
      <c r="D12" s="19">
        <v>74</v>
      </c>
      <c r="E12" s="27" t="s">
        <v>1324</v>
      </c>
      <c r="F12" s="20" t="s">
        <v>1325</v>
      </c>
      <c r="G12" s="53"/>
      <c r="H12" s="20" t="s">
        <v>1323</v>
      </c>
      <c r="I12" s="29">
        <v>11</v>
      </c>
      <c r="J12" s="30">
        <v>0</v>
      </c>
      <c r="K12" s="30">
        <v>0</v>
      </c>
      <c r="L12" s="30">
        <v>0</v>
      </c>
      <c r="M12" s="46">
        <v>0</v>
      </c>
      <c r="N12" s="46">
        <v>0</v>
      </c>
      <c r="O12" s="46">
        <v>0</v>
      </c>
      <c r="P12" s="46">
        <v>0</v>
      </c>
      <c r="Q12" s="33">
        <f t="shared" si="2"/>
        <v>0</v>
      </c>
      <c r="R12" s="33">
        <f t="shared" si="1"/>
        <v>0</v>
      </c>
      <c r="S12" s="34">
        <f t="shared" si="3"/>
        <v>0</v>
      </c>
      <c r="T12" s="16"/>
      <c r="U12" s="16"/>
      <c r="V12" s="35"/>
      <c r="W12" s="36"/>
      <c r="X12" s="35"/>
      <c r="Y12" s="36"/>
      <c r="Z12" s="35"/>
      <c r="AA12" s="36"/>
      <c r="AB12" s="35"/>
      <c r="AC12" s="36"/>
      <c r="AD12" s="35"/>
    </row>
    <row r="13" spans="1:83" s="54" customFormat="1" ht="35.25" hidden="1" customHeight="1" outlineLevel="1">
      <c r="A13" s="25"/>
      <c r="B13" s="26" t="s">
        <v>1127</v>
      </c>
      <c r="C13" s="18"/>
      <c r="D13" s="19"/>
      <c r="E13" s="27"/>
      <c r="F13" s="20"/>
      <c r="G13" s="53"/>
      <c r="H13" s="20"/>
      <c r="I13" s="29">
        <v>1</v>
      </c>
      <c r="J13" s="30">
        <v>0</v>
      </c>
      <c r="K13" s="30">
        <v>0</v>
      </c>
      <c r="L13" s="30">
        <v>0</v>
      </c>
      <c r="M13" s="46">
        <v>0</v>
      </c>
      <c r="N13" s="46">
        <v>0</v>
      </c>
      <c r="O13" s="46">
        <v>0</v>
      </c>
      <c r="P13" s="46">
        <v>0</v>
      </c>
      <c r="Q13" s="33">
        <f t="shared" si="2"/>
        <v>0</v>
      </c>
      <c r="R13" s="33">
        <f t="shared" si="1"/>
        <v>0</v>
      </c>
      <c r="S13" s="34">
        <f t="shared" si="3"/>
        <v>0</v>
      </c>
      <c r="T13" s="16"/>
      <c r="U13" s="16"/>
      <c r="V13" s="35"/>
      <c r="W13" s="36"/>
      <c r="X13" s="35"/>
      <c r="Y13" s="36"/>
      <c r="Z13" s="35"/>
      <c r="AA13" s="36"/>
      <c r="AB13" s="35"/>
      <c r="AC13" s="36"/>
      <c r="AD13" s="35"/>
    </row>
    <row r="14" spans="1:83" s="54" customFormat="1" ht="35.25" hidden="1" customHeight="1" outlineLevel="1">
      <c r="A14" s="25"/>
      <c r="B14" s="26" t="s">
        <v>1128</v>
      </c>
      <c r="C14" s="18"/>
      <c r="D14" s="19"/>
      <c r="E14" s="27"/>
      <c r="F14" s="20"/>
      <c r="G14" s="53"/>
      <c r="H14" s="20"/>
      <c r="I14" s="29">
        <v>1</v>
      </c>
      <c r="J14" s="30">
        <v>0</v>
      </c>
      <c r="K14" s="30">
        <v>0</v>
      </c>
      <c r="L14" s="30">
        <v>0</v>
      </c>
      <c r="M14" s="46">
        <v>0</v>
      </c>
      <c r="N14" s="46">
        <v>0</v>
      </c>
      <c r="O14" s="46">
        <v>0</v>
      </c>
      <c r="P14" s="46">
        <v>0</v>
      </c>
      <c r="Q14" s="33">
        <f t="shared" si="2"/>
        <v>0</v>
      </c>
      <c r="R14" s="33">
        <f t="shared" si="1"/>
        <v>0</v>
      </c>
      <c r="S14" s="34">
        <f t="shared" si="3"/>
        <v>0</v>
      </c>
      <c r="T14" s="16"/>
      <c r="U14" s="16"/>
      <c r="V14" s="35"/>
      <c r="W14" s="36"/>
      <c r="X14" s="35"/>
      <c r="Y14" s="36"/>
      <c r="Z14" s="35"/>
      <c r="AA14" s="36"/>
      <c r="AB14" s="35"/>
      <c r="AC14" s="36"/>
      <c r="AD14" s="35"/>
    </row>
    <row r="15" spans="1:83" s="54" customFormat="1" ht="35.25" hidden="1" customHeight="1" outlineLevel="1">
      <c r="A15" s="25"/>
      <c r="B15" s="26" t="s">
        <v>1129</v>
      </c>
      <c r="C15" s="18"/>
      <c r="D15" s="19"/>
      <c r="E15" s="27"/>
      <c r="F15" s="20"/>
      <c r="G15" s="53"/>
      <c r="H15" s="20"/>
      <c r="I15" s="29">
        <v>1</v>
      </c>
      <c r="J15" s="30">
        <v>0</v>
      </c>
      <c r="K15" s="30">
        <v>0</v>
      </c>
      <c r="L15" s="30">
        <v>0</v>
      </c>
      <c r="M15" s="46">
        <v>0</v>
      </c>
      <c r="N15" s="46">
        <v>0</v>
      </c>
      <c r="O15" s="46">
        <v>0</v>
      </c>
      <c r="P15" s="46">
        <v>0</v>
      </c>
      <c r="Q15" s="33">
        <f t="shared" si="2"/>
        <v>0</v>
      </c>
      <c r="R15" s="33">
        <f t="shared" si="1"/>
        <v>0</v>
      </c>
      <c r="S15" s="34">
        <f t="shared" si="3"/>
        <v>0</v>
      </c>
      <c r="T15" s="16"/>
      <c r="U15" s="16"/>
      <c r="V15" s="35"/>
      <c r="W15" s="36"/>
      <c r="X15" s="35"/>
      <c r="Y15" s="36"/>
      <c r="Z15" s="35"/>
      <c r="AA15" s="36"/>
      <c r="AB15" s="35"/>
      <c r="AC15" s="36"/>
      <c r="AD15" s="35"/>
    </row>
    <row r="16" spans="1:83" s="54" customFormat="1" ht="35.25" hidden="1" customHeight="1" outlineLevel="1">
      <c r="A16" s="25"/>
      <c r="B16" s="26" t="s">
        <v>1130</v>
      </c>
      <c r="C16" s="18"/>
      <c r="D16" s="19"/>
      <c r="E16" s="27"/>
      <c r="F16" s="20"/>
      <c r="G16" s="53"/>
      <c r="H16" s="20"/>
      <c r="I16" s="29">
        <v>1</v>
      </c>
      <c r="J16" s="30">
        <v>0</v>
      </c>
      <c r="K16" s="30">
        <v>0</v>
      </c>
      <c r="L16" s="30">
        <v>0</v>
      </c>
      <c r="M16" s="46">
        <v>0</v>
      </c>
      <c r="N16" s="46">
        <v>0</v>
      </c>
      <c r="O16" s="46">
        <v>0</v>
      </c>
      <c r="P16" s="46">
        <v>0</v>
      </c>
      <c r="Q16" s="33">
        <f t="shared" si="2"/>
        <v>0</v>
      </c>
      <c r="R16" s="33">
        <f t="shared" si="1"/>
        <v>0</v>
      </c>
      <c r="S16" s="34">
        <f t="shared" si="3"/>
        <v>0</v>
      </c>
      <c r="T16" s="16"/>
      <c r="U16" s="16"/>
      <c r="V16" s="35"/>
      <c r="W16" s="36"/>
      <c r="X16" s="35"/>
      <c r="Y16" s="36"/>
      <c r="Z16" s="35"/>
      <c r="AA16" s="36"/>
      <c r="AB16" s="35"/>
      <c r="AC16" s="36"/>
      <c r="AD16" s="35"/>
    </row>
    <row r="17" spans="1:30" s="54" customFormat="1" ht="35.25" hidden="1" customHeight="1" outlineLevel="1">
      <c r="A17" s="25"/>
      <c r="B17" s="26" t="s">
        <v>1131</v>
      </c>
      <c r="C17" s="18"/>
      <c r="D17" s="19"/>
      <c r="E17" s="27"/>
      <c r="F17" s="20"/>
      <c r="G17" s="53"/>
      <c r="H17" s="20"/>
      <c r="I17" s="29">
        <v>0</v>
      </c>
      <c r="J17" s="30">
        <v>0</v>
      </c>
      <c r="K17" s="30">
        <v>0</v>
      </c>
      <c r="L17" s="30">
        <v>0</v>
      </c>
      <c r="M17" s="46">
        <v>0</v>
      </c>
      <c r="N17" s="46">
        <v>0</v>
      </c>
      <c r="O17" s="46">
        <v>0</v>
      </c>
      <c r="P17" s="46">
        <v>0</v>
      </c>
      <c r="Q17" s="33">
        <f t="shared" si="2"/>
        <v>0</v>
      </c>
      <c r="R17" s="33">
        <f t="shared" si="1"/>
        <v>0</v>
      </c>
      <c r="S17" s="34">
        <f t="shared" si="3"/>
        <v>0</v>
      </c>
      <c r="T17" s="16"/>
      <c r="U17" s="16"/>
      <c r="V17" s="35"/>
      <c r="W17" s="36"/>
      <c r="X17" s="35"/>
      <c r="Y17" s="36"/>
      <c r="Z17" s="35"/>
      <c r="AA17" s="36"/>
      <c r="AB17" s="35"/>
      <c r="AC17" s="36"/>
      <c r="AD17" s="35"/>
    </row>
    <row r="18" spans="1:30" s="54" customFormat="1" ht="35.25" hidden="1" customHeight="1" outlineLevel="1">
      <c r="A18" s="25"/>
      <c r="B18" s="26" t="s">
        <v>1326</v>
      </c>
      <c r="C18" s="18"/>
      <c r="D18" s="19"/>
      <c r="E18" s="27"/>
      <c r="F18" s="20"/>
      <c r="G18" s="53"/>
      <c r="H18" s="20"/>
      <c r="I18" s="29">
        <v>10</v>
      </c>
      <c r="J18" s="30">
        <v>3</v>
      </c>
      <c r="K18" s="30">
        <v>0</v>
      </c>
      <c r="L18" s="30">
        <v>0</v>
      </c>
      <c r="M18" s="46">
        <v>0</v>
      </c>
      <c r="N18" s="46">
        <v>0</v>
      </c>
      <c r="O18" s="46">
        <v>0</v>
      </c>
      <c r="P18" s="46">
        <v>0</v>
      </c>
      <c r="Q18" s="33">
        <f t="shared" si="2"/>
        <v>0</v>
      </c>
      <c r="R18" s="33">
        <f t="shared" si="1"/>
        <v>0</v>
      </c>
      <c r="S18" s="34">
        <f t="shared" si="3"/>
        <v>3</v>
      </c>
      <c r="T18" s="16"/>
      <c r="U18" s="16"/>
      <c r="V18" s="35"/>
      <c r="W18" s="36"/>
      <c r="X18" s="35"/>
      <c r="Y18" s="36"/>
      <c r="Z18" s="35"/>
      <c r="AA18" s="36"/>
      <c r="AB18" s="35"/>
      <c r="AC18" s="36"/>
      <c r="AD18" s="35"/>
    </row>
    <row r="19" spans="1:30" s="54" customFormat="1" ht="35.25" hidden="1" customHeight="1" outlineLevel="1">
      <c r="A19" s="25"/>
      <c r="B19" s="26" t="s">
        <v>1132</v>
      </c>
      <c r="C19" s="18"/>
      <c r="D19" s="19"/>
      <c r="E19" s="27"/>
      <c r="F19" s="20"/>
      <c r="G19" s="53"/>
      <c r="H19" s="20"/>
      <c r="I19" s="29">
        <v>9</v>
      </c>
      <c r="J19" s="30">
        <v>0</v>
      </c>
      <c r="K19" s="30">
        <v>0</v>
      </c>
      <c r="L19" s="30">
        <v>0</v>
      </c>
      <c r="M19" s="46">
        <v>0</v>
      </c>
      <c r="N19" s="46">
        <v>0</v>
      </c>
      <c r="O19" s="46">
        <v>0</v>
      </c>
      <c r="P19" s="46">
        <v>0</v>
      </c>
      <c r="Q19" s="33">
        <f t="shared" si="2"/>
        <v>0</v>
      </c>
      <c r="R19" s="33">
        <f t="shared" si="1"/>
        <v>0</v>
      </c>
      <c r="S19" s="34">
        <f t="shared" si="3"/>
        <v>0</v>
      </c>
      <c r="T19" s="16"/>
      <c r="U19" s="16"/>
      <c r="V19" s="35"/>
      <c r="W19" s="36"/>
      <c r="X19" s="35"/>
      <c r="Y19" s="36"/>
      <c r="Z19" s="35"/>
      <c r="AA19" s="36"/>
      <c r="AB19" s="35"/>
      <c r="AC19" s="36"/>
      <c r="AD19" s="35"/>
    </row>
    <row r="20" spans="1:30" s="49" customFormat="1" ht="31.5" hidden="1" customHeight="1" outlineLevel="1">
      <c r="A20" s="25"/>
      <c r="B20" s="26" t="s">
        <v>457</v>
      </c>
      <c r="C20" s="39" t="s">
        <v>459</v>
      </c>
      <c r="D20" s="40" t="s">
        <v>458</v>
      </c>
      <c r="E20" s="41" t="s">
        <v>460</v>
      </c>
      <c r="F20" s="29"/>
      <c r="G20" s="42"/>
      <c r="H20" s="29" t="s">
        <v>461</v>
      </c>
      <c r="I20" s="29">
        <v>43</v>
      </c>
      <c r="J20" s="29">
        <v>23</v>
      </c>
      <c r="K20" s="29">
        <v>0</v>
      </c>
      <c r="L20" s="29">
        <v>0</v>
      </c>
      <c r="M20" s="46">
        <v>0</v>
      </c>
      <c r="N20" s="46">
        <v>0</v>
      </c>
      <c r="O20" s="46">
        <v>0</v>
      </c>
      <c r="P20" s="46">
        <v>0</v>
      </c>
      <c r="Q20" s="33">
        <f t="shared" si="2"/>
        <v>0</v>
      </c>
      <c r="R20" s="33">
        <f t="shared" si="1"/>
        <v>0</v>
      </c>
      <c r="S20" s="34">
        <f t="shared" si="3"/>
        <v>23</v>
      </c>
      <c r="T20" s="16"/>
      <c r="U20" s="16"/>
      <c r="V20" s="47"/>
      <c r="W20" s="48"/>
      <c r="X20" s="47"/>
      <c r="Y20" s="48"/>
      <c r="Z20" s="47"/>
      <c r="AA20" s="48"/>
      <c r="AB20" s="47"/>
      <c r="AC20" s="48"/>
      <c r="AD20" s="47"/>
    </row>
    <row r="21" spans="1:30" s="49" customFormat="1" ht="33" customHeight="1" collapsed="1">
      <c r="A21" s="51" t="s">
        <v>170</v>
      </c>
      <c r="B21" s="55" t="s">
        <v>773</v>
      </c>
      <c r="C21" s="39"/>
      <c r="D21" s="40"/>
      <c r="E21" s="41"/>
      <c r="F21" s="29"/>
      <c r="G21" s="42"/>
      <c r="H21" s="29"/>
      <c r="I21" s="20">
        <f>SUM(I22:I28)</f>
        <v>21</v>
      </c>
      <c r="J21" s="20">
        <f>SUM(J22:J28)</f>
        <v>8</v>
      </c>
      <c r="K21" s="20">
        <f t="shared" ref="K21:P21" si="5">K27+K28</f>
        <v>16</v>
      </c>
      <c r="L21" s="20">
        <f t="shared" si="5"/>
        <v>0</v>
      </c>
      <c r="M21" s="20">
        <f t="shared" si="5"/>
        <v>0</v>
      </c>
      <c r="N21" s="20">
        <f t="shared" si="5"/>
        <v>0</v>
      </c>
      <c r="O21" s="20">
        <f t="shared" si="5"/>
        <v>0</v>
      </c>
      <c r="P21" s="20">
        <f t="shared" si="5"/>
        <v>0</v>
      </c>
      <c r="Q21" s="24">
        <f t="shared" si="2"/>
        <v>0</v>
      </c>
      <c r="R21" s="24">
        <f t="shared" si="1"/>
        <v>16</v>
      </c>
      <c r="S21" s="20">
        <f t="shared" ref="S21:S26" si="6">S27+S28</f>
        <v>0</v>
      </c>
      <c r="T21" s="16"/>
      <c r="U21" s="16"/>
      <c r="V21" s="47"/>
      <c r="W21" s="48"/>
      <c r="X21" s="47"/>
      <c r="Y21" s="48"/>
      <c r="Z21" s="47"/>
      <c r="AA21" s="48"/>
      <c r="AB21" s="47"/>
      <c r="AC21" s="48"/>
      <c r="AD21" s="47"/>
    </row>
    <row r="22" spans="1:30" s="49" customFormat="1" ht="33" hidden="1" customHeight="1" outlineLevel="1">
      <c r="A22" s="51"/>
      <c r="B22" s="26" t="s">
        <v>1246</v>
      </c>
      <c r="C22" s="39"/>
      <c r="D22" s="40"/>
      <c r="E22" s="41"/>
      <c r="F22" s="29"/>
      <c r="G22" s="42"/>
      <c r="H22" s="29"/>
      <c r="I22" s="20">
        <v>1</v>
      </c>
      <c r="J22" s="56">
        <v>0</v>
      </c>
      <c r="K22" s="56">
        <v>0</v>
      </c>
      <c r="L22" s="56">
        <v>0</v>
      </c>
      <c r="M22" s="20">
        <v>0</v>
      </c>
      <c r="N22" s="20">
        <v>0</v>
      </c>
      <c r="O22" s="20">
        <v>0</v>
      </c>
      <c r="P22" s="20">
        <v>0</v>
      </c>
      <c r="Q22" s="24">
        <f>M22+N22+O22+P22</f>
        <v>0</v>
      </c>
      <c r="R22" s="24">
        <f t="shared" si="1"/>
        <v>0</v>
      </c>
      <c r="S22" s="20">
        <f t="shared" si="6"/>
        <v>0</v>
      </c>
      <c r="T22" s="16"/>
      <c r="U22" s="16"/>
      <c r="V22" s="47"/>
      <c r="W22" s="48"/>
      <c r="X22" s="47"/>
      <c r="Y22" s="48"/>
      <c r="Z22" s="47"/>
      <c r="AA22" s="48"/>
      <c r="AB22" s="47"/>
      <c r="AC22" s="48"/>
      <c r="AD22" s="47"/>
    </row>
    <row r="23" spans="1:30" s="49" customFormat="1" ht="33" hidden="1" customHeight="1" outlineLevel="1">
      <c r="A23" s="51"/>
      <c r="B23" s="26" t="s">
        <v>1247</v>
      </c>
      <c r="C23" s="39"/>
      <c r="D23" s="40"/>
      <c r="E23" s="41"/>
      <c r="F23" s="29"/>
      <c r="G23" s="42"/>
      <c r="H23" s="29"/>
      <c r="I23" s="20">
        <v>1</v>
      </c>
      <c r="J23" s="56">
        <v>0</v>
      </c>
      <c r="K23" s="56">
        <v>0</v>
      </c>
      <c r="L23" s="56">
        <v>0</v>
      </c>
      <c r="M23" s="20">
        <v>0</v>
      </c>
      <c r="N23" s="20">
        <v>0</v>
      </c>
      <c r="O23" s="20">
        <v>0</v>
      </c>
      <c r="P23" s="20">
        <v>0</v>
      </c>
      <c r="Q23" s="24">
        <f t="shared" si="2"/>
        <v>0</v>
      </c>
      <c r="R23" s="24">
        <f t="shared" si="1"/>
        <v>0</v>
      </c>
      <c r="S23" s="20">
        <f t="shared" si="6"/>
        <v>0</v>
      </c>
      <c r="T23" s="16"/>
      <c r="U23" s="16"/>
      <c r="V23" s="47"/>
      <c r="W23" s="48"/>
      <c r="X23" s="47"/>
      <c r="Y23" s="48"/>
      <c r="Z23" s="47"/>
      <c r="AA23" s="48"/>
      <c r="AB23" s="47"/>
      <c r="AC23" s="48"/>
      <c r="AD23" s="47"/>
    </row>
    <row r="24" spans="1:30" s="49" customFormat="1" ht="33" hidden="1" customHeight="1" outlineLevel="1">
      <c r="A24" s="51"/>
      <c r="B24" s="26" t="s">
        <v>1248</v>
      </c>
      <c r="C24" s="39"/>
      <c r="D24" s="40"/>
      <c r="E24" s="41"/>
      <c r="F24" s="29"/>
      <c r="G24" s="42"/>
      <c r="H24" s="29"/>
      <c r="I24" s="20">
        <v>1</v>
      </c>
      <c r="J24" s="56">
        <v>0</v>
      </c>
      <c r="K24" s="56">
        <v>0</v>
      </c>
      <c r="L24" s="56">
        <v>0</v>
      </c>
      <c r="M24" s="20">
        <v>0</v>
      </c>
      <c r="N24" s="20">
        <v>0</v>
      </c>
      <c r="O24" s="20">
        <v>0</v>
      </c>
      <c r="P24" s="20">
        <v>0</v>
      </c>
      <c r="Q24" s="24">
        <f t="shared" si="2"/>
        <v>0</v>
      </c>
      <c r="R24" s="24">
        <f t="shared" si="1"/>
        <v>0</v>
      </c>
      <c r="S24" s="20">
        <f t="shared" si="6"/>
        <v>0</v>
      </c>
      <c r="T24" s="16"/>
      <c r="U24" s="16"/>
      <c r="V24" s="47"/>
      <c r="W24" s="48"/>
      <c r="X24" s="47"/>
      <c r="Y24" s="48"/>
      <c r="Z24" s="47"/>
      <c r="AA24" s="48"/>
      <c r="AB24" s="47"/>
      <c r="AC24" s="48"/>
      <c r="AD24" s="47"/>
    </row>
    <row r="25" spans="1:30" s="49" customFormat="1" ht="33" hidden="1" customHeight="1" outlineLevel="1">
      <c r="A25" s="51"/>
      <c r="B25" s="26" t="s">
        <v>1249</v>
      </c>
      <c r="C25" s="39"/>
      <c r="D25" s="40"/>
      <c r="E25" s="41"/>
      <c r="F25" s="29"/>
      <c r="G25" s="42"/>
      <c r="H25" s="29"/>
      <c r="I25" s="20">
        <v>1</v>
      </c>
      <c r="J25" s="56">
        <v>0</v>
      </c>
      <c r="K25" s="56">
        <v>0</v>
      </c>
      <c r="L25" s="56">
        <v>0</v>
      </c>
      <c r="M25" s="20">
        <v>0</v>
      </c>
      <c r="N25" s="20">
        <v>0</v>
      </c>
      <c r="O25" s="20">
        <v>0</v>
      </c>
      <c r="P25" s="20">
        <v>0</v>
      </c>
      <c r="Q25" s="24">
        <f t="shared" si="2"/>
        <v>0</v>
      </c>
      <c r="R25" s="24">
        <f t="shared" si="1"/>
        <v>0</v>
      </c>
      <c r="S25" s="20">
        <f t="shared" si="6"/>
        <v>0</v>
      </c>
      <c r="T25" s="16"/>
      <c r="U25" s="16"/>
      <c r="V25" s="47"/>
      <c r="W25" s="48"/>
      <c r="X25" s="47"/>
      <c r="Y25" s="48"/>
      <c r="Z25" s="47"/>
      <c r="AA25" s="48"/>
      <c r="AB25" s="47"/>
      <c r="AC25" s="48"/>
      <c r="AD25" s="47"/>
    </row>
    <row r="26" spans="1:30" s="49" customFormat="1" ht="33" hidden="1" customHeight="1" outlineLevel="1">
      <c r="A26" s="51"/>
      <c r="B26" s="26" t="s">
        <v>1250</v>
      </c>
      <c r="C26" s="39"/>
      <c r="D26" s="40"/>
      <c r="E26" s="41"/>
      <c r="F26" s="29"/>
      <c r="G26" s="42"/>
      <c r="H26" s="29"/>
      <c r="I26" s="20">
        <v>1</v>
      </c>
      <c r="J26" s="56">
        <v>0</v>
      </c>
      <c r="K26" s="56">
        <v>0</v>
      </c>
      <c r="L26" s="56">
        <v>0</v>
      </c>
      <c r="M26" s="20">
        <v>0</v>
      </c>
      <c r="N26" s="20">
        <v>0</v>
      </c>
      <c r="O26" s="20">
        <v>0</v>
      </c>
      <c r="P26" s="20">
        <v>0</v>
      </c>
      <c r="Q26" s="24">
        <f>M26+N26+O26+P26</f>
        <v>0</v>
      </c>
      <c r="R26" s="24">
        <f t="shared" si="1"/>
        <v>0</v>
      </c>
      <c r="S26" s="20">
        <f t="shared" si="6"/>
        <v>0</v>
      </c>
      <c r="T26" s="16"/>
      <c r="U26" s="16"/>
      <c r="V26" s="47"/>
      <c r="W26" s="48"/>
      <c r="X26" s="47"/>
      <c r="Y26" s="48"/>
      <c r="Z26" s="47"/>
      <c r="AA26" s="48"/>
      <c r="AB26" s="47"/>
      <c r="AC26" s="48"/>
      <c r="AD26" s="47"/>
    </row>
    <row r="27" spans="1:30" s="60" customFormat="1" ht="48.75" hidden="1" customHeight="1" outlineLevel="1">
      <c r="A27" s="25"/>
      <c r="B27" s="26" t="s">
        <v>1236</v>
      </c>
      <c r="C27" s="18">
        <v>40595</v>
      </c>
      <c r="D27" s="20" t="s">
        <v>176</v>
      </c>
      <c r="E27" s="27" t="s">
        <v>177</v>
      </c>
      <c r="F27" s="57" t="s">
        <v>178</v>
      </c>
      <c r="G27" s="58" t="s">
        <v>179</v>
      </c>
      <c r="H27" s="57" t="s">
        <v>180</v>
      </c>
      <c r="I27" s="29">
        <v>8</v>
      </c>
      <c r="J27" s="30">
        <v>0</v>
      </c>
      <c r="K27" s="30">
        <v>8</v>
      </c>
      <c r="L27" s="30">
        <v>0</v>
      </c>
      <c r="M27" s="46">
        <v>0</v>
      </c>
      <c r="N27" s="46">
        <v>0</v>
      </c>
      <c r="O27" s="46">
        <v>0</v>
      </c>
      <c r="P27" s="46">
        <v>0</v>
      </c>
      <c r="Q27" s="33">
        <f t="shared" si="2"/>
        <v>0</v>
      </c>
      <c r="R27" s="33">
        <f t="shared" si="1"/>
        <v>8</v>
      </c>
      <c r="S27" s="59">
        <f t="shared" si="3"/>
        <v>0</v>
      </c>
      <c r="T27" s="16"/>
      <c r="U27" s="1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62" customFormat="1" ht="15.75" hidden="1" customHeight="1" outlineLevel="1">
      <c r="A28" s="25"/>
      <c r="B28" s="61" t="s">
        <v>13</v>
      </c>
      <c r="C28" s="39"/>
      <c r="D28" s="40"/>
      <c r="E28" s="41"/>
      <c r="F28" s="29"/>
      <c r="G28" s="42"/>
      <c r="H28" s="29"/>
      <c r="I28" s="29">
        <f t="shared" ref="I28:P28" si="7">SUM(I29)</f>
        <v>8</v>
      </c>
      <c r="J28" s="29">
        <f t="shared" si="7"/>
        <v>8</v>
      </c>
      <c r="K28" s="29">
        <f t="shared" si="7"/>
        <v>8</v>
      </c>
      <c r="L28" s="29">
        <f t="shared" si="7"/>
        <v>0</v>
      </c>
      <c r="M28" s="29">
        <f t="shared" si="7"/>
        <v>0</v>
      </c>
      <c r="N28" s="29">
        <f t="shared" si="7"/>
        <v>0</v>
      </c>
      <c r="O28" s="29">
        <f t="shared" si="7"/>
        <v>0</v>
      </c>
      <c r="P28" s="29">
        <f t="shared" si="7"/>
        <v>0</v>
      </c>
      <c r="Q28" s="33">
        <f t="shared" si="2"/>
        <v>0</v>
      </c>
      <c r="R28" s="33">
        <f t="shared" si="1"/>
        <v>8</v>
      </c>
      <c r="S28" s="29">
        <f>SUM(S29)</f>
        <v>0</v>
      </c>
      <c r="T28" s="16"/>
      <c r="U28" s="16"/>
      <c r="V28" s="44"/>
      <c r="W28" s="43"/>
      <c r="X28" s="44"/>
      <c r="Y28" s="43"/>
      <c r="Z28" s="44"/>
      <c r="AA28" s="43"/>
      <c r="AB28" s="44"/>
      <c r="AC28" s="43"/>
      <c r="AD28" s="44"/>
    </row>
    <row r="29" spans="1:30" s="62" customFormat="1" ht="15.75" hidden="1" customHeight="1" outlineLevel="1">
      <c r="A29" s="25"/>
      <c r="B29" s="26" t="s">
        <v>296</v>
      </c>
      <c r="C29" s="39">
        <v>40934</v>
      </c>
      <c r="D29" s="40" t="s">
        <v>411</v>
      </c>
      <c r="E29" s="41"/>
      <c r="F29" s="29"/>
      <c r="G29" s="42"/>
      <c r="H29" s="29" t="s">
        <v>832</v>
      </c>
      <c r="I29" s="29">
        <v>8</v>
      </c>
      <c r="J29" s="29">
        <v>8</v>
      </c>
      <c r="K29" s="29">
        <v>8</v>
      </c>
      <c r="L29" s="29">
        <v>0</v>
      </c>
      <c r="M29" s="46">
        <v>0</v>
      </c>
      <c r="N29" s="46">
        <v>0</v>
      </c>
      <c r="O29" s="46">
        <v>0</v>
      </c>
      <c r="P29" s="46">
        <v>0</v>
      </c>
      <c r="Q29" s="33">
        <f t="shared" si="2"/>
        <v>0</v>
      </c>
      <c r="R29" s="33">
        <f t="shared" si="1"/>
        <v>8</v>
      </c>
      <c r="S29" s="34">
        <f t="shared" si="3"/>
        <v>0</v>
      </c>
      <c r="T29" s="16"/>
      <c r="U29" s="16"/>
      <c r="V29" s="44"/>
      <c r="W29" s="43"/>
      <c r="X29" s="44"/>
      <c r="Y29" s="43"/>
      <c r="Z29" s="44"/>
      <c r="AA29" s="43"/>
      <c r="AB29" s="44"/>
      <c r="AC29" s="43"/>
      <c r="AD29" s="44"/>
    </row>
    <row r="30" spans="1:30" s="62" customFormat="1" ht="33" customHeight="1" collapsed="1">
      <c r="A30" s="51" t="s">
        <v>172</v>
      </c>
      <c r="B30" s="55" t="s">
        <v>774</v>
      </c>
      <c r="C30" s="39"/>
      <c r="D30" s="40"/>
      <c r="E30" s="41"/>
      <c r="F30" s="29"/>
      <c r="G30" s="42"/>
      <c r="H30" s="29"/>
      <c r="I30" s="20">
        <f>I31+I32+I33+I34+I35+I44</f>
        <v>56</v>
      </c>
      <c r="J30" s="20">
        <f>J31+J32+J33+J34+J35+J44</f>
        <v>0</v>
      </c>
      <c r="K30" s="20">
        <f t="shared" ref="K30:P30" si="8">K31+K32+K34+K35+K44</f>
        <v>7</v>
      </c>
      <c r="L30" s="20">
        <f t="shared" si="8"/>
        <v>2</v>
      </c>
      <c r="M30" s="20">
        <f t="shared" si="8"/>
        <v>0</v>
      </c>
      <c r="N30" s="20">
        <f t="shared" si="8"/>
        <v>0</v>
      </c>
      <c r="O30" s="63">
        <f>SUM(O31:O50)</f>
        <v>0</v>
      </c>
      <c r="P30" s="20">
        <f t="shared" si="8"/>
        <v>0</v>
      </c>
      <c r="Q30" s="24">
        <f t="shared" si="2"/>
        <v>0</v>
      </c>
      <c r="R30" s="24">
        <f t="shared" si="1"/>
        <v>7</v>
      </c>
      <c r="S30" s="20">
        <f>S31+S32+S33+S34+S35+S44</f>
        <v>0</v>
      </c>
      <c r="T30" s="16"/>
      <c r="U30" s="16"/>
      <c r="V30" s="44"/>
      <c r="W30" s="43"/>
      <c r="X30" s="44"/>
      <c r="Y30" s="43"/>
      <c r="Z30" s="44"/>
      <c r="AA30" s="43"/>
      <c r="AB30" s="44"/>
      <c r="AC30" s="43"/>
      <c r="AD30" s="44"/>
    </row>
    <row r="31" spans="1:30" s="64" customFormat="1" ht="52.5" hidden="1" customHeight="1" outlineLevel="1">
      <c r="A31" s="51"/>
      <c r="B31" s="55" t="s">
        <v>420</v>
      </c>
      <c r="C31" s="18"/>
      <c r="D31" s="19"/>
      <c r="E31" s="27" t="s">
        <v>614</v>
      </c>
      <c r="F31" s="20" t="s">
        <v>765</v>
      </c>
      <c r="G31" s="53"/>
      <c r="H31" s="20" t="s">
        <v>615</v>
      </c>
      <c r="I31" s="29">
        <v>17</v>
      </c>
      <c r="J31" s="30">
        <v>0</v>
      </c>
      <c r="K31" s="30">
        <v>3</v>
      </c>
      <c r="L31" s="30">
        <v>0</v>
      </c>
      <c r="M31" s="46">
        <v>0</v>
      </c>
      <c r="N31" s="46">
        <v>0</v>
      </c>
      <c r="O31" s="46">
        <v>0</v>
      </c>
      <c r="P31" s="46">
        <v>0</v>
      </c>
      <c r="Q31" s="33">
        <f t="shared" si="2"/>
        <v>0</v>
      </c>
      <c r="R31" s="33">
        <f t="shared" si="1"/>
        <v>3</v>
      </c>
      <c r="S31" s="34">
        <f t="shared" si="3"/>
        <v>0</v>
      </c>
      <c r="T31" s="16"/>
      <c r="U31" s="16"/>
      <c r="V31" s="35"/>
      <c r="W31" s="36"/>
      <c r="X31" s="35"/>
      <c r="Y31" s="36"/>
      <c r="Z31" s="35"/>
      <c r="AA31" s="36"/>
      <c r="AB31" s="35"/>
      <c r="AC31" s="36"/>
      <c r="AD31" s="35"/>
    </row>
    <row r="32" spans="1:30" s="64" customFormat="1" ht="38.25" hidden="1" customHeight="1" outlineLevel="1">
      <c r="A32" s="51"/>
      <c r="B32" s="26" t="s">
        <v>1162</v>
      </c>
      <c r="C32" s="18"/>
      <c r="D32" s="19"/>
      <c r="E32" s="27" t="s">
        <v>641</v>
      </c>
      <c r="F32" s="20" t="s">
        <v>642</v>
      </c>
      <c r="G32" s="53"/>
      <c r="H32" s="20" t="s">
        <v>643</v>
      </c>
      <c r="I32" s="29">
        <v>3</v>
      </c>
      <c r="J32" s="30">
        <v>0</v>
      </c>
      <c r="K32" s="30">
        <v>0</v>
      </c>
      <c r="L32" s="30">
        <v>0</v>
      </c>
      <c r="M32" s="46">
        <v>0</v>
      </c>
      <c r="N32" s="46">
        <v>0</v>
      </c>
      <c r="O32" s="46">
        <v>0</v>
      </c>
      <c r="P32" s="46">
        <v>0</v>
      </c>
      <c r="Q32" s="33">
        <f t="shared" si="2"/>
        <v>0</v>
      </c>
      <c r="R32" s="33">
        <f t="shared" si="1"/>
        <v>0</v>
      </c>
      <c r="S32" s="34">
        <f t="shared" si="3"/>
        <v>0</v>
      </c>
      <c r="T32" s="16"/>
      <c r="U32" s="16"/>
      <c r="V32" s="35"/>
      <c r="W32" s="36"/>
      <c r="X32" s="35"/>
      <c r="Y32" s="36"/>
      <c r="Z32" s="35"/>
      <c r="AA32" s="36"/>
      <c r="AB32" s="35"/>
      <c r="AC32" s="36"/>
      <c r="AD32" s="35"/>
    </row>
    <row r="33" spans="1:30" s="64" customFormat="1" ht="46.5" hidden="1" customHeight="1" outlineLevel="1">
      <c r="A33" s="51"/>
      <c r="B33" s="26" t="s">
        <v>917</v>
      </c>
      <c r="C33" s="18"/>
      <c r="D33" s="19"/>
      <c r="E33" s="27"/>
      <c r="F33" s="20"/>
      <c r="G33" s="53"/>
      <c r="H33" s="20"/>
      <c r="I33" s="29">
        <v>1</v>
      </c>
      <c r="J33" s="30">
        <v>0</v>
      </c>
      <c r="K33" s="30">
        <v>0</v>
      </c>
      <c r="L33" s="30">
        <v>0</v>
      </c>
      <c r="M33" s="46">
        <v>0</v>
      </c>
      <c r="N33" s="46">
        <v>0</v>
      </c>
      <c r="O33" s="46">
        <v>0</v>
      </c>
      <c r="P33" s="46">
        <v>0</v>
      </c>
      <c r="Q33" s="33" t="s">
        <v>957</v>
      </c>
      <c r="R33" s="33">
        <f t="shared" si="1"/>
        <v>0</v>
      </c>
      <c r="S33" s="34">
        <f t="shared" si="3"/>
        <v>0</v>
      </c>
      <c r="T33" s="16"/>
      <c r="U33" s="16"/>
      <c r="V33" s="35"/>
      <c r="W33" s="36"/>
      <c r="X33" s="35"/>
      <c r="Y33" s="36"/>
      <c r="Z33" s="35"/>
      <c r="AA33" s="36"/>
      <c r="AB33" s="35"/>
      <c r="AC33" s="36"/>
      <c r="AD33" s="35"/>
    </row>
    <row r="34" spans="1:30" s="64" customFormat="1" ht="35.25" hidden="1" customHeight="1" outlineLevel="1">
      <c r="A34" s="51"/>
      <c r="B34" s="26" t="s">
        <v>1163</v>
      </c>
      <c r="C34" s="18"/>
      <c r="D34" s="19"/>
      <c r="E34" s="27" t="s">
        <v>644</v>
      </c>
      <c r="F34" s="20"/>
      <c r="G34" s="53"/>
      <c r="H34" s="20" t="s">
        <v>645</v>
      </c>
      <c r="I34" s="29">
        <v>4</v>
      </c>
      <c r="J34" s="30">
        <v>0</v>
      </c>
      <c r="K34" s="30">
        <v>0</v>
      </c>
      <c r="L34" s="30">
        <v>0</v>
      </c>
      <c r="M34" s="46">
        <v>0</v>
      </c>
      <c r="N34" s="46">
        <v>0</v>
      </c>
      <c r="O34" s="46">
        <v>0</v>
      </c>
      <c r="P34" s="46">
        <v>0</v>
      </c>
      <c r="Q34" s="33">
        <f t="shared" si="2"/>
        <v>0</v>
      </c>
      <c r="R34" s="33">
        <f t="shared" si="1"/>
        <v>0</v>
      </c>
      <c r="S34" s="34">
        <f t="shared" si="3"/>
        <v>0</v>
      </c>
      <c r="T34" s="16"/>
      <c r="U34" s="16"/>
      <c r="V34" s="35"/>
      <c r="W34" s="36"/>
      <c r="X34" s="35"/>
      <c r="Y34" s="36"/>
      <c r="Z34" s="35"/>
      <c r="AA34" s="36"/>
      <c r="AB34" s="35"/>
      <c r="AC34" s="36"/>
      <c r="AD34" s="35"/>
    </row>
    <row r="35" spans="1:30" s="62" customFormat="1" ht="15.75" hidden="1" customHeight="1" outlineLevel="1">
      <c r="A35" s="51"/>
      <c r="B35" s="61" t="s">
        <v>171</v>
      </c>
      <c r="C35" s="39"/>
      <c r="D35" s="40"/>
      <c r="E35" s="41"/>
      <c r="F35" s="29"/>
      <c r="G35" s="42"/>
      <c r="H35" s="29"/>
      <c r="I35" s="29">
        <f t="shared" ref="I35:P35" si="9">SUM(I36:I43)</f>
        <v>24</v>
      </c>
      <c r="J35" s="29">
        <f t="shared" si="9"/>
        <v>0</v>
      </c>
      <c r="K35" s="29">
        <f t="shared" si="9"/>
        <v>0</v>
      </c>
      <c r="L35" s="29">
        <f t="shared" si="9"/>
        <v>2</v>
      </c>
      <c r="M35" s="29">
        <f t="shared" si="9"/>
        <v>0</v>
      </c>
      <c r="N35" s="29">
        <f t="shared" si="9"/>
        <v>0</v>
      </c>
      <c r="O35" s="29">
        <f t="shared" si="9"/>
        <v>0</v>
      </c>
      <c r="P35" s="29">
        <f t="shared" si="9"/>
        <v>0</v>
      </c>
      <c r="Q35" s="33">
        <f t="shared" si="2"/>
        <v>0</v>
      </c>
      <c r="R35" s="33">
        <f t="shared" si="1"/>
        <v>0</v>
      </c>
      <c r="S35" s="29">
        <f>SUM(S36:S43)</f>
        <v>0</v>
      </c>
      <c r="T35" s="16"/>
      <c r="U35" s="16"/>
      <c r="V35" s="44"/>
      <c r="W35" s="43"/>
      <c r="X35" s="44"/>
      <c r="Y35" s="43"/>
      <c r="Z35" s="44"/>
      <c r="AA35" s="43"/>
      <c r="AB35" s="44"/>
      <c r="AC35" s="43"/>
      <c r="AD35" s="44"/>
    </row>
    <row r="36" spans="1:30" s="62" customFormat="1" ht="34.5" hidden="1" customHeight="1" outlineLevel="1">
      <c r="A36" s="51"/>
      <c r="B36" s="38" t="s">
        <v>616</v>
      </c>
      <c r="C36" s="39"/>
      <c r="D36" s="40"/>
      <c r="E36" s="41" t="s">
        <v>617</v>
      </c>
      <c r="F36" s="29" t="s">
        <v>618</v>
      </c>
      <c r="G36" s="42"/>
      <c r="H36" s="29" t="s">
        <v>619</v>
      </c>
      <c r="I36" s="29">
        <v>3</v>
      </c>
      <c r="J36" s="30">
        <v>0</v>
      </c>
      <c r="K36" s="30">
        <v>0</v>
      </c>
      <c r="L36" s="30">
        <v>0</v>
      </c>
      <c r="M36" s="46">
        <v>0</v>
      </c>
      <c r="N36" s="46">
        <v>0</v>
      </c>
      <c r="O36" s="46">
        <v>0</v>
      </c>
      <c r="P36" s="46">
        <v>0</v>
      </c>
      <c r="Q36" s="33">
        <f t="shared" si="2"/>
        <v>0</v>
      </c>
      <c r="R36" s="33">
        <f t="shared" si="1"/>
        <v>0</v>
      </c>
      <c r="S36" s="34">
        <f t="shared" si="3"/>
        <v>0</v>
      </c>
      <c r="T36" s="16"/>
      <c r="U36" s="16"/>
      <c r="V36" s="44"/>
      <c r="W36" s="43"/>
      <c r="X36" s="44"/>
      <c r="Y36" s="43"/>
      <c r="Z36" s="44"/>
      <c r="AA36" s="43"/>
      <c r="AB36" s="44"/>
      <c r="AC36" s="43"/>
      <c r="AD36" s="44"/>
    </row>
    <row r="37" spans="1:30" s="62" customFormat="1" ht="31.5" hidden="1" customHeight="1" outlineLevel="1">
      <c r="A37" s="51"/>
      <c r="B37" s="38" t="s">
        <v>1012</v>
      </c>
      <c r="C37" s="39"/>
      <c r="D37" s="40"/>
      <c r="E37" s="41" t="s">
        <v>620</v>
      </c>
      <c r="F37" s="29" t="s">
        <v>618</v>
      </c>
      <c r="G37" s="42"/>
      <c r="H37" s="29" t="s">
        <v>621</v>
      </c>
      <c r="I37" s="29">
        <v>3</v>
      </c>
      <c r="J37" s="30">
        <v>0</v>
      </c>
      <c r="K37" s="30">
        <v>0</v>
      </c>
      <c r="L37" s="30">
        <v>0</v>
      </c>
      <c r="M37" s="46">
        <v>0</v>
      </c>
      <c r="N37" s="46">
        <v>0</v>
      </c>
      <c r="O37" s="46">
        <v>0</v>
      </c>
      <c r="P37" s="46">
        <v>0</v>
      </c>
      <c r="Q37" s="33">
        <f t="shared" si="2"/>
        <v>0</v>
      </c>
      <c r="R37" s="33">
        <f t="shared" si="1"/>
        <v>0</v>
      </c>
      <c r="S37" s="34">
        <f t="shared" si="3"/>
        <v>0</v>
      </c>
      <c r="T37" s="16"/>
      <c r="U37" s="16"/>
      <c r="V37" s="44"/>
      <c r="W37" s="43"/>
      <c r="X37" s="44"/>
      <c r="Y37" s="43"/>
      <c r="Z37" s="44"/>
      <c r="AA37" s="43"/>
      <c r="AB37" s="44"/>
      <c r="AC37" s="43"/>
      <c r="AD37" s="44"/>
    </row>
    <row r="38" spans="1:30" s="62" customFormat="1" ht="31.5" hidden="1" customHeight="1" outlineLevel="1">
      <c r="A38" s="51"/>
      <c r="B38" s="38" t="s">
        <v>1013</v>
      </c>
      <c r="C38" s="39"/>
      <c r="D38" s="40"/>
      <c r="E38" s="41" t="s">
        <v>622</v>
      </c>
      <c r="F38" s="29" t="s">
        <v>618</v>
      </c>
      <c r="G38" s="42"/>
      <c r="H38" s="29" t="s">
        <v>623</v>
      </c>
      <c r="I38" s="29">
        <v>2</v>
      </c>
      <c r="J38" s="30">
        <v>0</v>
      </c>
      <c r="K38" s="30">
        <v>0</v>
      </c>
      <c r="L38" s="30">
        <v>2</v>
      </c>
      <c r="M38" s="46">
        <v>0</v>
      </c>
      <c r="N38" s="46">
        <v>0</v>
      </c>
      <c r="O38" s="46">
        <v>0</v>
      </c>
      <c r="P38" s="46">
        <v>0</v>
      </c>
      <c r="Q38" s="33">
        <f t="shared" si="2"/>
        <v>0</v>
      </c>
      <c r="R38" s="33">
        <f t="shared" si="1"/>
        <v>0</v>
      </c>
      <c r="S38" s="34">
        <f t="shared" si="3"/>
        <v>0</v>
      </c>
      <c r="T38" s="16"/>
      <c r="U38" s="16"/>
      <c r="V38" s="44"/>
      <c r="W38" s="43"/>
      <c r="X38" s="44"/>
      <c r="Y38" s="43"/>
      <c r="Z38" s="44"/>
      <c r="AA38" s="43"/>
      <c r="AB38" s="44"/>
      <c r="AC38" s="43"/>
      <c r="AD38" s="44"/>
    </row>
    <row r="39" spans="1:30" s="62" customFormat="1" ht="31.5" hidden="1" customHeight="1" outlineLevel="1">
      <c r="A39" s="51"/>
      <c r="B39" s="38" t="s">
        <v>1266</v>
      </c>
      <c r="C39" s="39"/>
      <c r="D39" s="40"/>
      <c r="E39" s="41" t="s">
        <v>624</v>
      </c>
      <c r="F39" s="29" t="s">
        <v>618</v>
      </c>
      <c r="G39" s="42"/>
      <c r="H39" s="29" t="s">
        <v>625</v>
      </c>
      <c r="I39" s="29">
        <v>9</v>
      </c>
      <c r="J39" s="30">
        <v>0</v>
      </c>
      <c r="K39" s="30">
        <v>0</v>
      </c>
      <c r="L39" s="30">
        <v>0</v>
      </c>
      <c r="M39" s="46">
        <v>0</v>
      </c>
      <c r="N39" s="46">
        <v>0</v>
      </c>
      <c r="O39" s="46">
        <v>0</v>
      </c>
      <c r="P39" s="46">
        <v>0</v>
      </c>
      <c r="Q39" s="33">
        <f t="shared" si="2"/>
        <v>0</v>
      </c>
      <c r="R39" s="33">
        <f t="shared" si="1"/>
        <v>0</v>
      </c>
      <c r="S39" s="34">
        <f t="shared" si="3"/>
        <v>0</v>
      </c>
      <c r="T39" s="16"/>
      <c r="U39" s="16"/>
      <c r="V39" s="44"/>
      <c r="W39" s="43"/>
      <c r="X39" s="44"/>
      <c r="Y39" s="43"/>
      <c r="Z39" s="44"/>
      <c r="AA39" s="43"/>
      <c r="AB39" s="44"/>
      <c r="AC39" s="43"/>
      <c r="AD39" s="44"/>
    </row>
    <row r="40" spans="1:30" s="62" customFormat="1" ht="31.5" hidden="1" customHeight="1" outlineLevel="1">
      <c r="A40" s="51"/>
      <c r="B40" s="38" t="s">
        <v>626</v>
      </c>
      <c r="C40" s="39"/>
      <c r="D40" s="40"/>
      <c r="E40" s="41" t="s">
        <v>627</v>
      </c>
      <c r="F40" s="29" t="s">
        <v>618</v>
      </c>
      <c r="G40" s="42"/>
      <c r="H40" s="40" t="s">
        <v>630</v>
      </c>
      <c r="I40" s="29">
        <v>2</v>
      </c>
      <c r="J40" s="30">
        <v>0</v>
      </c>
      <c r="K40" s="30">
        <v>0</v>
      </c>
      <c r="L40" s="30">
        <v>0</v>
      </c>
      <c r="M40" s="46">
        <v>0</v>
      </c>
      <c r="N40" s="46">
        <v>0</v>
      </c>
      <c r="O40" s="46">
        <v>0</v>
      </c>
      <c r="P40" s="46">
        <v>0</v>
      </c>
      <c r="Q40" s="33">
        <f t="shared" si="2"/>
        <v>0</v>
      </c>
      <c r="R40" s="33">
        <f t="shared" si="1"/>
        <v>0</v>
      </c>
      <c r="S40" s="34">
        <f t="shared" si="3"/>
        <v>0</v>
      </c>
      <c r="T40" s="16"/>
      <c r="U40" s="16"/>
      <c r="V40" s="44"/>
      <c r="W40" s="43"/>
      <c r="X40" s="44"/>
      <c r="Y40" s="43"/>
      <c r="Z40" s="44"/>
      <c r="AA40" s="43"/>
      <c r="AB40" s="44"/>
      <c r="AC40" s="43"/>
      <c r="AD40" s="44"/>
    </row>
    <row r="41" spans="1:30" s="62" customFormat="1" ht="31.5" hidden="1" customHeight="1" outlineLevel="1">
      <c r="A41" s="51"/>
      <c r="B41" s="38" t="s">
        <v>628</v>
      </c>
      <c r="C41" s="39"/>
      <c r="D41" s="40"/>
      <c r="E41" s="41" t="s">
        <v>629</v>
      </c>
      <c r="F41" s="29" t="s">
        <v>631</v>
      </c>
      <c r="G41" s="42"/>
      <c r="H41" s="29" t="s">
        <v>632</v>
      </c>
      <c r="I41" s="29">
        <v>2</v>
      </c>
      <c r="J41" s="30">
        <v>0</v>
      </c>
      <c r="K41" s="30">
        <v>0</v>
      </c>
      <c r="L41" s="30">
        <v>0</v>
      </c>
      <c r="M41" s="46">
        <v>0</v>
      </c>
      <c r="N41" s="46">
        <v>0</v>
      </c>
      <c r="O41" s="46">
        <v>0</v>
      </c>
      <c r="P41" s="46">
        <v>0</v>
      </c>
      <c r="Q41" s="33">
        <f t="shared" si="2"/>
        <v>0</v>
      </c>
      <c r="R41" s="33">
        <f t="shared" si="1"/>
        <v>0</v>
      </c>
      <c r="S41" s="34">
        <f t="shared" si="3"/>
        <v>0</v>
      </c>
      <c r="T41" s="16"/>
      <c r="U41" s="16"/>
      <c r="V41" s="44"/>
      <c r="W41" s="43"/>
      <c r="X41" s="44"/>
      <c r="Y41" s="43"/>
      <c r="Z41" s="44"/>
      <c r="AA41" s="43"/>
      <c r="AB41" s="44"/>
      <c r="AC41" s="43"/>
      <c r="AD41" s="44"/>
    </row>
    <row r="42" spans="1:30" s="62" customFormat="1" ht="31.5" hidden="1" customHeight="1" outlineLevel="1">
      <c r="A42" s="51"/>
      <c r="B42" s="38" t="s">
        <v>633</v>
      </c>
      <c r="C42" s="39"/>
      <c r="D42" s="40"/>
      <c r="E42" s="41" t="s">
        <v>634</v>
      </c>
      <c r="F42" s="29" t="s">
        <v>631</v>
      </c>
      <c r="G42" s="42"/>
      <c r="H42" s="29" t="s">
        <v>635</v>
      </c>
      <c r="I42" s="29">
        <v>3</v>
      </c>
      <c r="J42" s="30">
        <v>0</v>
      </c>
      <c r="K42" s="30">
        <v>0</v>
      </c>
      <c r="L42" s="30">
        <v>0</v>
      </c>
      <c r="M42" s="46">
        <v>0</v>
      </c>
      <c r="N42" s="46">
        <v>0</v>
      </c>
      <c r="O42" s="46">
        <v>0</v>
      </c>
      <c r="P42" s="46">
        <v>0</v>
      </c>
      <c r="Q42" s="33">
        <f t="shared" si="2"/>
        <v>0</v>
      </c>
      <c r="R42" s="33">
        <f t="shared" si="1"/>
        <v>0</v>
      </c>
      <c r="S42" s="34">
        <f t="shared" si="3"/>
        <v>0</v>
      </c>
      <c r="T42" s="16"/>
      <c r="U42" s="16"/>
      <c r="V42" s="44"/>
      <c r="W42" s="43"/>
      <c r="X42" s="44"/>
      <c r="Y42" s="43"/>
      <c r="Z42" s="44"/>
      <c r="AA42" s="43"/>
      <c r="AB42" s="44"/>
      <c r="AC42" s="43"/>
      <c r="AD42" s="44"/>
    </row>
    <row r="43" spans="1:30" s="62" customFormat="1" ht="31.5" hidden="1" customHeight="1" outlineLevel="1">
      <c r="A43" s="51"/>
      <c r="B43" s="38" t="s">
        <v>636</v>
      </c>
      <c r="C43" s="39"/>
      <c r="D43" s="40"/>
      <c r="E43" s="41" t="s">
        <v>637</v>
      </c>
      <c r="F43" s="29" t="s">
        <v>618</v>
      </c>
      <c r="G43" s="42"/>
      <c r="H43" s="65">
        <v>19634</v>
      </c>
      <c r="I43" s="29">
        <v>0</v>
      </c>
      <c r="J43" s="30">
        <v>0</v>
      </c>
      <c r="K43" s="30">
        <v>0</v>
      </c>
      <c r="L43" s="30">
        <v>0</v>
      </c>
      <c r="M43" s="46">
        <v>0</v>
      </c>
      <c r="N43" s="46">
        <v>0</v>
      </c>
      <c r="O43" s="46">
        <v>0</v>
      </c>
      <c r="P43" s="46">
        <v>0</v>
      </c>
      <c r="Q43" s="33">
        <f t="shared" si="2"/>
        <v>0</v>
      </c>
      <c r="R43" s="33">
        <f t="shared" si="1"/>
        <v>0</v>
      </c>
      <c r="S43" s="34">
        <f t="shared" si="3"/>
        <v>0</v>
      </c>
      <c r="T43" s="16"/>
      <c r="U43" s="16"/>
      <c r="V43" s="44"/>
      <c r="W43" s="43"/>
      <c r="X43" s="44"/>
      <c r="Y43" s="43"/>
      <c r="Z43" s="44"/>
      <c r="AA43" s="43"/>
      <c r="AB43" s="44"/>
      <c r="AC43" s="43"/>
      <c r="AD43" s="44"/>
    </row>
    <row r="44" spans="1:30" s="62" customFormat="1" ht="15.75" hidden="1" customHeight="1" outlineLevel="1">
      <c r="A44" s="51"/>
      <c r="B44" s="61" t="s">
        <v>13</v>
      </c>
      <c r="C44" s="39"/>
      <c r="D44" s="40"/>
      <c r="E44" s="41"/>
      <c r="F44" s="29"/>
      <c r="G44" s="42"/>
      <c r="H44" s="29"/>
      <c r="I44" s="29">
        <f t="shared" ref="I44:P44" si="10">SUM(I45:I50)</f>
        <v>7</v>
      </c>
      <c r="J44" s="29">
        <f t="shared" si="10"/>
        <v>0</v>
      </c>
      <c r="K44" s="29">
        <f t="shared" si="10"/>
        <v>4</v>
      </c>
      <c r="L44" s="29">
        <f t="shared" si="10"/>
        <v>0</v>
      </c>
      <c r="M44" s="29">
        <f t="shared" si="10"/>
        <v>0</v>
      </c>
      <c r="N44" s="29">
        <f t="shared" si="10"/>
        <v>0</v>
      </c>
      <c r="O44" s="29">
        <f t="shared" si="10"/>
        <v>0</v>
      </c>
      <c r="P44" s="29">
        <f t="shared" si="10"/>
        <v>0</v>
      </c>
      <c r="Q44" s="33">
        <f t="shared" si="2"/>
        <v>0</v>
      </c>
      <c r="R44" s="33">
        <f t="shared" si="1"/>
        <v>4</v>
      </c>
      <c r="S44" s="29">
        <f>SUM(S45:S50)</f>
        <v>0</v>
      </c>
      <c r="T44" s="16"/>
      <c r="U44" s="16"/>
      <c r="V44" s="44"/>
      <c r="W44" s="43"/>
      <c r="X44" s="44"/>
      <c r="Y44" s="43"/>
      <c r="Z44" s="44"/>
      <c r="AA44" s="43"/>
      <c r="AB44" s="44"/>
      <c r="AC44" s="43"/>
      <c r="AD44" s="44"/>
    </row>
    <row r="45" spans="1:30" s="62" customFormat="1" ht="35.25" hidden="1" customHeight="1" outlineLevel="1">
      <c r="A45" s="51"/>
      <c r="B45" s="38" t="s">
        <v>918</v>
      </c>
      <c r="C45" s="39"/>
      <c r="D45" s="40"/>
      <c r="E45" s="41"/>
      <c r="F45" s="29"/>
      <c r="G45" s="42"/>
      <c r="H45" s="29"/>
      <c r="I45" s="29">
        <v>1</v>
      </c>
      <c r="J45" s="30">
        <v>0</v>
      </c>
      <c r="K45" s="30">
        <v>1</v>
      </c>
      <c r="L45" s="30">
        <v>0</v>
      </c>
      <c r="M45" s="46">
        <v>0</v>
      </c>
      <c r="N45" s="46">
        <v>0</v>
      </c>
      <c r="O45" s="46">
        <v>0</v>
      </c>
      <c r="P45" s="46">
        <v>0</v>
      </c>
      <c r="Q45" s="33">
        <f>SUM(M45:P45)</f>
        <v>0</v>
      </c>
      <c r="R45" s="33">
        <f t="shared" si="1"/>
        <v>1</v>
      </c>
      <c r="S45" s="34">
        <f t="shared" si="3"/>
        <v>0</v>
      </c>
      <c r="T45" s="16"/>
      <c r="U45" s="16"/>
      <c r="V45" s="44"/>
      <c r="W45" s="43"/>
      <c r="X45" s="44"/>
      <c r="Y45" s="43"/>
      <c r="Z45" s="44"/>
      <c r="AA45" s="43"/>
      <c r="AB45" s="44"/>
      <c r="AC45" s="43"/>
      <c r="AD45" s="44"/>
    </row>
    <row r="46" spans="1:30" s="62" customFormat="1" ht="36" hidden="1" customHeight="1" outlineLevel="1">
      <c r="A46" s="51"/>
      <c r="B46" s="38" t="s">
        <v>919</v>
      </c>
      <c r="C46" s="39"/>
      <c r="D46" s="40"/>
      <c r="E46" s="41"/>
      <c r="F46" s="29"/>
      <c r="G46" s="42"/>
      <c r="H46" s="29"/>
      <c r="I46" s="29">
        <v>1</v>
      </c>
      <c r="J46" s="30">
        <v>0</v>
      </c>
      <c r="K46" s="30">
        <v>1</v>
      </c>
      <c r="L46" s="30">
        <v>0</v>
      </c>
      <c r="M46" s="46">
        <v>0</v>
      </c>
      <c r="N46" s="46">
        <v>0</v>
      </c>
      <c r="O46" s="46">
        <v>0</v>
      </c>
      <c r="P46" s="46">
        <v>0</v>
      </c>
      <c r="Q46" s="33" t="s">
        <v>957</v>
      </c>
      <c r="R46" s="33">
        <f t="shared" si="1"/>
        <v>1</v>
      </c>
      <c r="S46" s="34">
        <f t="shared" si="3"/>
        <v>0</v>
      </c>
      <c r="T46" s="16"/>
      <c r="U46" s="16"/>
      <c r="V46" s="44"/>
      <c r="W46" s="43"/>
      <c r="X46" s="44"/>
      <c r="Y46" s="43"/>
      <c r="Z46" s="44"/>
      <c r="AA46" s="43"/>
      <c r="AB46" s="44"/>
      <c r="AC46" s="43"/>
      <c r="AD46" s="44"/>
    </row>
    <row r="47" spans="1:30" s="62" customFormat="1" ht="36" hidden="1" customHeight="1" outlineLevel="1">
      <c r="A47" s="51"/>
      <c r="B47" s="38" t="s">
        <v>1304</v>
      </c>
      <c r="C47" s="39"/>
      <c r="D47" s="40"/>
      <c r="E47" s="41"/>
      <c r="F47" s="29"/>
      <c r="G47" s="42"/>
      <c r="H47" s="29"/>
      <c r="I47" s="29">
        <v>1</v>
      </c>
      <c r="J47" s="30">
        <v>0</v>
      </c>
      <c r="K47" s="30">
        <v>0</v>
      </c>
      <c r="L47" s="30">
        <v>0</v>
      </c>
      <c r="M47" s="46">
        <v>0</v>
      </c>
      <c r="N47" s="46">
        <v>0</v>
      </c>
      <c r="O47" s="46">
        <v>0</v>
      </c>
      <c r="P47" s="46">
        <v>0</v>
      </c>
      <c r="Q47" s="33" t="s">
        <v>957</v>
      </c>
      <c r="R47" s="33">
        <f t="shared" si="1"/>
        <v>0</v>
      </c>
      <c r="S47" s="34">
        <f t="shared" si="3"/>
        <v>0</v>
      </c>
      <c r="T47" s="16"/>
      <c r="U47" s="16"/>
      <c r="V47" s="44"/>
      <c r="W47" s="43"/>
      <c r="X47" s="44"/>
      <c r="Y47" s="43"/>
      <c r="Z47" s="44"/>
      <c r="AA47" s="43"/>
      <c r="AB47" s="44"/>
      <c r="AC47" s="43"/>
      <c r="AD47" s="44"/>
    </row>
    <row r="48" spans="1:30" s="62" customFormat="1" ht="36" hidden="1" customHeight="1" outlineLevel="1">
      <c r="A48" s="51"/>
      <c r="B48" s="38" t="s">
        <v>1014</v>
      </c>
      <c r="C48" s="39"/>
      <c r="D48" s="40"/>
      <c r="E48" s="41"/>
      <c r="F48" s="29"/>
      <c r="G48" s="42"/>
      <c r="H48" s="29"/>
      <c r="I48" s="29">
        <v>1</v>
      </c>
      <c r="J48" s="30">
        <v>0</v>
      </c>
      <c r="K48" s="30">
        <v>0</v>
      </c>
      <c r="L48" s="30">
        <v>0</v>
      </c>
      <c r="M48" s="46">
        <v>0</v>
      </c>
      <c r="N48" s="46">
        <v>0</v>
      </c>
      <c r="O48" s="46">
        <v>0</v>
      </c>
      <c r="P48" s="46">
        <v>0</v>
      </c>
      <c r="Q48" s="33" t="s">
        <v>957</v>
      </c>
      <c r="R48" s="33" t="s">
        <v>957</v>
      </c>
      <c r="S48" s="34">
        <f t="shared" si="3"/>
        <v>0</v>
      </c>
      <c r="T48" s="16"/>
      <c r="U48" s="16"/>
      <c r="V48" s="44"/>
      <c r="W48" s="43"/>
      <c r="X48" s="44"/>
      <c r="Y48" s="43"/>
      <c r="Z48" s="44"/>
      <c r="AA48" s="43"/>
      <c r="AB48" s="44"/>
      <c r="AC48" s="43"/>
      <c r="AD48" s="44"/>
    </row>
    <row r="49" spans="1:30" s="62" customFormat="1" ht="40.5" hidden="1" customHeight="1" outlineLevel="1">
      <c r="A49" s="51"/>
      <c r="B49" s="38" t="s">
        <v>920</v>
      </c>
      <c r="C49" s="39"/>
      <c r="D49" s="40"/>
      <c r="E49" s="41"/>
      <c r="F49" s="29"/>
      <c r="G49" s="42"/>
      <c r="H49" s="29"/>
      <c r="I49" s="29">
        <v>1</v>
      </c>
      <c r="J49" s="30">
        <v>0</v>
      </c>
      <c r="K49" s="30">
        <v>1</v>
      </c>
      <c r="L49" s="30">
        <v>0</v>
      </c>
      <c r="M49" s="46">
        <v>0</v>
      </c>
      <c r="N49" s="46">
        <v>0</v>
      </c>
      <c r="O49" s="46">
        <v>0</v>
      </c>
      <c r="P49" s="46">
        <v>0</v>
      </c>
      <c r="Q49" s="33" t="s">
        <v>957</v>
      </c>
      <c r="R49" s="33">
        <f t="shared" ref="R49:R111" si="11">K49+Q49</f>
        <v>1</v>
      </c>
      <c r="S49" s="34">
        <f t="shared" si="3"/>
        <v>0</v>
      </c>
      <c r="T49" s="16"/>
      <c r="U49" s="16"/>
      <c r="V49" s="44"/>
      <c r="W49" s="43"/>
      <c r="X49" s="44"/>
      <c r="Y49" s="43"/>
      <c r="Z49" s="44"/>
      <c r="AA49" s="43"/>
      <c r="AB49" s="44"/>
      <c r="AC49" s="43"/>
      <c r="AD49" s="44"/>
    </row>
    <row r="50" spans="1:30" s="62" customFormat="1" ht="70.5" hidden="1" customHeight="1" outlineLevel="1">
      <c r="A50" s="51"/>
      <c r="B50" s="38" t="s">
        <v>638</v>
      </c>
      <c r="C50" s="39"/>
      <c r="D50" s="40"/>
      <c r="E50" s="41" t="s">
        <v>50</v>
      </c>
      <c r="F50" s="29" t="s">
        <v>639</v>
      </c>
      <c r="G50" s="42"/>
      <c r="H50" s="29" t="s">
        <v>640</v>
      </c>
      <c r="I50" s="29">
        <v>2</v>
      </c>
      <c r="J50" s="30">
        <v>0</v>
      </c>
      <c r="K50" s="30">
        <v>1</v>
      </c>
      <c r="L50" s="30">
        <v>0</v>
      </c>
      <c r="M50" s="46">
        <v>0</v>
      </c>
      <c r="N50" s="46">
        <v>0</v>
      </c>
      <c r="O50" s="46">
        <v>0</v>
      </c>
      <c r="P50" s="46">
        <v>0</v>
      </c>
      <c r="Q50" s="33">
        <f t="shared" si="2"/>
        <v>0</v>
      </c>
      <c r="R50" s="33">
        <f t="shared" si="11"/>
        <v>1</v>
      </c>
      <c r="S50" s="34">
        <f t="shared" si="3"/>
        <v>0</v>
      </c>
      <c r="T50" s="16"/>
      <c r="U50" s="16"/>
      <c r="V50" s="44"/>
      <c r="W50" s="43"/>
      <c r="X50" s="44"/>
      <c r="Y50" s="43"/>
      <c r="Z50" s="44"/>
      <c r="AA50" s="43"/>
      <c r="AB50" s="44"/>
      <c r="AC50" s="43"/>
      <c r="AD50" s="44"/>
    </row>
    <row r="51" spans="1:30" s="62" customFormat="1" ht="31.5" customHeight="1" collapsed="1">
      <c r="A51" s="51" t="s">
        <v>356</v>
      </c>
      <c r="B51" s="55" t="s">
        <v>775</v>
      </c>
      <c r="C51" s="39"/>
      <c r="D51" s="40"/>
      <c r="E51" s="41"/>
      <c r="F51" s="29"/>
      <c r="G51" s="42"/>
      <c r="H51" s="29"/>
      <c r="I51" s="20">
        <f>SUM(I52:I54)</f>
        <v>39</v>
      </c>
      <c r="J51" s="20">
        <f t="shared" ref="J51:P51" si="12">SUM(J52:J54)</f>
        <v>0</v>
      </c>
      <c r="K51" s="20">
        <f t="shared" si="12"/>
        <v>8</v>
      </c>
      <c r="L51" s="20">
        <f t="shared" si="12"/>
        <v>4</v>
      </c>
      <c r="M51" s="20">
        <f t="shared" si="12"/>
        <v>0</v>
      </c>
      <c r="N51" s="20">
        <f t="shared" si="12"/>
        <v>2</v>
      </c>
      <c r="O51" s="20">
        <f t="shared" si="12"/>
        <v>0</v>
      </c>
      <c r="P51" s="63">
        <f t="shared" si="12"/>
        <v>0</v>
      </c>
      <c r="Q51" s="24">
        <f t="shared" si="2"/>
        <v>2</v>
      </c>
      <c r="R51" s="24">
        <f t="shared" si="11"/>
        <v>10</v>
      </c>
      <c r="S51" s="20">
        <f>SUM(S52:S54)</f>
        <v>0</v>
      </c>
      <c r="T51" s="16"/>
      <c r="U51" s="16"/>
      <c r="V51" s="44"/>
      <c r="W51" s="43"/>
      <c r="X51" s="44"/>
      <c r="Y51" s="43"/>
      <c r="Z51" s="44"/>
      <c r="AA51" s="43"/>
      <c r="AB51" s="44"/>
      <c r="AC51" s="43"/>
      <c r="AD51" s="44"/>
    </row>
    <row r="52" spans="1:30" s="64" customFormat="1" ht="33" hidden="1" customHeight="1" outlineLevel="1">
      <c r="A52" s="51"/>
      <c r="B52" s="26" t="s">
        <v>303</v>
      </c>
      <c r="C52" s="18">
        <v>40539</v>
      </c>
      <c r="D52" s="19">
        <v>3048</v>
      </c>
      <c r="E52" s="27" t="s">
        <v>181</v>
      </c>
      <c r="F52" s="20" t="s">
        <v>182</v>
      </c>
      <c r="G52" s="53"/>
      <c r="H52" s="20"/>
      <c r="I52" s="20">
        <v>0</v>
      </c>
      <c r="J52" s="20">
        <v>0</v>
      </c>
      <c r="K52" s="20">
        <v>0</v>
      </c>
      <c r="L52" s="20">
        <v>0</v>
      </c>
      <c r="M52" s="46">
        <v>0</v>
      </c>
      <c r="N52" s="63">
        <v>0</v>
      </c>
      <c r="O52" s="46">
        <v>0</v>
      </c>
      <c r="P52" s="63">
        <v>0</v>
      </c>
      <c r="Q52" s="33">
        <f t="shared" si="2"/>
        <v>0</v>
      </c>
      <c r="R52" s="33">
        <f t="shared" si="11"/>
        <v>0</v>
      </c>
      <c r="S52" s="34">
        <f t="shared" si="3"/>
        <v>0</v>
      </c>
      <c r="T52" s="16"/>
      <c r="U52" s="16"/>
      <c r="V52" s="35"/>
      <c r="W52" s="36"/>
      <c r="X52" s="35"/>
      <c r="Y52" s="36"/>
      <c r="Z52" s="35"/>
      <c r="AA52" s="36"/>
      <c r="AB52" s="35"/>
      <c r="AC52" s="36"/>
      <c r="AD52" s="35"/>
    </row>
    <row r="53" spans="1:30" s="64" customFormat="1" ht="33" hidden="1" customHeight="1" outlineLevel="1">
      <c r="A53" s="51"/>
      <c r="B53" s="26" t="s">
        <v>1343</v>
      </c>
      <c r="C53" s="18"/>
      <c r="D53" s="19"/>
      <c r="E53" s="27"/>
      <c r="F53" s="20"/>
      <c r="G53" s="53"/>
      <c r="H53" s="20"/>
      <c r="I53" s="20">
        <v>17</v>
      </c>
      <c r="J53" s="20">
        <v>0</v>
      </c>
      <c r="K53" s="20">
        <v>8</v>
      </c>
      <c r="L53" s="20">
        <v>4</v>
      </c>
      <c r="M53" s="46">
        <v>0</v>
      </c>
      <c r="N53" s="63">
        <v>2</v>
      </c>
      <c r="O53" s="46">
        <v>0</v>
      </c>
      <c r="P53" s="63">
        <v>0</v>
      </c>
      <c r="Q53" s="33">
        <f t="shared" ref="Q53" si="13">M53+N53+O53+P53</f>
        <v>2</v>
      </c>
      <c r="R53" s="33">
        <f t="shared" ref="R53" si="14">K53+Q53</f>
        <v>10</v>
      </c>
      <c r="S53" s="34">
        <f t="shared" ref="S53" si="15">IF(J53-R53&lt;0,0,J53-R53)</f>
        <v>0</v>
      </c>
      <c r="T53" s="16"/>
      <c r="U53" s="16"/>
      <c r="V53" s="35"/>
      <c r="W53" s="36"/>
      <c r="X53" s="35"/>
      <c r="Y53" s="36"/>
      <c r="Z53" s="35"/>
      <c r="AA53" s="36"/>
      <c r="AB53" s="35"/>
      <c r="AC53" s="36"/>
      <c r="AD53" s="35"/>
    </row>
    <row r="54" spans="1:30" s="64" customFormat="1" ht="33" hidden="1" customHeight="1" outlineLevel="1">
      <c r="A54" s="51"/>
      <c r="B54" s="61" t="s">
        <v>13</v>
      </c>
      <c r="C54" s="18"/>
      <c r="D54" s="19"/>
      <c r="E54" s="27"/>
      <c r="F54" s="20"/>
      <c r="G54" s="53"/>
      <c r="H54" s="20"/>
      <c r="I54" s="20">
        <f>SUM(I55:I70)</f>
        <v>22</v>
      </c>
      <c r="J54" s="20">
        <f>SUM(J55:J70)</f>
        <v>0</v>
      </c>
      <c r="K54" s="20">
        <f t="shared" ref="K54:P54" si="16">SUM(K55:K70)</f>
        <v>0</v>
      </c>
      <c r="L54" s="20">
        <f t="shared" si="16"/>
        <v>0</v>
      </c>
      <c r="M54" s="20">
        <f t="shared" si="16"/>
        <v>0</v>
      </c>
      <c r="N54" s="20">
        <f t="shared" si="16"/>
        <v>0</v>
      </c>
      <c r="O54" s="20">
        <f t="shared" si="16"/>
        <v>0</v>
      </c>
      <c r="P54" s="20">
        <f t="shared" si="16"/>
        <v>0</v>
      </c>
      <c r="Q54" s="33">
        <f t="shared" si="2"/>
        <v>0</v>
      </c>
      <c r="R54" s="33">
        <f t="shared" si="11"/>
        <v>0</v>
      </c>
      <c r="S54" s="20">
        <f>SUM(S55:S70)</f>
        <v>0</v>
      </c>
      <c r="T54" s="16"/>
      <c r="U54" s="16"/>
      <c r="V54" s="35"/>
      <c r="W54" s="36"/>
      <c r="X54" s="35"/>
      <c r="Y54" s="36"/>
      <c r="Z54" s="35"/>
      <c r="AA54" s="36"/>
      <c r="AB54" s="35"/>
      <c r="AC54" s="36"/>
      <c r="AD54" s="35"/>
    </row>
    <row r="55" spans="1:30" s="64" customFormat="1" ht="33" hidden="1" customHeight="1" outlineLevel="1">
      <c r="A55" s="51"/>
      <c r="B55" s="26" t="s">
        <v>800</v>
      </c>
      <c r="C55" s="18">
        <v>41178</v>
      </c>
      <c r="D55" s="19" t="s">
        <v>808</v>
      </c>
      <c r="E55" s="27" t="s">
        <v>809</v>
      </c>
      <c r="F55" s="20"/>
      <c r="G55" s="53"/>
      <c r="H55" s="20" t="s">
        <v>810</v>
      </c>
      <c r="I55" s="20">
        <v>1</v>
      </c>
      <c r="J55" s="20">
        <v>0</v>
      </c>
      <c r="K55" s="20">
        <v>0</v>
      </c>
      <c r="L55" s="20">
        <v>0</v>
      </c>
      <c r="M55" s="63">
        <v>0</v>
      </c>
      <c r="N55" s="63">
        <v>0</v>
      </c>
      <c r="O55" s="63">
        <v>0</v>
      </c>
      <c r="P55" s="63">
        <v>0</v>
      </c>
      <c r="Q55" s="33">
        <f t="shared" si="2"/>
        <v>0</v>
      </c>
      <c r="R55" s="33">
        <f t="shared" si="11"/>
        <v>0</v>
      </c>
      <c r="S55" s="34">
        <f t="shared" si="3"/>
        <v>0</v>
      </c>
      <c r="T55" s="16"/>
      <c r="U55" s="16"/>
      <c r="V55" s="35"/>
      <c r="W55" s="36"/>
      <c r="X55" s="35"/>
      <c r="Y55" s="36"/>
      <c r="Z55" s="35"/>
      <c r="AA55" s="36"/>
      <c r="AB55" s="35"/>
      <c r="AC55" s="36"/>
      <c r="AD55" s="35"/>
    </row>
    <row r="56" spans="1:30" s="64" customFormat="1" ht="33" hidden="1" customHeight="1" outlineLevel="1">
      <c r="A56" s="51"/>
      <c r="B56" s="26" t="s">
        <v>801</v>
      </c>
      <c r="C56" s="18">
        <v>40574</v>
      </c>
      <c r="D56" s="19" t="s">
        <v>358</v>
      </c>
      <c r="E56" s="27" t="s">
        <v>811</v>
      </c>
      <c r="F56" s="20"/>
      <c r="G56" s="53"/>
      <c r="H56" s="20" t="s">
        <v>812</v>
      </c>
      <c r="I56" s="20">
        <v>2</v>
      </c>
      <c r="J56" s="20">
        <v>0</v>
      </c>
      <c r="K56" s="20">
        <v>0</v>
      </c>
      <c r="L56" s="20">
        <v>0</v>
      </c>
      <c r="M56" s="63">
        <v>0</v>
      </c>
      <c r="N56" s="63">
        <v>0</v>
      </c>
      <c r="O56" s="63">
        <v>0</v>
      </c>
      <c r="P56" s="63">
        <v>0</v>
      </c>
      <c r="Q56" s="33">
        <f t="shared" si="2"/>
        <v>0</v>
      </c>
      <c r="R56" s="33">
        <f t="shared" si="11"/>
        <v>0</v>
      </c>
      <c r="S56" s="34">
        <f t="shared" si="3"/>
        <v>0</v>
      </c>
      <c r="T56" s="16"/>
      <c r="U56" s="16"/>
      <c r="V56" s="35"/>
      <c r="W56" s="36"/>
      <c r="X56" s="35"/>
      <c r="Y56" s="36"/>
      <c r="Z56" s="35"/>
      <c r="AA56" s="36"/>
      <c r="AB56" s="35"/>
      <c r="AC56" s="36"/>
      <c r="AD56" s="35"/>
    </row>
    <row r="57" spans="1:30" s="64" customFormat="1" ht="33" hidden="1" customHeight="1" outlineLevel="1">
      <c r="A57" s="51"/>
      <c r="B57" s="26" t="s">
        <v>802</v>
      </c>
      <c r="C57" s="18"/>
      <c r="D57" s="19"/>
      <c r="E57" s="27" t="s">
        <v>813</v>
      </c>
      <c r="F57" s="20"/>
      <c r="G57" s="53"/>
      <c r="H57" s="20" t="s">
        <v>814</v>
      </c>
      <c r="I57" s="20">
        <v>1</v>
      </c>
      <c r="J57" s="20">
        <v>0</v>
      </c>
      <c r="K57" s="20">
        <v>0</v>
      </c>
      <c r="L57" s="20">
        <v>0</v>
      </c>
      <c r="M57" s="63">
        <v>0</v>
      </c>
      <c r="N57" s="63">
        <v>0</v>
      </c>
      <c r="O57" s="63">
        <v>0</v>
      </c>
      <c r="P57" s="63">
        <v>0</v>
      </c>
      <c r="Q57" s="33">
        <f t="shared" si="2"/>
        <v>0</v>
      </c>
      <c r="R57" s="33">
        <f t="shared" si="11"/>
        <v>0</v>
      </c>
      <c r="S57" s="34">
        <f t="shared" si="3"/>
        <v>0</v>
      </c>
      <c r="T57" s="16"/>
      <c r="U57" s="16"/>
      <c r="V57" s="35"/>
      <c r="W57" s="36"/>
      <c r="X57" s="35"/>
      <c r="Y57" s="36"/>
      <c r="Z57" s="35"/>
      <c r="AA57" s="36"/>
      <c r="AB57" s="35"/>
      <c r="AC57" s="36"/>
      <c r="AD57" s="35"/>
    </row>
    <row r="58" spans="1:30" s="64" customFormat="1" ht="33" hidden="1" customHeight="1" outlineLevel="1">
      <c r="A58" s="51"/>
      <c r="B58" s="26" t="s">
        <v>803</v>
      </c>
      <c r="C58" s="18">
        <v>40598</v>
      </c>
      <c r="D58" s="19" t="s">
        <v>413</v>
      </c>
      <c r="E58" s="27"/>
      <c r="F58" s="20"/>
      <c r="G58" s="53"/>
      <c r="H58" s="19" t="s">
        <v>815</v>
      </c>
      <c r="I58" s="20">
        <v>1</v>
      </c>
      <c r="J58" s="20">
        <v>0</v>
      </c>
      <c r="K58" s="20">
        <v>0</v>
      </c>
      <c r="L58" s="20">
        <v>0</v>
      </c>
      <c r="M58" s="63">
        <v>0</v>
      </c>
      <c r="N58" s="63">
        <v>0</v>
      </c>
      <c r="O58" s="63">
        <v>0</v>
      </c>
      <c r="P58" s="63">
        <v>0</v>
      </c>
      <c r="Q58" s="33">
        <f t="shared" si="2"/>
        <v>0</v>
      </c>
      <c r="R58" s="33">
        <f t="shared" si="11"/>
        <v>0</v>
      </c>
      <c r="S58" s="34">
        <f t="shared" si="3"/>
        <v>0</v>
      </c>
      <c r="T58" s="16"/>
      <c r="U58" s="16"/>
      <c r="V58" s="35"/>
      <c r="W58" s="36"/>
      <c r="X58" s="35"/>
      <c r="Y58" s="36"/>
      <c r="Z58" s="35"/>
      <c r="AA58" s="36"/>
      <c r="AB58" s="35"/>
      <c r="AC58" s="36"/>
      <c r="AD58" s="35"/>
    </row>
    <row r="59" spans="1:30" s="64" customFormat="1" ht="33" hidden="1" customHeight="1" outlineLevel="1">
      <c r="A59" s="51"/>
      <c r="B59" s="26" t="s">
        <v>804</v>
      </c>
      <c r="C59" s="18">
        <v>40570</v>
      </c>
      <c r="D59" s="19" t="s">
        <v>358</v>
      </c>
      <c r="E59" s="27"/>
      <c r="F59" s="20"/>
      <c r="G59" s="53"/>
      <c r="H59" s="20" t="s">
        <v>816</v>
      </c>
      <c r="I59" s="20">
        <v>1</v>
      </c>
      <c r="J59" s="20">
        <v>0</v>
      </c>
      <c r="K59" s="20">
        <v>0</v>
      </c>
      <c r="L59" s="20">
        <v>0</v>
      </c>
      <c r="M59" s="63">
        <v>0</v>
      </c>
      <c r="N59" s="63">
        <v>0</v>
      </c>
      <c r="O59" s="63">
        <v>0</v>
      </c>
      <c r="P59" s="63">
        <v>0</v>
      </c>
      <c r="Q59" s="33">
        <f t="shared" si="2"/>
        <v>0</v>
      </c>
      <c r="R59" s="33">
        <f t="shared" si="11"/>
        <v>0</v>
      </c>
      <c r="S59" s="34">
        <f t="shared" si="3"/>
        <v>0</v>
      </c>
      <c r="T59" s="16"/>
      <c r="U59" s="16"/>
      <c r="V59" s="35"/>
      <c r="W59" s="36"/>
      <c r="X59" s="35"/>
      <c r="Y59" s="36"/>
      <c r="Z59" s="35"/>
      <c r="AA59" s="36"/>
      <c r="AB59" s="35"/>
      <c r="AC59" s="36"/>
      <c r="AD59" s="35"/>
    </row>
    <row r="60" spans="1:30" s="64" customFormat="1" ht="33" hidden="1" customHeight="1" outlineLevel="1">
      <c r="A60" s="51"/>
      <c r="B60" s="26" t="s">
        <v>805</v>
      </c>
      <c r="C60" s="18">
        <v>40568</v>
      </c>
      <c r="D60" s="19" t="s">
        <v>172</v>
      </c>
      <c r="E60" s="27" t="s">
        <v>817</v>
      </c>
      <c r="F60" s="20"/>
      <c r="G60" s="53"/>
      <c r="H60" s="20" t="s">
        <v>818</v>
      </c>
      <c r="I60" s="20">
        <v>1</v>
      </c>
      <c r="J60" s="20">
        <v>0</v>
      </c>
      <c r="K60" s="20">
        <v>0</v>
      </c>
      <c r="L60" s="20">
        <v>0</v>
      </c>
      <c r="M60" s="63">
        <v>0</v>
      </c>
      <c r="N60" s="63">
        <v>0</v>
      </c>
      <c r="O60" s="63">
        <v>0</v>
      </c>
      <c r="P60" s="63">
        <v>0</v>
      </c>
      <c r="Q60" s="33">
        <f t="shared" si="2"/>
        <v>0</v>
      </c>
      <c r="R60" s="33">
        <f t="shared" si="11"/>
        <v>0</v>
      </c>
      <c r="S60" s="34">
        <f t="shared" si="3"/>
        <v>0</v>
      </c>
      <c r="T60" s="16"/>
      <c r="U60" s="16"/>
      <c r="V60" s="35"/>
      <c r="W60" s="36"/>
      <c r="X60" s="35"/>
      <c r="Y60" s="36"/>
      <c r="Z60" s="35"/>
      <c r="AA60" s="36"/>
      <c r="AB60" s="35"/>
      <c r="AC60" s="36"/>
      <c r="AD60" s="35"/>
    </row>
    <row r="61" spans="1:30" s="64" customFormat="1" ht="33" hidden="1" customHeight="1" outlineLevel="1">
      <c r="A61" s="51"/>
      <c r="B61" s="26" t="s">
        <v>1267</v>
      </c>
      <c r="C61" s="18"/>
      <c r="D61" s="19"/>
      <c r="E61" s="27"/>
      <c r="F61" s="20"/>
      <c r="G61" s="53"/>
      <c r="H61" s="20"/>
      <c r="I61" s="20">
        <v>4</v>
      </c>
      <c r="J61" s="20">
        <v>0</v>
      </c>
      <c r="K61" s="20">
        <v>0</v>
      </c>
      <c r="L61" s="20">
        <v>0</v>
      </c>
      <c r="M61" s="63">
        <v>0</v>
      </c>
      <c r="N61" s="63">
        <v>0</v>
      </c>
      <c r="O61" s="63">
        <v>0</v>
      </c>
      <c r="P61" s="63">
        <v>0</v>
      </c>
      <c r="Q61" s="33">
        <f t="shared" ref="Q61:Q68" si="17">SUM(M61:P61)</f>
        <v>0</v>
      </c>
      <c r="R61" s="33">
        <f t="shared" si="11"/>
        <v>0</v>
      </c>
      <c r="S61" s="34">
        <f t="shared" si="3"/>
        <v>0</v>
      </c>
      <c r="T61" s="16"/>
      <c r="U61" s="16"/>
      <c r="V61" s="35"/>
      <c r="W61" s="36"/>
      <c r="X61" s="35"/>
      <c r="Y61" s="36"/>
      <c r="Z61" s="35"/>
      <c r="AA61" s="36"/>
      <c r="AB61" s="35"/>
      <c r="AC61" s="36"/>
      <c r="AD61" s="35"/>
    </row>
    <row r="62" spans="1:30" s="64" customFormat="1" ht="33" hidden="1" customHeight="1" outlineLevel="1">
      <c r="A62" s="51"/>
      <c r="B62" s="26" t="s">
        <v>1268</v>
      </c>
      <c r="C62" s="18"/>
      <c r="D62" s="19"/>
      <c r="E62" s="27"/>
      <c r="F62" s="20"/>
      <c r="G62" s="53"/>
      <c r="H62" s="20"/>
      <c r="I62" s="20">
        <v>1</v>
      </c>
      <c r="J62" s="20">
        <v>0</v>
      </c>
      <c r="K62" s="20">
        <v>0</v>
      </c>
      <c r="L62" s="20">
        <v>0</v>
      </c>
      <c r="M62" s="63">
        <v>0</v>
      </c>
      <c r="N62" s="63">
        <v>0</v>
      </c>
      <c r="O62" s="63">
        <v>0</v>
      </c>
      <c r="P62" s="63">
        <v>0</v>
      </c>
      <c r="Q62" s="33">
        <f t="shared" si="17"/>
        <v>0</v>
      </c>
      <c r="R62" s="33">
        <f t="shared" si="11"/>
        <v>0</v>
      </c>
      <c r="S62" s="34">
        <f t="shared" si="3"/>
        <v>0</v>
      </c>
      <c r="T62" s="16"/>
      <c r="U62" s="16"/>
      <c r="V62" s="35"/>
      <c r="W62" s="36"/>
      <c r="X62" s="35"/>
      <c r="Y62" s="36"/>
      <c r="Z62" s="35"/>
      <c r="AA62" s="36"/>
      <c r="AB62" s="35"/>
      <c r="AC62" s="36"/>
      <c r="AD62" s="35"/>
    </row>
    <row r="63" spans="1:30" s="64" customFormat="1" ht="33" hidden="1" customHeight="1" outlineLevel="1">
      <c r="A63" s="51"/>
      <c r="B63" s="26" t="s">
        <v>1269</v>
      </c>
      <c r="C63" s="18"/>
      <c r="D63" s="19"/>
      <c r="E63" s="27"/>
      <c r="F63" s="20"/>
      <c r="G63" s="53"/>
      <c r="H63" s="20"/>
      <c r="I63" s="20">
        <v>2</v>
      </c>
      <c r="J63" s="20">
        <v>0</v>
      </c>
      <c r="K63" s="20">
        <v>0</v>
      </c>
      <c r="L63" s="20">
        <v>0</v>
      </c>
      <c r="M63" s="63">
        <v>0</v>
      </c>
      <c r="N63" s="63">
        <v>0</v>
      </c>
      <c r="O63" s="63">
        <v>0</v>
      </c>
      <c r="P63" s="63">
        <v>0</v>
      </c>
      <c r="Q63" s="33">
        <f t="shared" si="17"/>
        <v>0</v>
      </c>
      <c r="R63" s="33">
        <f t="shared" si="11"/>
        <v>0</v>
      </c>
      <c r="S63" s="34">
        <f t="shared" si="3"/>
        <v>0</v>
      </c>
      <c r="T63" s="16"/>
      <c r="U63" s="16"/>
      <c r="V63" s="35"/>
      <c r="W63" s="36"/>
      <c r="X63" s="35"/>
      <c r="Y63" s="36"/>
      <c r="Z63" s="35"/>
      <c r="AA63" s="36"/>
      <c r="AB63" s="35"/>
      <c r="AC63" s="36"/>
      <c r="AD63" s="35"/>
    </row>
    <row r="64" spans="1:30" s="64" customFormat="1" ht="33" hidden="1" customHeight="1" outlineLevel="1">
      <c r="A64" s="51"/>
      <c r="B64" s="26" t="s">
        <v>1270</v>
      </c>
      <c r="C64" s="18"/>
      <c r="D64" s="19"/>
      <c r="E64" s="27"/>
      <c r="F64" s="20"/>
      <c r="G64" s="53"/>
      <c r="H64" s="20"/>
      <c r="I64" s="20">
        <v>1</v>
      </c>
      <c r="J64" s="20">
        <v>0</v>
      </c>
      <c r="K64" s="20">
        <v>0</v>
      </c>
      <c r="L64" s="20">
        <v>0</v>
      </c>
      <c r="M64" s="63">
        <v>0</v>
      </c>
      <c r="N64" s="63">
        <v>0</v>
      </c>
      <c r="O64" s="63">
        <v>0</v>
      </c>
      <c r="P64" s="63">
        <v>0</v>
      </c>
      <c r="Q64" s="33">
        <f t="shared" si="17"/>
        <v>0</v>
      </c>
      <c r="R64" s="33">
        <f t="shared" si="11"/>
        <v>0</v>
      </c>
      <c r="S64" s="34">
        <f t="shared" si="3"/>
        <v>0</v>
      </c>
      <c r="T64" s="16"/>
      <c r="U64" s="16"/>
      <c r="V64" s="35"/>
      <c r="W64" s="36"/>
      <c r="X64" s="35"/>
      <c r="Y64" s="36"/>
      <c r="Z64" s="35"/>
      <c r="AA64" s="36"/>
      <c r="AB64" s="35"/>
      <c r="AC64" s="36"/>
      <c r="AD64" s="35"/>
    </row>
    <row r="65" spans="1:30" s="64" customFormat="1" ht="33" hidden="1" customHeight="1" outlineLevel="1">
      <c r="A65" s="51"/>
      <c r="B65" s="26" t="s">
        <v>1271</v>
      </c>
      <c r="C65" s="18"/>
      <c r="D65" s="19"/>
      <c r="E65" s="27"/>
      <c r="F65" s="20"/>
      <c r="G65" s="53"/>
      <c r="H65" s="20"/>
      <c r="I65" s="20">
        <v>2</v>
      </c>
      <c r="J65" s="20">
        <v>0</v>
      </c>
      <c r="K65" s="20">
        <v>0</v>
      </c>
      <c r="L65" s="20">
        <v>0</v>
      </c>
      <c r="M65" s="63">
        <v>0</v>
      </c>
      <c r="N65" s="63">
        <v>0</v>
      </c>
      <c r="O65" s="63">
        <v>0</v>
      </c>
      <c r="P65" s="63">
        <v>0</v>
      </c>
      <c r="Q65" s="33">
        <f t="shared" si="17"/>
        <v>0</v>
      </c>
      <c r="R65" s="33">
        <f t="shared" si="11"/>
        <v>0</v>
      </c>
      <c r="S65" s="34">
        <f t="shared" si="3"/>
        <v>0</v>
      </c>
      <c r="T65" s="16"/>
      <c r="U65" s="16"/>
      <c r="V65" s="35"/>
      <c r="W65" s="36"/>
      <c r="X65" s="35"/>
      <c r="Y65" s="36"/>
      <c r="Z65" s="35"/>
      <c r="AA65" s="36"/>
      <c r="AB65" s="35"/>
      <c r="AC65" s="36"/>
      <c r="AD65" s="35"/>
    </row>
    <row r="66" spans="1:30" s="64" customFormat="1" ht="33" hidden="1" customHeight="1" outlineLevel="1">
      <c r="A66" s="51"/>
      <c r="B66" s="26" t="s">
        <v>1272</v>
      </c>
      <c r="C66" s="18"/>
      <c r="D66" s="19"/>
      <c r="E66" s="27"/>
      <c r="F66" s="20"/>
      <c r="G66" s="53"/>
      <c r="H66" s="20"/>
      <c r="I66" s="20">
        <v>1</v>
      </c>
      <c r="J66" s="20">
        <v>0</v>
      </c>
      <c r="K66" s="20">
        <v>0</v>
      </c>
      <c r="L66" s="20">
        <v>0</v>
      </c>
      <c r="M66" s="63">
        <v>0</v>
      </c>
      <c r="N66" s="63">
        <v>0</v>
      </c>
      <c r="O66" s="63">
        <v>0</v>
      </c>
      <c r="P66" s="63">
        <v>0</v>
      </c>
      <c r="Q66" s="33">
        <f t="shared" si="17"/>
        <v>0</v>
      </c>
      <c r="R66" s="33">
        <f t="shared" si="11"/>
        <v>0</v>
      </c>
      <c r="S66" s="34">
        <f t="shared" si="3"/>
        <v>0</v>
      </c>
      <c r="T66" s="16"/>
      <c r="U66" s="16"/>
      <c r="V66" s="35"/>
      <c r="W66" s="36"/>
      <c r="X66" s="35"/>
      <c r="Y66" s="36"/>
      <c r="Z66" s="35"/>
      <c r="AA66" s="36"/>
      <c r="AB66" s="35"/>
      <c r="AC66" s="36"/>
      <c r="AD66" s="35"/>
    </row>
    <row r="67" spans="1:30" s="64" customFormat="1" ht="33" hidden="1" customHeight="1" outlineLevel="1">
      <c r="A67" s="51"/>
      <c r="B67" s="26" t="s">
        <v>1273</v>
      </c>
      <c r="C67" s="18"/>
      <c r="D67" s="19"/>
      <c r="E67" s="27"/>
      <c r="F67" s="20"/>
      <c r="G67" s="53"/>
      <c r="H67" s="20"/>
      <c r="I67" s="20">
        <v>1</v>
      </c>
      <c r="J67" s="20">
        <v>0</v>
      </c>
      <c r="K67" s="20">
        <v>0</v>
      </c>
      <c r="L67" s="20">
        <v>0</v>
      </c>
      <c r="M67" s="63">
        <v>0</v>
      </c>
      <c r="N67" s="63">
        <v>0</v>
      </c>
      <c r="O67" s="63">
        <v>0</v>
      </c>
      <c r="P67" s="63">
        <v>0</v>
      </c>
      <c r="Q67" s="33">
        <f t="shared" si="17"/>
        <v>0</v>
      </c>
      <c r="R67" s="33">
        <f t="shared" si="11"/>
        <v>0</v>
      </c>
      <c r="S67" s="34">
        <f t="shared" si="3"/>
        <v>0</v>
      </c>
      <c r="T67" s="16"/>
      <c r="U67" s="16"/>
      <c r="V67" s="35"/>
      <c r="W67" s="36"/>
      <c r="X67" s="35"/>
      <c r="Y67" s="36"/>
      <c r="Z67" s="35"/>
      <c r="AA67" s="36"/>
      <c r="AB67" s="35"/>
      <c r="AC67" s="36"/>
      <c r="AD67" s="35"/>
    </row>
    <row r="68" spans="1:30" s="64" customFormat="1" ht="33" hidden="1" customHeight="1" outlineLevel="1">
      <c r="A68" s="51"/>
      <c r="B68" s="26" t="s">
        <v>1338</v>
      </c>
      <c r="C68" s="18"/>
      <c r="D68" s="19"/>
      <c r="E68" s="27"/>
      <c r="F68" s="20"/>
      <c r="G68" s="53"/>
      <c r="H68" s="20"/>
      <c r="I68" s="20">
        <v>1</v>
      </c>
      <c r="J68" s="20">
        <v>0</v>
      </c>
      <c r="K68" s="20">
        <v>0</v>
      </c>
      <c r="L68" s="20">
        <v>0</v>
      </c>
      <c r="M68" s="63">
        <v>0</v>
      </c>
      <c r="N68" s="63">
        <v>0</v>
      </c>
      <c r="O68" s="63">
        <v>0</v>
      </c>
      <c r="P68" s="63">
        <v>0</v>
      </c>
      <c r="Q68" s="33">
        <f t="shared" si="17"/>
        <v>0</v>
      </c>
      <c r="R68" s="33">
        <f t="shared" si="11"/>
        <v>0</v>
      </c>
      <c r="S68" s="34">
        <f t="shared" si="3"/>
        <v>0</v>
      </c>
      <c r="T68" s="16"/>
      <c r="U68" s="16"/>
      <c r="V68" s="35"/>
      <c r="W68" s="36"/>
      <c r="X68" s="35"/>
      <c r="Y68" s="36"/>
      <c r="Z68" s="35"/>
      <c r="AA68" s="36"/>
      <c r="AB68" s="35"/>
      <c r="AC68" s="36"/>
      <c r="AD68" s="35"/>
    </row>
    <row r="69" spans="1:30" s="64" customFormat="1" ht="33" hidden="1" customHeight="1" outlineLevel="1">
      <c r="A69" s="51"/>
      <c r="B69" s="26" t="s">
        <v>806</v>
      </c>
      <c r="C69" s="18">
        <v>40562</v>
      </c>
      <c r="D69" s="19" t="s">
        <v>170</v>
      </c>
      <c r="E69" s="27"/>
      <c r="F69" s="20"/>
      <c r="G69" s="53"/>
      <c r="H69" s="20" t="s">
        <v>819</v>
      </c>
      <c r="I69" s="20">
        <v>1</v>
      </c>
      <c r="J69" s="20">
        <v>0</v>
      </c>
      <c r="K69" s="20">
        <v>0</v>
      </c>
      <c r="L69" s="20">
        <v>0</v>
      </c>
      <c r="M69" s="63">
        <v>0</v>
      </c>
      <c r="N69" s="63">
        <v>0</v>
      </c>
      <c r="O69" s="63">
        <v>0</v>
      </c>
      <c r="P69" s="63">
        <v>0</v>
      </c>
      <c r="Q69" s="33">
        <f t="shared" si="2"/>
        <v>0</v>
      </c>
      <c r="R69" s="33">
        <f t="shared" si="11"/>
        <v>0</v>
      </c>
      <c r="S69" s="34">
        <f t="shared" si="3"/>
        <v>0</v>
      </c>
      <c r="T69" s="16"/>
      <c r="U69" s="16"/>
      <c r="V69" s="35"/>
      <c r="W69" s="36"/>
      <c r="X69" s="35"/>
      <c r="Y69" s="36"/>
      <c r="Z69" s="35"/>
      <c r="AA69" s="36"/>
      <c r="AB69" s="35"/>
      <c r="AC69" s="36"/>
      <c r="AD69" s="35"/>
    </row>
    <row r="70" spans="1:30" s="62" customFormat="1" ht="33" hidden="1" customHeight="1" outlineLevel="1">
      <c r="A70" s="51"/>
      <c r="B70" s="26" t="s">
        <v>807</v>
      </c>
      <c r="C70" s="39">
        <v>40575</v>
      </c>
      <c r="D70" s="40" t="s">
        <v>371</v>
      </c>
      <c r="E70" s="41"/>
      <c r="F70" s="29"/>
      <c r="G70" s="42"/>
      <c r="H70" s="20" t="s">
        <v>820</v>
      </c>
      <c r="I70" s="29">
        <v>1</v>
      </c>
      <c r="J70" s="29">
        <v>0</v>
      </c>
      <c r="K70" s="20">
        <v>0</v>
      </c>
      <c r="L70" s="20">
        <v>0</v>
      </c>
      <c r="M70" s="63">
        <v>0</v>
      </c>
      <c r="N70" s="63">
        <v>0</v>
      </c>
      <c r="O70" s="63">
        <v>0</v>
      </c>
      <c r="P70" s="63">
        <v>0</v>
      </c>
      <c r="Q70" s="33">
        <f t="shared" si="2"/>
        <v>0</v>
      </c>
      <c r="R70" s="33">
        <f t="shared" si="11"/>
        <v>0</v>
      </c>
      <c r="S70" s="34">
        <f t="shared" si="3"/>
        <v>0</v>
      </c>
      <c r="T70" s="16"/>
      <c r="U70" s="16"/>
      <c r="V70" s="44"/>
      <c r="W70" s="43"/>
      <c r="X70" s="44"/>
      <c r="Y70" s="43"/>
      <c r="Z70" s="44"/>
      <c r="AA70" s="43"/>
      <c r="AB70" s="44"/>
      <c r="AC70" s="43"/>
      <c r="AD70" s="44"/>
    </row>
    <row r="71" spans="1:30" s="62" customFormat="1" ht="33" customHeight="1" collapsed="1">
      <c r="A71" s="51" t="s">
        <v>358</v>
      </c>
      <c r="B71" s="66" t="s">
        <v>776</v>
      </c>
      <c r="C71" s="39"/>
      <c r="D71" s="40"/>
      <c r="E71" s="41"/>
      <c r="F71" s="29"/>
      <c r="G71" s="42"/>
      <c r="H71" s="29"/>
      <c r="I71" s="20">
        <f>SUM(I72:I76)</f>
        <v>11</v>
      </c>
      <c r="J71" s="20">
        <f>SUM(J72:J76)</f>
        <v>3</v>
      </c>
      <c r="K71" s="20">
        <f>SUM(K72:K76)</f>
        <v>3</v>
      </c>
      <c r="L71" s="20">
        <f>SUM(L72:L76)</f>
        <v>0</v>
      </c>
      <c r="M71" s="20">
        <f>M72+M76</f>
        <v>0</v>
      </c>
      <c r="N71" s="20">
        <f>N72+N76</f>
        <v>0</v>
      </c>
      <c r="O71" s="20">
        <f>O72+O76</f>
        <v>0</v>
      </c>
      <c r="P71" s="63">
        <f>P72+P76</f>
        <v>0</v>
      </c>
      <c r="Q71" s="24">
        <f t="shared" si="2"/>
        <v>0</v>
      </c>
      <c r="R71" s="24">
        <f t="shared" si="11"/>
        <v>3</v>
      </c>
      <c r="S71" s="20">
        <f>SUM(S72:S76)</f>
        <v>0</v>
      </c>
      <c r="T71" s="16"/>
      <c r="U71" s="16"/>
      <c r="V71" s="44"/>
      <c r="W71" s="43"/>
      <c r="X71" s="44"/>
      <c r="Y71" s="43"/>
      <c r="Z71" s="44"/>
      <c r="AA71" s="43"/>
      <c r="AB71" s="44"/>
      <c r="AC71" s="43"/>
      <c r="AD71" s="44"/>
    </row>
    <row r="72" spans="1:30" s="64" customFormat="1" ht="31.5" hidden="1" outlineLevel="1">
      <c r="A72" s="51"/>
      <c r="B72" s="26" t="s">
        <v>304</v>
      </c>
      <c r="C72" s="18">
        <v>40560</v>
      </c>
      <c r="D72" s="19">
        <v>10</v>
      </c>
      <c r="E72" s="27" t="s">
        <v>1321</v>
      </c>
      <c r="F72" s="20"/>
      <c r="G72" s="53"/>
      <c r="H72" s="20" t="s">
        <v>1322</v>
      </c>
      <c r="I72" s="29">
        <v>5</v>
      </c>
      <c r="J72" s="30">
        <v>2</v>
      </c>
      <c r="K72" s="30">
        <v>2</v>
      </c>
      <c r="L72" s="30">
        <v>0</v>
      </c>
      <c r="M72" s="63">
        <v>0</v>
      </c>
      <c r="N72" s="63">
        <v>0</v>
      </c>
      <c r="O72" s="63">
        <v>0</v>
      </c>
      <c r="P72" s="63">
        <v>0</v>
      </c>
      <c r="Q72" s="24">
        <f t="shared" si="2"/>
        <v>0</v>
      </c>
      <c r="R72" s="24">
        <f t="shared" si="11"/>
        <v>2</v>
      </c>
      <c r="S72" s="34">
        <f t="shared" si="3"/>
        <v>0</v>
      </c>
      <c r="T72" s="16"/>
      <c r="U72" s="16"/>
      <c r="V72" s="35"/>
      <c r="W72" s="36"/>
      <c r="X72" s="35"/>
      <c r="Y72" s="36"/>
      <c r="Z72" s="35"/>
      <c r="AA72" s="36"/>
      <c r="AB72" s="35"/>
      <c r="AC72" s="36"/>
      <c r="AD72" s="35"/>
    </row>
    <row r="73" spans="1:30" s="64" customFormat="1" ht="33" hidden="1" customHeight="1" outlineLevel="1">
      <c r="A73" s="51"/>
      <c r="B73" s="26" t="s">
        <v>988</v>
      </c>
      <c r="C73" s="18"/>
      <c r="D73" s="19"/>
      <c r="E73" s="27"/>
      <c r="F73" s="20"/>
      <c r="G73" s="53"/>
      <c r="H73" s="20"/>
      <c r="I73" s="29">
        <v>1</v>
      </c>
      <c r="J73" s="30">
        <v>0</v>
      </c>
      <c r="K73" s="30">
        <v>0</v>
      </c>
      <c r="L73" s="30">
        <v>0</v>
      </c>
      <c r="M73" s="63">
        <v>0</v>
      </c>
      <c r="N73" s="63">
        <v>0</v>
      </c>
      <c r="O73" s="63">
        <v>0</v>
      </c>
      <c r="P73" s="63">
        <v>0</v>
      </c>
      <c r="Q73" s="24">
        <f t="shared" si="2"/>
        <v>0</v>
      </c>
      <c r="R73" s="24">
        <f t="shared" si="11"/>
        <v>0</v>
      </c>
      <c r="S73" s="34">
        <f t="shared" si="3"/>
        <v>0</v>
      </c>
      <c r="T73" s="16"/>
      <c r="U73" s="16"/>
      <c r="V73" s="35"/>
      <c r="W73" s="36"/>
      <c r="X73" s="35"/>
      <c r="Y73" s="36"/>
      <c r="Z73" s="35"/>
      <c r="AA73" s="36"/>
      <c r="AB73" s="35"/>
      <c r="AC73" s="36"/>
      <c r="AD73" s="35"/>
    </row>
    <row r="74" spans="1:30" s="64" customFormat="1" ht="33" hidden="1" customHeight="1" outlineLevel="1">
      <c r="A74" s="51"/>
      <c r="B74" s="26" t="s">
        <v>1112</v>
      </c>
      <c r="C74" s="18"/>
      <c r="D74" s="19"/>
      <c r="E74" s="27"/>
      <c r="F74" s="20"/>
      <c r="G74" s="53"/>
      <c r="H74" s="20"/>
      <c r="I74" s="29">
        <v>1</v>
      </c>
      <c r="J74" s="30">
        <v>0</v>
      </c>
      <c r="K74" s="30">
        <v>0</v>
      </c>
      <c r="L74" s="30">
        <v>0</v>
      </c>
      <c r="M74" s="63">
        <v>0</v>
      </c>
      <c r="N74" s="63">
        <v>0</v>
      </c>
      <c r="O74" s="63">
        <v>0</v>
      </c>
      <c r="P74" s="63">
        <v>0</v>
      </c>
      <c r="Q74" s="24">
        <f t="shared" si="2"/>
        <v>0</v>
      </c>
      <c r="R74" s="24">
        <f t="shared" si="11"/>
        <v>0</v>
      </c>
      <c r="S74" s="34">
        <f t="shared" si="3"/>
        <v>0</v>
      </c>
      <c r="T74" s="16"/>
      <c r="U74" s="16"/>
      <c r="V74" s="35"/>
      <c r="W74" s="36"/>
      <c r="X74" s="35"/>
      <c r="Y74" s="36"/>
      <c r="Z74" s="35"/>
      <c r="AA74" s="36"/>
      <c r="AB74" s="35"/>
      <c r="AC74" s="36"/>
      <c r="AD74" s="35"/>
    </row>
    <row r="75" spans="1:30" s="64" customFormat="1" ht="33" hidden="1" customHeight="1" outlineLevel="1">
      <c r="A75" s="51"/>
      <c r="B75" s="26" t="s">
        <v>987</v>
      </c>
      <c r="C75" s="18"/>
      <c r="D75" s="19"/>
      <c r="E75" s="27"/>
      <c r="F75" s="20"/>
      <c r="G75" s="53"/>
      <c r="H75" s="20"/>
      <c r="I75" s="29">
        <v>1</v>
      </c>
      <c r="J75" s="30">
        <v>0</v>
      </c>
      <c r="K75" s="30">
        <v>0</v>
      </c>
      <c r="L75" s="30">
        <v>0</v>
      </c>
      <c r="M75" s="63">
        <v>0</v>
      </c>
      <c r="N75" s="63">
        <v>0</v>
      </c>
      <c r="O75" s="63">
        <v>0</v>
      </c>
      <c r="P75" s="63">
        <v>0</v>
      </c>
      <c r="Q75" s="24">
        <f t="shared" si="2"/>
        <v>0</v>
      </c>
      <c r="R75" s="24">
        <f t="shared" si="11"/>
        <v>0</v>
      </c>
      <c r="S75" s="34">
        <f t="shared" si="3"/>
        <v>0</v>
      </c>
      <c r="T75" s="16"/>
      <c r="U75" s="16"/>
      <c r="V75" s="35"/>
      <c r="W75" s="36"/>
      <c r="X75" s="35"/>
      <c r="Y75" s="36"/>
      <c r="Z75" s="35"/>
      <c r="AA75" s="36"/>
      <c r="AB75" s="35"/>
      <c r="AC75" s="36"/>
      <c r="AD75" s="35"/>
    </row>
    <row r="76" spans="1:30" s="62" customFormat="1" ht="15.75" hidden="1" customHeight="1" outlineLevel="1">
      <c r="A76" s="51"/>
      <c r="B76" s="61" t="s">
        <v>13</v>
      </c>
      <c r="C76" s="39"/>
      <c r="D76" s="40"/>
      <c r="E76" s="41"/>
      <c r="F76" s="29"/>
      <c r="G76" s="42"/>
      <c r="H76" s="29"/>
      <c r="I76" s="29">
        <f>SUM(I77:I78)</f>
        <v>3</v>
      </c>
      <c r="J76" s="29">
        <f>SUM(J77:J78)</f>
        <v>1</v>
      </c>
      <c r="K76" s="29">
        <f>SUM(K77:K78)</f>
        <v>1</v>
      </c>
      <c r="L76" s="29">
        <f>SUM(L77:L78)</f>
        <v>0</v>
      </c>
      <c r="M76" s="63">
        <v>0</v>
      </c>
      <c r="N76" s="63">
        <v>0</v>
      </c>
      <c r="O76" s="63">
        <v>0</v>
      </c>
      <c r="P76" s="63">
        <f>SUM(P77:P78)</f>
        <v>0</v>
      </c>
      <c r="Q76" s="24">
        <f t="shared" si="2"/>
        <v>0</v>
      </c>
      <c r="R76" s="24">
        <f t="shared" si="11"/>
        <v>1</v>
      </c>
      <c r="S76" s="29">
        <f>SUM(S77:S78)</f>
        <v>0</v>
      </c>
      <c r="T76" s="16"/>
      <c r="U76" s="16"/>
      <c r="V76" s="44"/>
      <c r="W76" s="43"/>
      <c r="X76" s="44"/>
      <c r="Y76" s="43"/>
      <c r="Z76" s="44"/>
      <c r="AA76" s="43"/>
      <c r="AB76" s="44"/>
      <c r="AC76" s="43"/>
      <c r="AD76" s="44"/>
    </row>
    <row r="77" spans="1:30" s="62" customFormat="1" ht="46.5" hidden="1" customHeight="1" outlineLevel="1">
      <c r="A77" s="51"/>
      <c r="B77" s="38" t="s">
        <v>989</v>
      </c>
      <c r="C77" s="39"/>
      <c r="D77" s="40"/>
      <c r="E77" s="41"/>
      <c r="F77" s="29"/>
      <c r="G77" s="42"/>
      <c r="H77" s="29"/>
      <c r="I77" s="29">
        <v>1</v>
      </c>
      <c r="J77" s="29">
        <v>0</v>
      </c>
      <c r="K77" s="29">
        <v>0</v>
      </c>
      <c r="L77" s="29">
        <v>0</v>
      </c>
      <c r="M77" s="63">
        <v>0</v>
      </c>
      <c r="N77" s="63">
        <v>0</v>
      </c>
      <c r="O77" s="63">
        <v>0</v>
      </c>
      <c r="P77" s="63">
        <v>0</v>
      </c>
      <c r="Q77" s="24">
        <f t="shared" si="2"/>
        <v>0</v>
      </c>
      <c r="R77" s="24">
        <f t="shared" si="11"/>
        <v>0</v>
      </c>
      <c r="S77" s="34">
        <f t="shared" ref="S77:S151" si="18">IF(J77-R77&lt;0,0,J77-R77)</f>
        <v>0</v>
      </c>
      <c r="T77" s="16"/>
      <c r="U77" s="16"/>
      <c r="V77" s="44"/>
      <c r="W77" s="43"/>
      <c r="X77" s="44"/>
      <c r="Y77" s="43"/>
      <c r="Z77" s="44"/>
      <c r="AA77" s="43"/>
      <c r="AB77" s="44"/>
      <c r="AC77" s="43"/>
      <c r="AD77" s="44"/>
    </row>
    <row r="78" spans="1:30" s="49" customFormat="1" ht="15.75" hidden="1" customHeight="1" outlineLevel="1">
      <c r="A78" s="51"/>
      <c r="B78" s="26" t="s">
        <v>326</v>
      </c>
      <c r="C78" s="39"/>
      <c r="D78" s="40"/>
      <c r="E78" s="41"/>
      <c r="F78" s="29"/>
      <c r="G78" s="42"/>
      <c r="H78" s="29"/>
      <c r="I78" s="29">
        <v>2</v>
      </c>
      <c r="J78" s="29">
        <v>1</v>
      </c>
      <c r="K78" s="29">
        <v>1</v>
      </c>
      <c r="L78" s="29">
        <v>0</v>
      </c>
      <c r="M78" s="63">
        <v>0</v>
      </c>
      <c r="N78" s="63">
        <v>0</v>
      </c>
      <c r="O78" s="63">
        <v>0</v>
      </c>
      <c r="P78" s="63">
        <v>0</v>
      </c>
      <c r="Q78" s="24">
        <f t="shared" si="2"/>
        <v>0</v>
      </c>
      <c r="R78" s="24">
        <f t="shared" si="11"/>
        <v>1</v>
      </c>
      <c r="S78" s="34">
        <f t="shared" si="18"/>
        <v>0</v>
      </c>
      <c r="T78" s="16"/>
      <c r="U78" s="16"/>
      <c r="V78" s="47"/>
      <c r="W78" s="48"/>
      <c r="X78" s="47"/>
      <c r="Y78" s="48"/>
      <c r="Z78" s="47"/>
      <c r="AA78" s="48"/>
      <c r="AB78" s="47"/>
      <c r="AC78" s="48"/>
      <c r="AD78" s="47"/>
    </row>
    <row r="79" spans="1:30" s="49" customFormat="1" ht="33" customHeight="1" collapsed="1">
      <c r="A79" s="51" t="s">
        <v>371</v>
      </c>
      <c r="B79" s="55" t="s">
        <v>777</v>
      </c>
      <c r="C79" s="39"/>
      <c r="D79" s="40"/>
      <c r="E79" s="41"/>
      <c r="F79" s="29"/>
      <c r="G79" s="42"/>
      <c r="H79" s="29"/>
      <c r="I79" s="20">
        <f t="shared" ref="I79:P79" si="19">SUM(I80:I82)</f>
        <v>11</v>
      </c>
      <c r="J79" s="20">
        <f t="shared" si="19"/>
        <v>2</v>
      </c>
      <c r="K79" s="20">
        <f t="shared" si="19"/>
        <v>2</v>
      </c>
      <c r="L79" s="20">
        <f t="shared" si="19"/>
        <v>2</v>
      </c>
      <c r="M79" s="20">
        <f t="shared" si="19"/>
        <v>0</v>
      </c>
      <c r="N79" s="20">
        <f t="shared" si="19"/>
        <v>0</v>
      </c>
      <c r="O79" s="20">
        <f t="shared" si="19"/>
        <v>0</v>
      </c>
      <c r="P79" s="20">
        <f t="shared" si="19"/>
        <v>0</v>
      </c>
      <c r="Q79" s="24">
        <f t="shared" si="2"/>
        <v>0</v>
      </c>
      <c r="R79" s="24">
        <f t="shared" si="11"/>
        <v>2</v>
      </c>
      <c r="S79" s="20">
        <f>SUM(S80:S82)</f>
        <v>0</v>
      </c>
      <c r="T79" s="16"/>
      <c r="U79" s="16"/>
      <c r="V79" s="47"/>
      <c r="W79" s="48"/>
      <c r="X79" s="47"/>
      <c r="Y79" s="48"/>
      <c r="Z79" s="47"/>
      <c r="AA79" s="48"/>
      <c r="AB79" s="47"/>
      <c r="AC79" s="48"/>
      <c r="AD79" s="47"/>
    </row>
    <row r="80" spans="1:30" s="64" customFormat="1" ht="34.5" hidden="1" customHeight="1" outlineLevel="1">
      <c r="A80" s="51"/>
      <c r="B80" s="26" t="s">
        <v>306</v>
      </c>
      <c r="C80" s="18">
        <v>40574</v>
      </c>
      <c r="D80" s="19">
        <v>42</v>
      </c>
      <c r="E80" s="27" t="s">
        <v>184</v>
      </c>
      <c r="F80" s="20" t="s">
        <v>185</v>
      </c>
      <c r="G80" s="53" t="s">
        <v>186</v>
      </c>
      <c r="H80" s="20" t="s">
        <v>1302</v>
      </c>
      <c r="I80" s="29">
        <v>0</v>
      </c>
      <c r="J80" s="30">
        <v>0</v>
      </c>
      <c r="K80" s="30">
        <v>0</v>
      </c>
      <c r="L80" s="30">
        <v>0</v>
      </c>
      <c r="M80" s="63">
        <v>0</v>
      </c>
      <c r="N80" s="63">
        <v>0</v>
      </c>
      <c r="O80" s="63">
        <v>0</v>
      </c>
      <c r="P80" s="63">
        <v>0</v>
      </c>
      <c r="Q80" s="24">
        <f t="shared" si="2"/>
        <v>0</v>
      </c>
      <c r="R80" s="24">
        <f t="shared" si="11"/>
        <v>0</v>
      </c>
      <c r="S80" s="34">
        <f t="shared" si="18"/>
        <v>0</v>
      </c>
      <c r="T80" s="16"/>
      <c r="U80" s="16"/>
      <c r="V80" s="35"/>
      <c r="W80" s="36"/>
      <c r="X80" s="35"/>
      <c r="Y80" s="36"/>
      <c r="Z80" s="35"/>
      <c r="AA80" s="36"/>
      <c r="AB80" s="35"/>
      <c r="AC80" s="36"/>
      <c r="AD80" s="35"/>
    </row>
    <row r="81" spans="1:33" s="64" customFormat="1" ht="34.5" hidden="1" customHeight="1" outlineLevel="1">
      <c r="A81" s="51"/>
      <c r="B81" s="26" t="s">
        <v>1111</v>
      </c>
      <c r="C81" s="18"/>
      <c r="D81" s="19"/>
      <c r="E81" s="27"/>
      <c r="F81" s="20"/>
      <c r="G81" s="53"/>
      <c r="H81" s="20"/>
      <c r="I81" s="29">
        <v>11</v>
      </c>
      <c r="J81" s="30">
        <v>2</v>
      </c>
      <c r="K81" s="30">
        <v>2</v>
      </c>
      <c r="L81" s="30">
        <v>2</v>
      </c>
      <c r="M81" s="63">
        <v>0</v>
      </c>
      <c r="N81" s="63">
        <v>0</v>
      </c>
      <c r="O81" s="63">
        <v>0</v>
      </c>
      <c r="P81" s="63">
        <v>0</v>
      </c>
      <c r="Q81" s="24">
        <f t="shared" si="2"/>
        <v>0</v>
      </c>
      <c r="R81" s="24">
        <f t="shared" si="11"/>
        <v>2</v>
      </c>
      <c r="S81" s="34">
        <f t="shared" si="18"/>
        <v>0</v>
      </c>
      <c r="T81" s="16"/>
      <c r="U81" s="16"/>
      <c r="V81" s="35"/>
      <c r="W81" s="36"/>
      <c r="X81" s="35"/>
      <c r="Y81" s="36"/>
      <c r="Z81" s="35"/>
      <c r="AA81" s="36"/>
      <c r="AB81" s="35"/>
      <c r="AC81" s="36"/>
      <c r="AD81" s="35"/>
    </row>
    <row r="82" spans="1:33" s="49" customFormat="1" ht="15.75" hidden="1" customHeight="1" outlineLevel="1">
      <c r="A82" s="51"/>
      <c r="B82" s="26" t="s">
        <v>319</v>
      </c>
      <c r="C82" s="39"/>
      <c r="D82" s="40"/>
      <c r="E82" s="41"/>
      <c r="F82" s="29"/>
      <c r="G82" s="42"/>
      <c r="H82" s="29"/>
      <c r="I82" s="29">
        <v>0</v>
      </c>
      <c r="J82" s="29">
        <v>0</v>
      </c>
      <c r="K82" s="29">
        <v>0</v>
      </c>
      <c r="L82" s="29">
        <v>0</v>
      </c>
      <c r="M82" s="63">
        <v>0</v>
      </c>
      <c r="N82" s="63">
        <v>0</v>
      </c>
      <c r="O82" s="63">
        <v>0</v>
      </c>
      <c r="P82" s="63">
        <v>0</v>
      </c>
      <c r="Q82" s="24">
        <f t="shared" si="2"/>
        <v>0</v>
      </c>
      <c r="R82" s="24">
        <f t="shared" si="11"/>
        <v>0</v>
      </c>
      <c r="S82" s="34">
        <f t="shared" si="18"/>
        <v>0</v>
      </c>
      <c r="T82" s="16"/>
      <c r="U82" s="16"/>
      <c r="V82" s="47"/>
      <c r="W82" s="48"/>
      <c r="X82" s="47"/>
      <c r="Y82" s="48"/>
      <c r="Z82" s="47"/>
      <c r="AA82" s="48"/>
      <c r="AB82" s="47"/>
      <c r="AC82" s="48"/>
      <c r="AD82" s="47"/>
    </row>
    <row r="83" spans="1:33" s="49" customFormat="1" ht="33" customHeight="1" collapsed="1">
      <c r="A83" s="51" t="s">
        <v>372</v>
      </c>
      <c r="B83" s="55" t="s">
        <v>778</v>
      </c>
      <c r="C83" s="39"/>
      <c r="D83" s="40"/>
      <c r="E83" s="41"/>
      <c r="F83" s="29"/>
      <c r="G83" s="42"/>
      <c r="H83" s="29"/>
      <c r="I83" s="20">
        <f>I84+I85+I86+I87+I88+I111</f>
        <v>108</v>
      </c>
      <c r="J83" s="20">
        <f>J84+J85+J86+J87+J88+J111</f>
        <v>33</v>
      </c>
      <c r="K83" s="20">
        <f t="shared" ref="K83:P83" si="20">K84+K85+K87+K88+K111</f>
        <v>13</v>
      </c>
      <c r="L83" s="20">
        <f t="shared" si="20"/>
        <v>8</v>
      </c>
      <c r="M83" s="20">
        <f t="shared" si="20"/>
        <v>0</v>
      </c>
      <c r="N83" s="20">
        <f t="shared" si="20"/>
        <v>0</v>
      </c>
      <c r="O83" s="20">
        <f t="shared" si="20"/>
        <v>0</v>
      </c>
      <c r="P83" s="63">
        <f t="shared" si="20"/>
        <v>0</v>
      </c>
      <c r="Q83" s="24">
        <f t="shared" si="2"/>
        <v>0</v>
      </c>
      <c r="R83" s="24">
        <f t="shared" si="11"/>
        <v>13</v>
      </c>
      <c r="S83" s="20">
        <f>S84+S85+S86+S87+S88+S111</f>
        <v>20</v>
      </c>
      <c r="T83" s="16"/>
      <c r="U83" s="16"/>
      <c r="V83" s="47"/>
      <c r="W83" s="48"/>
      <c r="X83" s="47"/>
      <c r="Y83" s="48"/>
      <c r="Z83" s="47"/>
      <c r="AA83" s="48"/>
      <c r="AB83" s="47"/>
      <c r="AC83" s="48"/>
      <c r="AD83" s="47"/>
    </row>
    <row r="84" spans="1:33" s="64" customFormat="1" ht="43.5" hidden="1" customHeight="1" outlineLevel="1">
      <c r="A84" s="51"/>
      <c r="B84" s="26" t="s">
        <v>302</v>
      </c>
      <c r="C84" s="18" t="s">
        <v>187</v>
      </c>
      <c r="D84" s="19">
        <v>45</v>
      </c>
      <c r="E84" s="27" t="s">
        <v>1331</v>
      </c>
      <c r="F84" s="20" t="s">
        <v>188</v>
      </c>
      <c r="G84" s="53"/>
      <c r="H84" s="20" t="s">
        <v>1332</v>
      </c>
      <c r="I84" s="29">
        <v>9</v>
      </c>
      <c r="J84" s="30">
        <v>0</v>
      </c>
      <c r="K84" s="30">
        <v>0</v>
      </c>
      <c r="L84" s="30">
        <v>0</v>
      </c>
      <c r="M84" s="63">
        <v>0</v>
      </c>
      <c r="N84" s="63">
        <v>0</v>
      </c>
      <c r="O84" s="63">
        <v>0</v>
      </c>
      <c r="P84" s="63">
        <v>0</v>
      </c>
      <c r="Q84" s="24">
        <f t="shared" si="2"/>
        <v>0</v>
      </c>
      <c r="R84" s="24">
        <f t="shared" si="11"/>
        <v>0</v>
      </c>
      <c r="S84" s="34">
        <f t="shared" si="18"/>
        <v>0</v>
      </c>
      <c r="T84" s="16"/>
      <c r="U84" s="16"/>
      <c r="V84" s="35"/>
      <c r="W84" s="36"/>
      <c r="X84" s="35"/>
      <c r="Y84" s="36"/>
      <c r="Z84" s="35"/>
      <c r="AA84" s="36"/>
      <c r="AB84" s="35"/>
      <c r="AC84" s="36"/>
      <c r="AD84" s="35"/>
      <c r="AG84" s="67"/>
    </row>
    <row r="85" spans="1:33" s="64" customFormat="1" ht="19.5" hidden="1" customHeight="1" outlineLevel="1">
      <c r="A85" s="51"/>
      <c r="B85" s="26" t="s">
        <v>1176</v>
      </c>
      <c r="C85" s="18"/>
      <c r="D85" s="19"/>
      <c r="E85" s="27"/>
      <c r="F85" s="20"/>
      <c r="G85" s="53"/>
      <c r="H85" s="20"/>
      <c r="I85" s="29">
        <v>2</v>
      </c>
      <c r="J85" s="30">
        <v>0</v>
      </c>
      <c r="K85" s="30">
        <v>0</v>
      </c>
      <c r="L85" s="30">
        <v>0</v>
      </c>
      <c r="M85" s="63">
        <v>0</v>
      </c>
      <c r="N85" s="63">
        <v>0</v>
      </c>
      <c r="O85" s="63">
        <v>0</v>
      </c>
      <c r="P85" s="63">
        <v>0</v>
      </c>
      <c r="Q85" s="24">
        <f t="shared" si="2"/>
        <v>0</v>
      </c>
      <c r="R85" s="24">
        <f t="shared" si="11"/>
        <v>0</v>
      </c>
      <c r="S85" s="34">
        <f t="shared" si="18"/>
        <v>0</v>
      </c>
      <c r="T85" s="16"/>
      <c r="U85" s="16"/>
      <c r="V85" s="35"/>
      <c r="W85" s="36"/>
      <c r="X85" s="35"/>
      <c r="Y85" s="36"/>
      <c r="Z85" s="35"/>
      <c r="AA85" s="36"/>
      <c r="AB85" s="35"/>
      <c r="AC85" s="36"/>
      <c r="AD85" s="35"/>
      <c r="AG85" s="67"/>
    </row>
    <row r="86" spans="1:33" s="64" customFormat="1" ht="19.5" hidden="1" customHeight="1" outlineLevel="1">
      <c r="A86" s="51"/>
      <c r="B86" s="26" t="s">
        <v>1177</v>
      </c>
      <c r="C86" s="18"/>
      <c r="D86" s="19"/>
      <c r="E86" s="27"/>
      <c r="F86" s="20"/>
      <c r="G86" s="53"/>
      <c r="H86" s="20"/>
      <c r="I86" s="29">
        <v>1</v>
      </c>
      <c r="J86" s="30">
        <v>0</v>
      </c>
      <c r="K86" s="30">
        <v>0</v>
      </c>
      <c r="L86" s="30">
        <v>0</v>
      </c>
      <c r="M86" s="63">
        <v>0</v>
      </c>
      <c r="N86" s="63">
        <v>0</v>
      </c>
      <c r="O86" s="63">
        <v>0</v>
      </c>
      <c r="P86" s="63">
        <v>0</v>
      </c>
      <c r="Q86" s="24">
        <f t="shared" si="2"/>
        <v>0</v>
      </c>
      <c r="R86" s="24">
        <f t="shared" si="11"/>
        <v>0</v>
      </c>
      <c r="S86" s="34">
        <f t="shared" si="18"/>
        <v>0</v>
      </c>
      <c r="T86" s="16"/>
      <c r="U86" s="16"/>
      <c r="V86" s="35"/>
      <c r="W86" s="36"/>
      <c r="X86" s="35"/>
      <c r="Y86" s="36"/>
      <c r="Z86" s="35"/>
      <c r="AA86" s="36"/>
      <c r="AB86" s="35"/>
      <c r="AC86" s="36"/>
      <c r="AD86" s="35"/>
      <c r="AG86" s="67"/>
    </row>
    <row r="87" spans="1:33" s="64" customFormat="1" ht="19.5" hidden="1" customHeight="1" outlineLevel="1">
      <c r="A87" s="51"/>
      <c r="B87" s="26" t="s">
        <v>1178</v>
      </c>
      <c r="C87" s="18"/>
      <c r="D87" s="19"/>
      <c r="E87" s="27"/>
      <c r="F87" s="20"/>
      <c r="G87" s="53"/>
      <c r="H87" s="20"/>
      <c r="I87" s="29">
        <v>3</v>
      </c>
      <c r="J87" s="30">
        <v>0</v>
      </c>
      <c r="K87" s="30">
        <v>0</v>
      </c>
      <c r="L87" s="30">
        <v>0</v>
      </c>
      <c r="M87" s="63">
        <v>0</v>
      </c>
      <c r="N87" s="63">
        <v>0</v>
      </c>
      <c r="O87" s="63">
        <v>0</v>
      </c>
      <c r="P87" s="63">
        <v>0</v>
      </c>
      <c r="Q87" s="24">
        <f t="shared" si="2"/>
        <v>0</v>
      </c>
      <c r="R87" s="24">
        <f t="shared" si="11"/>
        <v>0</v>
      </c>
      <c r="S87" s="34">
        <f t="shared" si="18"/>
        <v>0</v>
      </c>
      <c r="T87" s="16"/>
      <c r="U87" s="16"/>
      <c r="V87" s="35"/>
      <c r="W87" s="36"/>
      <c r="X87" s="35"/>
      <c r="Y87" s="36"/>
      <c r="Z87" s="35"/>
      <c r="AA87" s="36"/>
      <c r="AB87" s="35"/>
      <c r="AC87" s="36"/>
      <c r="AD87" s="35"/>
      <c r="AG87" s="67"/>
    </row>
    <row r="88" spans="1:33" s="62" customFormat="1" ht="15.75" hidden="1" customHeight="1" outlineLevel="1">
      <c r="A88" s="51"/>
      <c r="B88" s="61" t="s">
        <v>171</v>
      </c>
      <c r="C88" s="39"/>
      <c r="D88" s="40"/>
      <c r="E88" s="41"/>
      <c r="F88" s="29"/>
      <c r="G88" s="42"/>
      <c r="H88" s="29"/>
      <c r="I88" s="29">
        <f t="shared" ref="I88:P88" si="21">SUM(I89:I110)</f>
        <v>45</v>
      </c>
      <c r="J88" s="29">
        <f t="shared" si="21"/>
        <v>10</v>
      </c>
      <c r="K88" s="29">
        <f t="shared" si="21"/>
        <v>1</v>
      </c>
      <c r="L88" s="29">
        <f t="shared" si="21"/>
        <v>7</v>
      </c>
      <c r="M88" s="29">
        <f t="shared" si="21"/>
        <v>0</v>
      </c>
      <c r="N88" s="29">
        <f t="shared" si="21"/>
        <v>0</v>
      </c>
      <c r="O88" s="29">
        <f t="shared" si="21"/>
        <v>0</v>
      </c>
      <c r="P88" s="29">
        <f t="shared" si="21"/>
        <v>0</v>
      </c>
      <c r="Q88" s="24">
        <f t="shared" si="2"/>
        <v>0</v>
      </c>
      <c r="R88" s="24">
        <f t="shared" si="11"/>
        <v>1</v>
      </c>
      <c r="S88" s="34">
        <f t="shared" si="18"/>
        <v>9</v>
      </c>
      <c r="T88" s="16"/>
      <c r="U88" s="16"/>
      <c r="V88" s="44"/>
      <c r="W88" s="43"/>
      <c r="X88" s="44"/>
      <c r="Y88" s="43"/>
      <c r="Z88" s="44"/>
      <c r="AA88" s="43"/>
      <c r="AB88" s="44"/>
      <c r="AC88" s="43"/>
      <c r="AD88" s="44"/>
    </row>
    <row r="89" spans="1:33" s="49" customFormat="1" ht="35.25" hidden="1" customHeight="1" outlineLevel="1">
      <c r="A89" s="51"/>
      <c r="B89" s="26" t="s">
        <v>963</v>
      </c>
      <c r="C89" s="39"/>
      <c r="D89" s="40"/>
      <c r="E89" s="41"/>
      <c r="F89" s="29"/>
      <c r="G89" s="42"/>
      <c r="H89" s="29"/>
      <c r="I89" s="29">
        <v>1</v>
      </c>
      <c r="J89" s="29">
        <v>0</v>
      </c>
      <c r="K89" s="29">
        <v>0</v>
      </c>
      <c r="L89" s="29">
        <v>0</v>
      </c>
      <c r="M89" s="63">
        <v>0</v>
      </c>
      <c r="N89" s="63">
        <v>0</v>
      </c>
      <c r="O89" s="63">
        <v>0</v>
      </c>
      <c r="P89" s="63">
        <v>0</v>
      </c>
      <c r="Q89" s="24">
        <f t="shared" si="2"/>
        <v>0</v>
      </c>
      <c r="R89" s="24">
        <f t="shared" si="11"/>
        <v>0</v>
      </c>
      <c r="S89" s="34">
        <f t="shared" si="18"/>
        <v>0</v>
      </c>
      <c r="T89" s="16"/>
      <c r="U89" s="16"/>
      <c r="V89" s="47"/>
      <c r="W89" s="48"/>
      <c r="X89" s="47"/>
      <c r="Y89" s="48"/>
      <c r="Z89" s="47"/>
      <c r="AA89" s="48"/>
      <c r="AB89" s="47"/>
      <c r="AC89" s="48"/>
      <c r="AD89" s="47"/>
    </row>
    <row r="90" spans="1:33" s="49" customFormat="1" ht="21.75" hidden="1" customHeight="1" outlineLevel="1">
      <c r="A90" s="51"/>
      <c r="B90" s="26" t="s">
        <v>1265</v>
      </c>
      <c r="C90" s="39"/>
      <c r="D90" s="40"/>
      <c r="E90" s="41"/>
      <c r="F90" s="29"/>
      <c r="G90" s="42"/>
      <c r="H90" s="29"/>
      <c r="I90" s="29">
        <v>1</v>
      </c>
      <c r="J90" s="29">
        <v>0</v>
      </c>
      <c r="K90" s="29">
        <v>0</v>
      </c>
      <c r="L90" s="29">
        <v>0</v>
      </c>
      <c r="M90" s="63">
        <v>0</v>
      </c>
      <c r="N90" s="63">
        <v>0</v>
      </c>
      <c r="O90" s="63">
        <v>0</v>
      </c>
      <c r="P90" s="63">
        <v>0</v>
      </c>
      <c r="Q90" s="24">
        <f t="shared" si="2"/>
        <v>0</v>
      </c>
      <c r="R90" s="24">
        <f t="shared" si="11"/>
        <v>0</v>
      </c>
      <c r="S90" s="34">
        <f t="shared" si="18"/>
        <v>0</v>
      </c>
      <c r="T90" s="16"/>
      <c r="U90" s="16"/>
      <c r="V90" s="47"/>
      <c r="W90" s="48"/>
      <c r="X90" s="47"/>
      <c r="Y90" s="48"/>
      <c r="Z90" s="47"/>
      <c r="AA90" s="48"/>
      <c r="AB90" s="47"/>
      <c r="AC90" s="48"/>
      <c r="AD90" s="47"/>
    </row>
    <row r="91" spans="1:33" s="49" customFormat="1" ht="15.75" hidden="1" customHeight="1" outlineLevel="1">
      <c r="A91" s="51"/>
      <c r="B91" s="26" t="s">
        <v>190</v>
      </c>
      <c r="C91" s="39"/>
      <c r="D91" s="40"/>
      <c r="E91" s="41"/>
      <c r="F91" s="29"/>
      <c r="G91" s="42"/>
      <c r="H91" s="29"/>
      <c r="I91" s="29">
        <v>10</v>
      </c>
      <c r="J91" s="29">
        <v>6</v>
      </c>
      <c r="K91" s="29">
        <v>0</v>
      </c>
      <c r="L91" s="29">
        <v>3</v>
      </c>
      <c r="M91" s="63">
        <v>0</v>
      </c>
      <c r="N91" s="63">
        <v>0</v>
      </c>
      <c r="O91" s="63">
        <v>0</v>
      </c>
      <c r="P91" s="63">
        <v>0</v>
      </c>
      <c r="Q91" s="24">
        <f t="shared" si="2"/>
        <v>0</v>
      </c>
      <c r="R91" s="24">
        <f t="shared" si="11"/>
        <v>0</v>
      </c>
      <c r="S91" s="34">
        <f t="shared" si="18"/>
        <v>6</v>
      </c>
      <c r="T91" s="16"/>
      <c r="U91" s="16"/>
      <c r="V91" s="47"/>
      <c r="W91" s="48"/>
      <c r="X91" s="47"/>
      <c r="Y91" s="48"/>
      <c r="Z91" s="47"/>
      <c r="AA91" s="48"/>
      <c r="AB91" s="47"/>
      <c r="AC91" s="48"/>
      <c r="AD91" s="47"/>
    </row>
    <row r="92" spans="1:33" s="49" customFormat="1" ht="15.75" hidden="1" customHeight="1" outlineLevel="1">
      <c r="A92" s="51"/>
      <c r="B92" s="26" t="s">
        <v>1165</v>
      </c>
      <c r="C92" s="39"/>
      <c r="D92" s="40"/>
      <c r="E92" s="41"/>
      <c r="F92" s="29"/>
      <c r="G92" s="42"/>
      <c r="H92" s="29"/>
      <c r="I92" s="29">
        <v>2</v>
      </c>
      <c r="J92" s="29">
        <v>0</v>
      </c>
      <c r="K92" s="29">
        <v>0</v>
      </c>
      <c r="L92" s="29">
        <v>0</v>
      </c>
      <c r="M92" s="63">
        <v>0</v>
      </c>
      <c r="N92" s="63">
        <v>0</v>
      </c>
      <c r="O92" s="63">
        <v>0</v>
      </c>
      <c r="P92" s="63">
        <v>0</v>
      </c>
      <c r="Q92" s="24">
        <f t="shared" si="2"/>
        <v>0</v>
      </c>
      <c r="R92" s="24">
        <f t="shared" si="11"/>
        <v>0</v>
      </c>
      <c r="S92" s="34">
        <f t="shared" si="18"/>
        <v>0</v>
      </c>
      <c r="T92" s="16"/>
      <c r="U92" s="16"/>
      <c r="V92" s="47"/>
      <c r="W92" s="48"/>
      <c r="X92" s="47"/>
      <c r="Y92" s="48"/>
      <c r="Z92" s="47"/>
      <c r="AA92" s="48"/>
      <c r="AB92" s="47"/>
      <c r="AC92" s="48"/>
      <c r="AD92" s="47"/>
    </row>
    <row r="93" spans="1:33" s="49" customFormat="1" ht="15.75" hidden="1" customHeight="1" outlineLevel="1">
      <c r="A93" s="51"/>
      <c r="B93" s="26" t="s">
        <v>1328</v>
      </c>
      <c r="C93" s="39"/>
      <c r="D93" s="40"/>
      <c r="E93" s="41"/>
      <c r="F93" s="29"/>
      <c r="G93" s="42"/>
      <c r="H93" s="29"/>
      <c r="I93" s="29">
        <v>1</v>
      </c>
      <c r="J93" s="29">
        <v>1</v>
      </c>
      <c r="K93" s="29">
        <v>0</v>
      </c>
      <c r="L93" s="29">
        <v>1</v>
      </c>
      <c r="M93" s="63">
        <v>0</v>
      </c>
      <c r="N93" s="63">
        <v>0</v>
      </c>
      <c r="O93" s="63">
        <v>0</v>
      </c>
      <c r="P93" s="63">
        <v>0</v>
      </c>
      <c r="Q93" s="24">
        <f t="shared" si="2"/>
        <v>0</v>
      </c>
      <c r="R93" s="24">
        <f t="shared" si="11"/>
        <v>0</v>
      </c>
      <c r="S93" s="34">
        <f t="shared" si="18"/>
        <v>1</v>
      </c>
      <c r="T93" s="16"/>
      <c r="U93" s="16"/>
      <c r="V93" s="47"/>
      <c r="W93" s="48"/>
      <c r="X93" s="47"/>
      <c r="Y93" s="48"/>
      <c r="Z93" s="47"/>
      <c r="AA93" s="48"/>
      <c r="AB93" s="47"/>
      <c r="AC93" s="48"/>
      <c r="AD93" s="47"/>
    </row>
    <row r="94" spans="1:33" s="49" customFormat="1" ht="15.75" hidden="1" customHeight="1" outlineLevel="1">
      <c r="A94" s="51"/>
      <c r="B94" s="26" t="s">
        <v>1166</v>
      </c>
      <c r="C94" s="39"/>
      <c r="D94" s="40"/>
      <c r="E94" s="41"/>
      <c r="F94" s="29"/>
      <c r="G94" s="42"/>
      <c r="H94" s="29"/>
      <c r="I94" s="29">
        <v>1</v>
      </c>
      <c r="J94" s="29">
        <v>0</v>
      </c>
      <c r="K94" s="29">
        <v>0</v>
      </c>
      <c r="L94" s="29">
        <v>0</v>
      </c>
      <c r="M94" s="63">
        <v>0</v>
      </c>
      <c r="N94" s="63">
        <v>0</v>
      </c>
      <c r="O94" s="63">
        <v>0</v>
      </c>
      <c r="P94" s="63">
        <v>0</v>
      </c>
      <c r="Q94" s="24">
        <f t="shared" si="2"/>
        <v>0</v>
      </c>
      <c r="R94" s="24">
        <f t="shared" si="11"/>
        <v>0</v>
      </c>
      <c r="S94" s="34">
        <f t="shared" si="18"/>
        <v>0</v>
      </c>
      <c r="T94" s="16"/>
      <c r="U94" s="16"/>
      <c r="V94" s="47"/>
      <c r="W94" s="48"/>
      <c r="X94" s="47"/>
      <c r="Y94" s="48"/>
      <c r="Z94" s="47"/>
      <c r="AA94" s="48"/>
      <c r="AB94" s="47"/>
      <c r="AC94" s="48"/>
      <c r="AD94" s="47"/>
    </row>
    <row r="95" spans="1:33" s="49" customFormat="1" ht="15.75" hidden="1" customHeight="1" outlineLevel="1">
      <c r="A95" s="51"/>
      <c r="B95" s="26" t="s">
        <v>1167</v>
      </c>
      <c r="C95" s="39"/>
      <c r="D95" s="40"/>
      <c r="E95" s="41"/>
      <c r="F95" s="29"/>
      <c r="G95" s="42"/>
      <c r="H95" s="29"/>
      <c r="I95" s="29">
        <v>2</v>
      </c>
      <c r="J95" s="29">
        <v>0</v>
      </c>
      <c r="K95" s="29">
        <v>0</v>
      </c>
      <c r="L95" s="29">
        <v>0</v>
      </c>
      <c r="M95" s="63">
        <v>0</v>
      </c>
      <c r="N95" s="63">
        <v>0</v>
      </c>
      <c r="O95" s="63">
        <v>0</v>
      </c>
      <c r="P95" s="63">
        <v>0</v>
      </c>
      <c r="Q95" s="24">
        <f t="shared" si="2"/>
        <v>0</v>
      </c>
      <c r="R95" s="24">
        <f t="shared" si="11"/>
        <v>0</v>
      </c>
      <c r="S95" s="34">
        <f t="shared" si="18"/>
        <v>0</v>
      </c>
      <c r="T95" s="16"/>
      <c r="U95" s="16"/>
      <c r="V95" s="47"/>
      <c r="W95" s="48"/>
      <c r="X95" s="47"/>
      <c r="Y95" s="48"/>
      <c r="Z95" s="47"/>
      <c r="AA95" s="48"/>
      <c r="AB95" s="47"/>
      <c r="AC95" s="48"/>
      <c r="AD95" s="47"/>
    </row>
    <row r="96" spans="1:33" s="49" customFormat="1" ht="15.75" hidden="1" customHeight="1" outlineLevel="1">
      <c r="A96" s="51"/>
      <c r="B96" s="26" t="s">
        <v>1168</v>
      </c>
      <c r="C96" s="39"/>
      <c r="D96" s="40"/>
      <c r="E96" s="41"/>
      <c r="F96" s="29"/>
      <c r="G96" s="42"/>
      <c r="H96" s="29"/>
      <c r="I96" s="29">
        <v>2</v>
      </c>
      <c r="J96" s="29">
        <v>0</v>
      </c>
      <c r="K96" s="29">
        <v>0</v>
      </c>
      <c r="L96" s="29">
        <v>0</v>
      </c>
      <c r="M96" s="63">
        <v>0</v>
      </c>
      <c r="N96" s="63">
        <v>0</v>
      </c>
      <c r="O96" s="63">
        <v>0</v>
      </c>
      <c r="P96" s="63">
        <v>0</v>
      </c>
      <c r="Q96" s="24">
        <f t="shared" si="2"/>
        <v>0</v>
      </c>
      <c r="R96" s="24">
        <f t="shared" si="11"/>
        <v>0</v>
      </c>
      <c r="S96" s="34">
        <f t="shared" si="18"/>
        <v>0</v>
      </c>
      <c r="T96" s="16"/>
      <c r="U96" s="16"/>
      <c r="V96" s="47"/>
      <c r="W96" s="48"/>
      <c r="X96" s="47"/>
      <c r="Y96" s="48"/>
      <c r="Z96" s="47"/>
      <c r="AA96" s="48"/>
      <c r="AB96" s="47"/>
      <c r="AC96" s="48"/>
      <c r="AD96" s="47"/>
    </row>
    <row r="97" spans="1:30" s="49" customFormat="1" ht="15.75" hidden="1" customHeight="1" outlineLevel="1">
      <c r="A97" s="51"/>
      <c r="B97" s="26" t="s">
        <v>1169</v>
      </c>
      <c r="C97" s="39"/>
      <c r="D97" s="40"/>
      <c r="E97" s="41"/>
      <c r="F97" s="29"/>
      <c r="G97" s="42"/>
      <c r="H97" s="29"/>
      <c r="I97" s="29">
        <v>1</v>
      </c>
      <c r="J97" s="29">
        <v>1</v>
      </c>
      <c r="K97" s="29">
        <v>0</v>
      </c>
      <c r="L97" s="29">
        <v>0</v>
      </c>
      <c r="M97" s="63">
        <v>0</v>
      </c>
      <c r="N97" s="63">
        <v>0</v>
      </c>
      <c r="O97" s="63">
        <v>0</v>
      </c>
      <c r="P97" s="63">
        <v>0</v>
      </c>
      <c r="Q97" s="24">
        <f t="shared" si="2"/>
        <v>0</v>
      </c>
      <c r="R97" s="24">
        <f t="shared" si="11"/>
        <v>0</v>
      </c>
      <c r="S97" s="34">
        <f t="shared" si="18"/>
        <v>1</v>
      </c>
      <c r="T97" s="16"/>
      <c r="U97" s="16"/>
      <c r="V97" s="47"/>
      <c r="W97" s="48"/>
      <c r="X97" s="47"/>
      <c r="Y97" s="48"/>
      <c r="Z97" s="47"/>
      <c r="AA97" s="48"/>
      <c r="AB97" s="47"/>
      <c r="AC97" s="48"/>
      <c r="AD97" s="47"/>
    </row>
    <row r="98" spans="1:30" s="49" customFormat="1" ht="15.75" hidden="1" customHeight="1" outlineLevel="1">
      <c r="A98" s="51"/>
      <c r="B98" s="26" t="s">
        <v>964</v>
      </c>
      <c r="C98" s="39"/>
      <c r="D98" s="40"/>
      <c r="E98" s="41"/>
      <c r="F98" s="29"/>
      <c r="G98" s="42"/>
      <c r="H98" s="29"/>
      <c r="I98" s="29">
        <v>2</v>
      </c>
      <c r="J98" s="29">
        <v>0</v>
      </c>
      <c r="K98" s="29">
        <v>0</v>
      </c>
      <c r="L98" s="29">
        <v>0</v>
      </c>
      <c r="M98" s="63">
        <v>0</v>
      </c>
      <c r="N98" s="63">
        <v>0</v>
      </c>
      <c r="O98" s="63">
        <v>0</v>
      </c>
      <c r="P98" s="63">
        <v>0</v>
      </c>
      <c r="Q98" s="24">
        <f t="shared" si="2"/>
        <v>0</v>
      </c>
      <c r="R98" s="24">
        <f t="shared" si="11"/>
        <v>0</v>
      </c>
      <c r="S98" s="34">
        <f t="shared" si="18"/>
        <v>0</v>
      </c>
      <c r="T98" s="16"/>
      <c r="U98" s="16"/>
      <c r="V98" s="47"/>
      <c r="W98" s="48"/>
      <c r="X98" s="47"/>
      <c r="Y98" s="48"/>
      <c r="Z98" s="47"/>
      <c r="AA98" s="48"/>
      <c r="AB98" s="47"/>
      <c r="AC98" s="48"/>
      <c r="AD98" s="47"/>
    </row>
    <row r="99" spans="1:30" s="49" customFormat="1" ht="15.75" hidden="1" customHeight="1" outlineLevel="1">
      <c r="A99" s="51"/>
      <c r="B99" s="26" t="s">
        <v>1175</v>
      </c>
      <c r="C99" s="39"/>
      <c r="D99" s="40"/>
      <c r="E99" s="41"/>
      <c r="F99" s="29"/>
      <c r="G99" s="42"/>
      <c r="H99" s="29"/>
      <c r="I99" s="29">
        <v>2</v>
      </c>
      <c r="J99" s="29">
        <v>0</v>
      </c>
      <c r="K99" s="29">
        <v>0</v>
      </c>
      <c r="L99" s="29">
        <v>0</v>
      </c>
      <c r="M99" s="63">
        <v>0</v>
      </c>
      <c r="N99" s="63">
        <v>0</v>
      </c>
      <c r="O99" s="63">
        <v>0</v>
      </c>
      <c r="P99" s="63">
        <v>0</v>
      </c>
      <c r="Q99" s="24">
        <f t="shared" si="2"/>
        <v>0</v>
      </c>
      <c r="R99" s="24">
        <f t="shared" si="11"/>
        <v>0</v>
      </c>
      <c r="S99" s="34">
        <f t="shared" si="18"/>
        <v>0</v>
      </c>
      <c r="T99" s="16"/>
      <c r="U99" s="16"/>
      <c r="V99" s="47"/>
      <c r="W99" s="48"/>
      <c r="X99" s="47"/>
      <c r="Y99" s="48"/>
      <c r="Z99" s="47"/>
      <c r="AA99" s="48"/>
      <c r="AB99" s="47"/>
      <c r="AC99" s="48"/>
      <c r="AD99" s="47"/>
    </row>
    <row r="100" spans="1:30" s="49" customFormat="1" ht="15.75" hidden="1" customHeight="1" outlineLevel="1">
      <c r="A100" s="51"/>
      <c r="B100" s="26" t="s">
        <v>1174</v>
      </c>
      <c r="C100" s="39"/>
      <c r="D100" s="40"/>
      <c r="E100" s="41"/>
      <c r="F100" s="29"/>
      <c r="G100" s="42"/>
      <c r="H100" s="29"/>
      <c r="I100" s="29">
        <v>4</v>
      </c>
      <c r="J100" s="29">
        <v>0</v>
      </c>
      <c r="K100" s="29">
        <v>0</v>
      </c>
      <c r="L100" s="29">
        <v>3</v>
      </c>
      <c r="M100" s="63">
        <v>0</v>
      </c>
      <c r="N100" s="63">
        <v>0</v>
      </c>
      <c r="O100" s="63">
        <v>0</v>
      </c>
      <c r="P100" s="63">
        <v>0</v>
      </c>
      <c r="Q100" s="24">
        <f t="shared" si="2"/>
        <v>0</v>
      </c>
      <c r="R100" s="24">
        <f t="shared" si="11"/>
        <v>0</v>
      </c>
      <c r="S100" s="34">
        <f t="shared" si="18"/>
        <v>0</v>
      </c>
      <c r="T100" s="16"/>
      <c r="U100" s="16"/>
      <c r="V100" s="47"/>
      <c r="W100" s="48"/>
      <c r="X100" s="47"/>
      <c r="Y100" s="48"/>
      <c r="Z100" s="47"/>
      <c r="AA100" s="48"/>
      <c r="AB100" s="47"/>
      <c r="AC100" s="48"/>
      <c r="AD100" s="47"/>
    </row>
    <row r="101" spans="1:30" s="49" customFormat="1" ht="15.75" hidden="1" customHeight="1" outlineLevel="1">
      <c r="A101" s="51"/>
      <c r="B101" s="26" t="s">
        <v>1173</v>
      </c>
      <c r="C101" s="39"/>
      <c r="D101" s="40"/>
      <c r="E101" s="41"/>
      <c r="F101" s="29"/>
      <c r="G101" s="42"/>
      <c r="H101" s="29"/>
      <c r="I101" s="29">
        <v>1</v>
      </c>
      <c r="J101" s="29">
        <v>0</v>
      </c>
      <c r="K101" s="29">
        <v>0</v>
      </c>
      <c r="L101" s="29">
        <v>0</v>
      </c>
      <c r="M101" s="63">
        <v>0</v>
      </c>
      <c r="N101" s="63">
        <v>0</v>
      </c>
      <c r="O101" s="63">
        <v>0</v>
      </c>
      <c r="P101" s="63">
        <v>0</v>
      </c>
      <c r="Q101" s="24">
        <f t="shared" si="2"/>
        <v>0</v>
      </c>
      <c r="R101" s="24">
        <f t="shared" si="11"/>
        <v>0</v>
      </c>
      <c r="S101" s="34">
        <f t="shared" si="18"/>
        <v>0</v>
      </c>
      <c r="T101" s="16"/>
      <c r="U101" s="16"/>
      <c r="V101" s="47"/>
      <c r="W101" s="48"/>
      <c r="X101" s="47"/>
      <c r="Y101" s="48"/>
      <c r="Z101" s="47"/>
      <c r="AA101" s="48"/>
      <c r="AB101" s="47"/>
      <c r="AC101" s="48"/>
      <c r="AD101" s="47"/>
    </row>
    <row r="102" spans="1:30" s="49" customFormat="1" ht="15.75" hidden="1" customHeight="1" outlineLevel="1">
      <c r="A102" s="51"/>
      <c r="B102" s="26" t="s">
        <v>965</v>
      </c>
      <c r="C102" s="39"/>
      <c r="D102" s="40"/>
      <c r="E102" s="41"/>
      <c r="F102" s="29"/>
      <c r="G102" s="42"/>
      <c r="H102" s="29"/>
      <c r="I102" s="29">
        <v>2</v>
      </c>
      <c r="J102" s="29">
        <v>1</v>
      </c>
      <c r="K102" s="29">
        <v>1</v>
      </c>
      <c r="L102" s="29">
        <v>0</v>
      </c>
      <c r="M102" s="63">
        <v>0</v>
      </c>
      <c r="N102" s="63">
        <v>0</v>
      </c>
      <c r="O102" s="63">
        <v>0</v>
      </c>
      <c r="P102" s="63">
        <v>0</v>
      </c>
      <c r="Q102" s="24">
        <f t="shared" si="2"/>
        <v>0</v>
      </c>
      <c r="R102" s="24">
        <f t="shared" si="11"/>
        <v>1</v>
      </c>
      <c r="S102" s="34">
        <f t="shared" si="18"/>
        <v>0</v>
      </c>
      <c r="T102" s="16"/>
      <c r="U102" s="16"/>
      <c r="V102" s="47"/>
      <c r="W102" s="48"/>
      <c r="X102" s="47"/>
      <c r="Y102" s="48"/>
      <c r="Z102" s="47"/>
      <c r="AA102" s="48"/>
      <c r="AB102" s="47"/>
      <c r="AC102" s="48"/>
      <c r="AD102" s="47"/>
    </row>
    <row r="103" spans="1:30" s="49" customFormat="1" ht="15.75" hidden="1" customHeight="1" outlineLevel="1">
      <c r="A103" s="51"/>
      <c r="B103" s="26" t="s">
        <v>1172</v>
      </c>
      <c r="C103" s="39"/>
      <c r="D103" s="40"/>
      <c r="E103" s="41"/>
      <c r="F103" s="29"/>
      <c r="G103" s="42"/>
      <c r="H103" s="29"/>
      <c r="I103" s="29">
        <v>3</v>
      </c>
      <c r="J103" s="29">
        <v>0</v>
      </c>
      <c r="K103" s="29">
        <v>0</v>
      </c>
      <c r="L103" s="29">
        <v>0</v>
      </c>
      <c r="M103" s="63">
        <v>0</v>
      </c>
      <c r="N103" s="63">
        <v>0</v>
      </c>
      <c r="O103" s="63">
        <v>0</v>
      </c>
      <c r="P103" s="63">
        <v>0</v>
      </c>
      <c r="Q103" s="24">
        <f t="shared" si="2"/>
        <v>0</v>
      </c>
      <c r="R103" s="24">
        <f t="shared" si="11"/>
        <v>0</v>
      </c>
      <c r="S103" s="34">
        <f t="shared" si="18"/>
        <v>0</v>
      </c>
      <c r="T103" s="16"/>
      <c r="U103" s="16"/>
      <c r="V103" s="47"/>
      <c r="W103" s="48"/>
      <c r="X103" s="47"/>
      <c r="Y103" s="48"/>
      <c r="Z103" s="47"/>
      <c r="AA103" s="48"/>
      <c r="AB103" s="47"/>
      <c r="AC103" s="48"/>
      <c r="AD103" s="47"/>
    </row>
    <row r="104" spans="1:30" s="49" customFormat="1" ht="15.75" hidden="1" customHeight="1" outlineLevel="1">
      <c r="A104" s="51"/>
      <c r="B104" s="26" t="s">
        <v>966</v>
      </c>
      <c r="C104" s="39"/>
      <c r="D104" s="40"/>
      <c r="E104" s="41"/>
      <c r="F104" s="29"/>
      <c r="G104" s="42"/>
      <c r="H104" s="29"/>
      <c r="I104" s="29">
        <v>1</v>
      </c>
      <c r="J104" s="29">
        <v>0</v>
      </c>
      <c r="K104" s="29">
        <v>0</v>
      </c>
      <c r="L104" s="29">
        <v>0</v>
      </c>
      <c r="M104" s="63">
        <v>0</v>
      </c>
      <c r="N104" s="63">
        <v>0</v>
      </c>
      <c r="O104" s="63">
        <v>0</v>
      </c>
      <c r="P104" s="63">
        <v>0</v>
      </c>
      <c r="Q104" s="24">
        <f t="shared" si="2"/>
        <v>0</v>
      </c>
      <c r="R104" s="24">
        <f t="shared" si="11"/>
        <v>0</v>
      </c>
      <c r="S104" s="34">
        <f t="shared" si="18"/>
        <v>0</v>
      </c>
      <c r="T104" s="16"/>
      <c r="U104" s="16"/>
      <c r="V104" s="47"/>
      <c r="W104" s="48"/>
      <c r="X104" s="47"/>
      <c r="Y104" s="48"/>
      <c r="Z104" s="47"/>
      <c r="AA104" s="48"/>
      <c r="AB104" s="47"/>
      <c r="AC104" s="48"/>
      <c r="AD104" s="47"/>
    </row>
    <row r="105" spans="1:30" s="49" customFormat="1" ht="15.75" hidden="1" customHeight="1" outlineLevel="1">
      <c r="A105" s="51"/>
      <c r="B105" s="26" t="s">
        <v>967</v>
      </c>
      <c r="C105" s="39"/>
      <c r="D105" s="40"/>
      <c r="E105" s="41"/>
      <c r="F105" s="29"/>
      <c r="G105" s="42"/>
      <c r="H105" s="29"/>
      <c r="I105" s="29">
        <v>1</v>
      </c>
      <c r="J105" s="29">
        <v>1</v>
      </c>
      <c r="K105" s="29">
        <v>0</v>
      </c>
      <c r="L105" s="29">
        <v>0</v>
      </c>
      <c r="M105" s="63">
        <v>0</v>
      </c>
      <c r="N105" s="63">
        <v>0</v>
      </c>
      <c r="O105" s="63">
        <v>0</v>
      </c>
      <c r="P105" s="63">
        <v>0</v>
      </c>
      <c r="Q105" s="24">
        <f t="shared" si="2"/>
        <v>0</v>
      </c>
      <c r="R105" s="24">
        <f t="shared" si="11"/>
        <v>0</v>
      </c>
      <c r="S105" s="34">
        <f t="shared" si="18"/>
        <v>1</v>
      </c>
      <c r="T105" s="16"/>
      <c r="U105" s="16"/>
      <c r="V105" s="47"/>
      <c r="W105" s="48"/>
      <c r="X105" s="47"/>
      <c r="Y105" s="48"/>
      <c r="Z105" s="47"/>
      <c r="AA105" s="48"/>
      <c r="AB105" s="47"/>
      <c r="AC105" s="48"/>
      <c r="AD105" s="47"/>
    </row>
    <row r="106" spans="1:30" s="49" customFormat="1" ht="15.75" hidden="1" customHeight="1" outlineLevel="1">
      <c r="A106" s="51"/>
      <c r="B106" s="26" t="s">
        <v>1171</v>
      </c>
      <c r="C106" s="39"/>
      <c r="D106" s="40"/>
      <c r="E106" s="41"/>
      <c r="F106" s="29"/>
      <c r="G106" s="42"/>
      <c r="H106" s="29"/>
      <c r="I106" s="29">
        <v>2</v>
      </c>
      <c r="J106" s="29">
        <v>0</v>
      </c>
      <c r="K106" s="29">
        <v>0</v>
      </c>
      <c r="L106" s="29">
        <v>0</v>
      </c>
      <c r="M106" s="63">
        <v>0</v>
      </c>
      <c r="N106" s="63">
        <v>0</v>
      </c>
      <c r="O106" s="63">
        <v>0</v>
      </c>
      <c r="P106" s="63">
        <v>0</v>
      </c>
      <c r="Q106" s="24">
        <f t="shared" si="2"/>
        <v>0</v>
      </c>
      <c r="R106" s="24">
        <f t="shared" si="11"/>
        <v>0</v>
      </c>
      <c r="S106" s="34">
        <f t="shared" si="18"/>
        <v>0</v>
      </c>
      <c r="T106" s="16"/>
      <c r="U106" s="16"/>
      <c r="V106" s="47"/>
      <c r="W106" s="48"/>
      <c r="X106" s="47"/>
      <c r="Y106" s="48"/>
      <c r="Z106" s="47"/>
      <c r="AA106" s="48"/>
      <c r="AB106" s="47"/>
      <c r="AC106" s="48"/>
      <c r="AD106" s="47"/>
    </row>
    <row r="107" spans="1:30" s="49" customFormat="1" ht="15.75" hidden="1" customHeight="1" outlineLevel="1">
      <c r="A107" s="51"/>
      <c r="B107" s="26" t="s">
        <v>968</v>
      </c>
      <c r="C107" s="39"/>
      <c r="D107" s="40"/>
      <c r="E107" s="41"/>
      <c r="F107" s="29"/>
      <c r="G107" s="42"/>
      <c r="H107" s="29"/>
      <c r="I107" s="29">
        <v>1</v>
      </c>
      <c r="J107" s="29">
        <v>0</v>
      </c>
      <c r="K107" s="29">
        <v>0</v>
      </c>
      <c r="L107" s="29">
        <v>0</v>
      </c>
      <c r="M107" s="63">
        <v>0</v>
      </c>
      <c r="N107" s="63">
        <v>0</v>
      </c>
      <c r="O107" s="63">
        <v>0</v>
      </c>
      <c r="P107" s="63">
        <v>0</v>
      </c>
      <c r="Q107" s="24">
        <f t="shared" si="2"/>
        <v>0</v>
      </c>
      <c r="R107" s="24">
        <f t="shared" si="11"/>
        <v>0</v>
      </c>
      <c r="S107" s="34">
        <f t="shared" si="18"/>
        <v>0</v>
      </c>
      <c r="T107" s="16"/>
      <c r="U107" s="16"/>
      <c r="V107" s="47"/>
      <c r="W107" s="48"/>
      <c r="X107" s="47"/>
      <c r="Y107" s="48"/>
      <c r="Z107" s="47"/>
      <c r="AA107" s="48"/>
      <c r="AB107" s="47"/>
      <c r="AC107" s="48"/>
      <c r="AD107" s="47"/>
    </row>
    <row r="108" spans="1:30" s="49" customFormat="1" ht="15.75" hidden="1" customHeight="1" outlineLevel="1">
      <c r="A108" s="51"/>
      <c r="B108" s="26" t="s">
        <v>1170</v>
      </c>
      <c r="C108" s="39"/>
      <c r="D108" s="40"/>
      <c r="E108" s="41"/>
      <c r="F108" s="29"/>
      <c r="G108" s="42"/>
      <c r="H108" s="29"/>
      <c r="I108" s="29">
        <v>3</v>
      </c>
      <c r="J108" s="29">
        <v>0</v>
      </c>
      <c r="K108" s="29">
        <v>0</v>
      </c>
      <c r="L108" s="29">
        <v>0</v>
      </c>
      <c r="M108" s="63">
        <v>0</v>
      </c>
      <c r="N108" s="63">
        <v>0</v>
      </c>
      <c r="O108" s="63">
        <v>0</v>
      </c>
      <c r="P108" s="63">
        <v>0</v>
      </c>
      <c r="Q108" s="24">
        <f t="shared" si="2"/>
        <v>0</v>
      </c>
      <c r="R108" s="24">
        <f t="shared" si="11"/>
        <v>0</v>
      </c>
      <c r="S108" s="34">
        <f t="shared" si="18"/>
        <v>0</v>
      </c>
      <c r="T108" s="16"/>
      <c r="U108" s="16"/>
      <c r="V108" s="47"/>
      <c r="W108" s="48"/>
      <c r="X108" s="47"/>
      <c r="Y108" s="48"/>
      <c r="Z108" s="47"/>
      <c r="AA108" s="48"/>
      <c r="AB108" s="47"/>
      <c r="AC108" s="48"/>
      <c r="AD108" s="47"/>
    </row>
    <row r="109" spans="1:30" s="49" customFormat="1" ht="15.75" hidden="1" customHeight="1" outlineLevel="1">
      <c r="A109" s="51"/>
      <c r="B109" s="26" t="s">
        <v>1376</v>
      </c>
      <c r="C109" s="39"/>
      <c r="D109" s="40"/>
      <c r="E109" s="41"/>
      <c r="F109" s="29"/>
      <c r="G109" s="42"/>
      <c r="H109" s="29"/>
      <c r="I109" s="29">
        <v>1</v>
      </c>
      <c r="J109" s="29">
        <v>0</v>
      </c>
      <c r="K109" s="29">
        <v>0</v>
      </c>
      <c r="L109" s="29">
        <v>0</v>
      </c>
      <c r="M109" s="63">
        <v>0</v>
      </c>
      <c r="N109" s="63">
        <v>0</v>
      </c>
      <c r="O109" s="63">
        <v>0</v>
      </c>
      <c r="P109" s="63">
        <v>0</v>
      </c>
      <c r="Q109" s="24">
        <f t="shared" ref="Q109" si="22">M109+N109+O109+P109</f>
        <v>0</v>
      </c>
      <c r="R109" s="24">
        <f t="shared" ref="R109" si="23">K109+Q109</f>
        <v>0</v>
      </c>
      <c r="S109" s="34">
        <f t="shared" ref="S109" si="24">IF(J109-R109&lt;0,0,J109-R109)</f>
        <v>0</v>
      </c>
      <c r="T109" s="16"/>
      <c r="U109" s="16"/>
      <c r="V109" s="47"/>
      <c r="W109" s="48"/>
      <c r="X109" s="47"/>
      <c r="Y109" s="48"/>
      <c r="Z109" s="47"/>
      <c r="AA109" s="48"/>
      <c r="AB109" s="47"/>
      <c r="AC109" s="48"/>
      <c r="AD109" s="47"/>
    </row>
    <row r="110" spans="1:30" s="49" customFormat="1" ht="31.5" hidden="1" outlineLevel="1">
      <c r="A110" s="51"/>
      <c r="B110" s="26" t="s">
        <v>1330</v>
      </c>
      <c r="C110" s="39"/>
      <c r="D110" s="40"/>
      <c r="E110" s="41"/>
      <c r="F110" s="29"/>
      <c r="G110" s="42"/>
      <c r="H110" s="29"/>
      <c r="I110" s="29">
        <v>1</v>
      </c>
      <c r="J110" s="29">
        <v>0</v>
      </c>
      <c r="K110" s="29">
        <v>0</v>
      </c>
      <c r="L110" s="29">
        <v>0</v>
      </c>
      <c r="M110" s="63">
        <v>0</v>
      </c>
      <c r="N110" s="63">
        <v>0</v>
      </c>
      <c r="O110" s="63">
        <v>0</v>
      </c>
      <c r="P110" s="63">
        <v>0</v>
      </c>
      <c r="Q110" s="24">
        <f t="shared" si="2"/>
        <v>0</v>
      </c>
      <c r="R110" s="24">
        <f t="shared" si="11"/>
        <v>0</v>
      </c>
      <c r="S110" s="201">
        <f t="shared" si="18"/>
        <v>0</v>
      </c>
      <c r="T110" s="16"/>
      <c r="U110" s="16"/>
      <c r="V110" s="47"/>
      <c r="W110" s="48"/>
      <c r="X110" s="47"/>
      <c r="Y110" s="48"/>
      <c r="Z110" s="47"/>
      <c r="AA110" s="48"/>
      <c r="AB110" s="47"/>
      <c r="AC110" s="48"/>
      <c r="AD110" s="47"/>
    </row>
    <row r="111" spans="1:30" s="62" customFormat="1" ht="15.75" hidden="1" customHeight="1" outlineLevel="1">
      <c r="A111" s="51"/>
      <c r="B111" s="61" t="s">
        <v>13</v>
      </c>
      <c r="C111" s="39"/>
      <c r="D111" s="40"/>
      <c r="E111" s="41"/>
      <c r="F111" s="29"/>
      <c r="G111" s="42"/>
      <c r="H111" s="29"/>
      <c r="I111" s="29">
        <f>SUM(I112:I121)</f>
        <v>48</v>
      </c>
      <c r="J111" s="29">
        <f>SUM(J112:J121)</f>
        <v>23</v>
      </c>
      <c r="K111" s="29">
        <f>SUM(K112:K121)</f>
        <v>12</v>
      </c>
      <c r="L111" s="29">
        <f>SUM(L112:L121)</f>
        <v>1</v>
      </c>
      <c r="M111" s="20">
        <f>SUM(M113:M121)</f>
        <v>0</v>
      </c>
      <c r="N111" s="63">
        <v>0</v>
      </c>
      <c r="O111" s="63">
        <v>0</v>
      </c>
      <c r="P111" s="63">
        <v>0</v>
      </c>
      <c r="Q111" s="24">
        <f t="shared" si="2"/>
        <v>0</v>
      </c>
      <c r="R111" s="24">
        <f t="shared" si="11"/>
        <v>12</v>
      </c>
      <c r="S111" s="29">
        <f>SUM(S112:S121)</f>
        <v>11</v>
      </c>
      <c r="T111" s="16"/>
      <c r="U111" s="16"/>
      <c r="V111" s="44"/>
      <c r="W111" s="43"/>
      <c r="X111" s="44"/>
      <c r="Y111" s="43"/>
      <c r="Z111" s="44"/>
      <c r="AA111" s="43"/>
      <c r="AB111" s="44"/>
      <c r="AC111" s="43"/>
      <c r="AD111" s="44"/>
    </row>
    <row r="112" spans="1:30" s="62" customFormat="1" ht="30.75" hidden="1" customHeight="1" outlineLevel="1">
      <c r="A112" s="51"/>
      <c r="B112" s="38" t="s">
        <v>962</v>
      </c>
      <c r="C112" s="39"/>
      <c r="D112" s="40"/>
      <c r="E112" s="41"/>
      <c r="F112" s="29"/>
      <c r="G112" s="42"/>
      <c r="H112" s="29"/>
      <c r="I112" s="29">
        <v>1</v>
      </c>
      <c r="J112" s="29">
        <v>0</v>
      </c>
      <c r="K112" s="29">
        <v>0</v>
      </c>
      <c r="L112" s="29">
        <v>0</v>
      </c>
      <c r="M112" s="20">
        <v>0</v>
      </c>
      <c r="N112" s="63">
        <v>0</v>
      </c>
      <c r="O112" s="63">
        <v>0</v>
      </c>
      <c r="P112" s="63">
        <v>0</v>
      </c>
      <c r="Q112" s="24">
        <f t="shared" si="2"/>
        <v>0</v>
      </c>
      <c r="R112" s="24">
        <f t="shared" ref="R112:R183" si="25">K112+Q112</f>
        <v>0</v>
      </c>
      <c r="S112" s="34">
        <f t="shared" si="18"/>
        <v>0</v>
      </c>
      <c r="T112" s="16"/>
      <c r="U112" s="16"/>
      <c r="V112" s="44"/>
      <c r="W112" s="43"/>
      <c r="X112" s="44"/>
      <c r="Y112" s="43"/>
      <c r="Z112" s="44"/>
      <c r="AA112" s="43"/>
      <c r="AB112" s="44"/>
      <c r="AC112" s="43"/>
      <c r="AD112" s="44"/>
    </row>
    <row r="113" spans="1:30" s="49" customFormat="1" ht="15.75" hidden="1" customHeight="1" outlineLevel="1">
      <c r="A113" s="51"/>
      <c r="B113" s="26" t="s">
        <v>1118</v>
      </c>
      <c r="C113" s="39"/>
      <c r="D113" s="40"/>
      <c r="E113" s="41"/>
      <c r="F113" s="29"/>
      <c r="G113" s="42"/>
      <c r="H113" s="29"/>
      <c r="I113" s="29">
        <v>1</v>
      </c>
      <c r="J113" s="29">
        <v>1</v>
      </c>
      <c r="K113" s="29">
        <v>0</v>
      </c>
      <c r="L113" s="29">
        <v>1</v>
      </c>
      <c r="M113" s="63">
        <v>0</v>
      </c>
      <c r="N113" s="63">
        <v>0</v>
      </c>
      <c r="O113" s="63">
        <v>0</v>
      </c>
      <c r="P113" s="63">
        <v>0</v>
      </c>
      <c r="Q113" s="24">
        <f t="shared" si="2"/>
        <v>0</v>
      </c>
      <c r="R113" s="24">
        <f t="shared" si="25"/>
        <v>0</v>
      </c>
      <c r="S113" s="34">
        <f t="shared" si="18"/>
        <v>1</v>
      </c>
      <c r="T113" s="16"/>
      <c r="U113" s="16"/>
      <c r="V113" s="47"/>
      <c r="W113" s="48"/>
      <c r="X113" s="47"/>
      <c r="Y113" s="48"/>
      <c r="Z113" s="47"/>
      <c r="AA113" s="48"/>
      <c r="AB113" s="47"/>
      <c r="AC113" s="48"/>
      <c r="AD113" s="47"/>
    </row>
    <row r="114" spans="1:30" s="49" customFormat="1" ht="15.75" hidden="1" customHeight="1" outlineLevel="1">
      <c r="A114" s="51"/>
      <c r="B114" s="26" t="s">
        <v>189</v>
      </c>
      <c r="C114" s="39"/>
      <c r="D114" s="40"/>
      <c r="E114" s="41"/>
      <c r="F114" s="29"/>
      <c r="G114" s="42"/>
      <c r="H114" s="29"/>
      <c r="I114" s="29">
        <v>4</v>
      </c>
      <c r="J114" s="29">
        <v>0</v>
      </c>
      <c r="K114" s="29">
        <v>0</v>
      </c>
      <c r="L114" s="29">
        <v>0</v>
      </c>
      <c r="M114" s="63">
        <v>0</v>
      </c>
      <c r="N114" s="63">
        <v>0</v>
      </c>
      <c r="O114" s="63">
        <v>0</v>
      </c>
      <c r="P114" s="63">
        <v>0</v>
      </c>
      <c r="Q114" s="24">
        <f t="shared" si="2"/>
        <v>0</v>
      </c>
      <c r="R114" s="24">
        <f t="shared" si="25"/>
        <v>0</v>
      </c>
      <c r="S114" s="34">
        <f t="shared" si="18"/>
        <v>0</v>
      </c>
      <c r="T114" s="16"/>
      <c r="U114" s="16"/>
      <c r="V114" s="47"/>
      <c r="W114" s="48"/>
      <c r="X114" s="47"/>
      <c r="Y114" s="48"/>
      <c r="Z114" s="47"/>
      <c r="AA114" s="48"/>
      <c r="AB114" s="47"/>
      <c r="AC114" s="48"/>
      <c r="AD114" s="47"/>
    </row>
    <row r="115" spans="1:30" s="49" customFormat="1" ht="15.75" hidden="1" customHeight="1" outlineLevel="1">
      <c r="A115" s="51"/>
      <c r="B115" s="26" t="s">
        <v>1329</v>
      </c>
      <c r="C115" s="39"/>
      <c r="D115" s="40"/>
      <c r="E115" s="41"/>
      <c r="F115" s="29"/>
      <c r="G115" s="42"/>
      <c r="H115" s="29"/>
      <c r="I115" s="29">
        <v>1</v>
      </c>
      <c r="J115" s="29">
        <v>0</v>
      </c>
      <c r="K115" s="29">
        <v>0</v>
      </c>
      <c r="L115" s="29">
        <v>0</v>
      </c>
      <c r="M115" s="63">
        <v>0</v>
      </c>
      <c r="N115" s="63">
        <v>0</v>
      </c>
      <c r="O115" s="63">
        <v>0</v>
      </c>
      <c r="P115" s="63">
        <v>0</v>
      </c>
      <c r="Q115" s="24">
        <f t="shared" si="2"/>
        <v>0</v>
      </c>
      <c r="R115" s="24">
        <f t="shared" si="25"/>
        <v>0</v>
      </c>
      <c r="S115" s="34">
        <f t="shared" si="18"/>
        <v>0</v>
      </c>
      <c r="T115" s="16"/>
      <c r="U115" s="16"/>
      <c r="V115" s="47"/>
      <c r="W115" s="48"/>
      <c r="X115" s="47"/>
      <c r="Y115" s="48"/>
      <c r="Z115" s="47"/>
      <c r="AA115" s="48"/>
      <c r="AB115" s="47"/>
      <c r="AC115" s="48"/>
      <c r="AD115" s="47"/>
    </row>
    <row r="116" spans="1:30" s="49" customFormat="1" ht="15.75" hidden="1" customHeight="1" outlineLevel="1">
      <c r="A116" s="51"/>
      <c r="B116" s="26" t="s">
        <v>916</v>
      </c>
      <c r="C116" s="39"/>
      <c r="D116" s="40"/>
      <c r="E116" s="41"/>
      <c r="F116" s="29"/>
      <c r="G116" s="42"/>
      <c r="H116" s="29"/>
      <c r="I116" s="29">
        <v>14</v>
      </c>
      <c r="J116" s="29">
        <v>2</v>
      </c>
      <c r="K116" s="29">
        <v>0</v>
      </c>
      <c r="L116" s="29">
        <v>0</v>
      </c>
      <c r="M116" s="63">
        <v>0</v>
      </c>
      <c r="N116" s="63">
        <v>0</v>
      </c>
      <c r="O116" s="63">
        <v>0</v>
      </c>
      <c r="P116" s="63">
        <v>0</v>
      </c>
      <c r="Q116" s="24">
        <f t="shared" si="2"/>
        <v>0</v>
      </c>
      <c r="R116" s="24">
        <f t="shared" si="25"/>
        <v>0</v>
      </c>
      <c r="S116" s="34">
        <f t="shared" si="18"/>
        <v>2</v>
      </c>
      <c r="T116" s="16"/>
      <c r="U116" s="16"/>
      <c r="V116" s="47"/>
      <c r="W116" s="48"/>
      <c r="X116" s="47"/>
      <c r="Y116" s="48"/>
      <c r="Z116" s="47"/>
      <c r="AA116" s="48"/>
      <c r="AB116" s="47"/>
      <c r="AC116" s="48"/>
      <c r="AD116" s="47"/>
    </row>
    <row r="117" spans="1:30" s="49" customFormat="1" ht="15.75" hidden="1" customHeight="1" outlineLevel="1">
      <c r="A117" s="51"/>
      <c r="B117" s="26" t="s">
        <v>191</v>
      </c>
      <c r="C117" s="39"/>
      <c r="D117" s="40"/>
      <c r="E117" s="41"/>
      <c r="F117" s="29"/>
      <c r="G117" s="42"/>
      <c r="H117" s="29"/>
      <c r="I117" s="29">
        <v>13</v>
      </c>
      <c r="J117" s="29">
        <v>12</v>
      </c>
      <c r="K117" s="29">
        <v>12</v>
      </c>
      <c r="L117" s="29">
        <v>0</v>
      </c>
      <c r="M117" s="63">
        <v>0</v>
      </c>
      <c r="N117" s="63">
        <v>0</v>
      </c>
      <c r="O117" s="63">
        <v>0</v>
      </c>
      <c r="P117" s="63">
        <v>0</v>
      </c>
      <c r="Q117" s="24">
        <f t="shared" si="2"/>
        <v>0</v>
      </c>
      <c r="R117" s="24">
        <f t="shared" si="25"/>
        <v>12</v>
      </c>
      <c r="S117" s="34">
        <f t="shared" si="18"/>
        <v>0</v>
      </c>
      <c r="T117" s="16"/>
      <c r="U117" s="16"/>
      <c r="V117" s="47"/>
      <c r="W117" s="48"/>
      <c r="X117" s="47"/>
      <c r="Y117" s="48"/>
      <c r="Z117" s="47"/>
      <c r="AA117" s="48"/>
      <c r="AB117" s="47"/>
      <c r="AC117" s="48"/>
      <c r="AD117" s="47"/>
    </row>
    <row r="118" spans="1:30" s="49" customFormat="1" ht="15.75" hidden="1" customHeight="1" outlineLevel="1">
      <c r="A118" s="51"/>
      <c r="B118" s="26" t="s">
        <v>326</v>
      </c>
      <c r="C118" s="39"/>
      <c r="D118" s="40"/>
      <c r="E118" s="41"/>
      <c r="F118" s="29"/>
      <c r="G118" s="42"/>
      <c r="H118" s="29"/>
      <c r="I118" s="29">
        <v>8</v>
      </c>
      <c r="J118" s="29">
        <v>8</v>
      </c>
      <c r="K118" s="29">
        <v>0</v>
      </c>
      <c r="L118" s="29">
        <v>0</v>
      </c>
      <c r="M118" s="63">
        <v>0</v>
      </c>
      <c r="N118" s="63">
        <v>0</v>
      </c>
      <c r="O118" s="63">
        <v>0</v>
      </c>
      <c r="P118" s="63">
        <v>0</v>
      </c>
      <c r="Q118" s="24">
        <f t="shared" si="2"/>
        <v>0</v>
      </c>
      <c r="R118" s="24">
        <f t="shared" si="25"/>
        <v>0</v>
      </c>
      <c r="S118" s="34">
        <f t="shared" si="18"/>
        <v>8</v>
      </c>
      <c r="T118" s="16"/>
      <c r="U118" s="16"/>
      <c r="V118" s="47"/>
      <c r="W118" s="48"/>
      <c r="X118" s="47"/>
      <c r="Y118" s="48"/>
      <c r="Z118" s="47"/>
      <c r="AA118" s="48"/>
      <c r="AB118" s="47"/>
      <c r="AC118" s="48"/>
      <c r="AD118" s="47"/>
    </row>
    <row r="119" spans="1:30" s="49" customFormat="1" ht="33.75" hidden="1" customHeight="1" outlineLevel="1">
      <c r="A119" s="51"/>
      <c r="B119" s="26" t="s">
        <v>1164</v>
      </c>
      <c r="C119" s="39"/>
      <c r="D119" s="40"/>
      <c r="E119" s="41"/>
      <c r="F119" s="29"/>
      <c r="G119" s="42"/>
      <c r="H119" s="29"/>
      <c r="I119" s="29">
        <v>1</v>
      </c>
      <c r="J119" s="29">
        <v>0</v>
      </c>
      <c r="K119" s="29">
        <v>0</v>
      </c>
      <c r="L119" s="29">
        <v>0</v>
      </c>
      <c r="M119" s="63">
        <v>0</v>
      </c>
      <c r="N119" s="63">
        <v>0</v>
      </c>
      <c r="O119" s="63">
        <v>0</v>
      </c>
      <c r="P119" s="63">
        <v>0</v>
      </c>
      <c r="Q119" s="24">
        <f t="shared" si="2"/>
        <v>0</v>
      </c>
      <c r="R119" s="24">
        <f t="shared" si="25"/>
        <v>0</v>
      </c>
      <c r="S119" s="34">
        <f t="shared" si="18"/>
        <v>0</v>
      </c>
      <c r="T119" s="16"/>
      <c r="U119" s="16"/>
      <c r="V119" s="47"/>
      <c r="W119" s="48"/>
      <c r="X119" s="47"/>
      <c r="Y119" s="48"/>
      <c r="Z119" s="47"/>
      <c r="AA119" s="48"/>
      <c r="AB119" s="47"/>
      <c r="AC119" s="48"/>
      <c r="AD119" s="47"/>
    </row>
    <row r="120" spans="1:30" s="49" customFormat="1" ht="23.25" hidden="1" customHeight="1" outlineLevel="1">
      <c r="A120" s="51"/>
      <c r="B120" s="26" t="s">
        <v>1327</v>
      </c>
      <c r="C120" s="39"/>
      <c r="D120" s="40"/>
      <c r="E120" s="41"/>
      <c r="F120" s="29"/>
      <c r="G120" s="42"/>
      <c r="H120" s="29"/>
      <c r="I120" s="29">
        <v>1</v>
      </c>
      <c r="J120" s="29">
        <v>0</v>
      </c>
      <c r="K120" s="29">
        <v>0</v>
      </c>
      <c r="L120" s="29">
        <v>0</v>
      </c>
      <c r="M120" s="63">
        <v>0</v>
      </c>
      <c r="N120" s="63">
        <v>0</v>
      </c>
      <c r="O120" s="63">
        <v>0</v>
      </c>
      <c r="P120" s="63">
        <v>0</v>
      </c>
      <c r="Q120" s="24">
        <f t="shared" si="2"/>
        <v>0</v>
      </c>
      <c r="R120" s="24">
        <f t="shared" si="25"/>
        <v>0</v>
      </c>
      <c r="S120" s="34">
        <f t="shared" si="18"/>
        <v>0</v>
      </c>
      <c r="T120" s="16"/>
      <c r="U120" s="16"/>
      <c r="V120" s="47"/>
      <c r="W120" s="48"/>
      <c r="X120" s="47"/>
      <c r="Y120" s="48"/>
      <c r="Z120" s="47"/>
      <c r="AA120" s="48"/>
      <c r="AB120" s="47"/>
      <c r="AC120" s="48"/>
      <c r="AD120" s="47"/>
    </row>
    <row r="121" spans="1:30" s="49" customFormat="1" ht="15.75" hidden="1" customHeight="1" outlineLevel="1">
      <c r="A121" s="51"/>
      <c r="B121" s="26" t="s">
        <v>1119</v>
      </c>
      <c r="C121" s="39"/>
      <c r="D121" s="40"/>
      <c r="E121" s="41"/>
      <c r="F121" s="29"/>
      <c r="G121" s="42"/>
      <c r="H121" s="29"/>
      <c r="I121" s="29">
        <v>4</v>
      </c>
      <c r="J121" s="29">
        <v>0</v>
      </c>
      <c r="K121" s="29">
        <v>0</v>
      </c>
      <c r="L121" s="29">
        <v>0</v>
      </c>
      <c r="M121" s="63">
        <v>0</v>
      </c>
      <c r="N121" s="63">
        <v>0</v>
      </c>
      <c r="O121" s="63">
        <v>0</v>
      </c>
      <c r="P121" s="63">
        <v>0</v>
      </c>
      <c r="Q121" s="24">
        <f t="shared" si="2"/>
        <v>0</v>
      </c>
      <c r="R121" s="24">
        <f t="shared" si="25"/>
        <v>0</v>
      </c>
      <c r="S121" s="34">
        <f t="shared" si="18"/>
        <v>0</v>
      </c>
      <c r="T121" s="16"/>
      <c r="U121" s="16"/>
      <c r="V121" s="47"/>
      <c r="W121" s="48"/>
      <c r="X121" s="47"/>
      <c r="Y121" s="48"/>
      <c r="Z121" s="47"/>
      <c r="AA121" s="48"/>
      <c r="AB121" s="47"/>
      <c r="AC121" s="48"/>
      <c r="AD121" s="47"/>
    </row>
    <row r="122" spans="1:30" s="49" customFormat="1" ht="33" customHeight="1" collapsed="1">
      <c r="A122" s="51" t="s">
        <v>373</v>
      </c>
      <c r="B122" s="55" t="s">
        <v>779</v>
      </c>
      <c r="C122" s="39"/>
      <c r="D122" s="40"/>
      <c r="E122" s="41"/>
      <c r="F122" s="29"/>
      <c r="G122" s="42"/>
      <c r="H122" s="29"/>
      <c r="I122" s="20">
        <f>I123+I124+I125</f>
        <v>11</v>
      </c>
      <c r="J122" s="20">
        <f>J123+J124+J125</f>
        <v>1</v>
      </c>
      <c r="K122" s="20">
        <f>K123+K124+K125</f>
        <v>5</v>
      </c>
      <c r="L122" s="20">
        <f>L123+L124+L125</f>
        <v>0</v>
      </c>
      <c r="M122" s="20">
        <f>+M123+M125</f>
        <v>0</v>
      </c>
      <c r="N122" s="20">
        <f>+N123+N125</f>
        <v>0</v>
      </c>
      <c r="O122" s="20">
        <f>+O123+O125</f>
        <v>0</v>
      </c>
      <c r="P122" s="20">
        <f>+P123+P125</f>
        <v>0</v>
      </c>
      <c r="Q122" s="24">
        <f t="shared" ref="Q122:Q214" si="26">M122+N122+O122+P122</f>
        <v>0</v>
      </c>
      <c r="R122" s="24">
        <f t="shared" si="25"/>
        <v>5</v>
      </c>
      <c r="S122" s="20">
        <f>S123+S125</f>
        <v>0</v>
      </c>
      <c r="T122" s="16"/>
      <c r="U122" s="16"/>
      <c r="V122" s="47"/>
      <c r="W122" s="48"/>
      <c r="X122" s="47"/>
      <c r="Y122" s="48"/>
      <c r="Z122" s="47"/>
      <c r="AA122" s="48"/>
      <c r="AB122" s="47"/>
      <c r="AC122" s="48"/>
      <c r="AD122" s="47"/>
    </row>
    <row r="123" spans="1:30" s="64" customFormat="1" ht="35.25" hidden="1" customHeight="1" outlineLevel="1">
      <c r="A123" s="51"/>
      <c r="B123" s="26" t="s">
        <v>453</v>
      </c>
      <c r="C123" s="18">
        <v>40646</v>
      </c>
      <c r="D123" s="19" t="s">
        <v>454</v>
      </c>
      <c r="E123" s="27" t="s">
        <v>455</v>
      </c>
      <c r="F123" s="20" t="s">
        <v>456</v>
      </c>
      <c r="G123" s="53"/>
      <c r="H123" s="20" t="s">
        <v>192</v>
      </c>
      <c r="I123" s="29">
        <v>3</v>
      </c>
      <c r="J123" s="30">
        <v>0</v>
      </c>
      <c r="K123" s="30">
        <v>0</v>
      </c>
      <c r="L123" s="30">
        <v>0</v>
      </c>
      <c r="M123" s="63">
        <v>0</v>
      </c>
      <c r="N123" s="63">
        <v>0</v>
      </c>
      <c r="O123" s="63">
        <v>0</v>
      </c>
      <c r="P123" s="63">
        <v>0</v>
      </c>
      <c r="Q123" s="24">
        <f t="shared" si="26"/>
        <v>0</v>
      </c>
      <c r="R123" s="24">
        <f t="shared" si="25"/>
        <v>0</v>
      </c>
      <c r="S123" s="2">
        <f t="shared" si="18"/>
        <v>0</v>
      </c>
      <c r="T123" s="16"/>
      <c r="U123" s="16"/>
      <c r="V123" s="35"/>
      <c r="W123" s="36"/>
      <c r="X123" s="35"/>
      <c r="Y123" s="36"/>
      <c r="Z123" s="35"/>
      <c r="AA123" s="36"/>
      <c r="AB123" s="35"/>
      <c r="AC123" s="36"/>
      <c r="AD123" s="35"/>
    </row>
    <row r="124" spans="1:30" s="64" customFormat="1" ht="35.25" hidden="1" customHeight="1" outlineLevel="1">
      <c r="A124" s="51"/>
      <c r="B124" s="26" t="s">
        <v>1187</v>
      </c>
      <c r="C124" s="18"/>
      <c r="D124" s="19"/>
      <c r="E124" s="27"/>
      <c r="F124" s="20"/>
      <c r="G124" s="53"/>
      <c r="H124" s="20"/>
      <c r="I124" s="29">
        <v>1</v>
      </c>
      <c r="J124" s="30">
        <v>0</v>
      </c>
      <c r="K124" s="30">
        <v>0</v>
      </c>
      <c r="L124" s="30">
        <v>0</v>
      </c>
      <c r="M124" s="63">
        <v>0</v>
      </c>
      <c r="N124" s="63">
        <v>0</v>
      </c>
      <c r="O124" s="63">
        <v>0</v>
      </c>
      <c r="P124" s="63">
        <v>0</v>
      </c>
      <c r="Q124" s="24">
        <f t="shared" si="26"/>
        <v>0</v>
      </c>
      <c r="R124" s="24">
        <f t="shared" si="25"/>
        <v>0</v>
      </c>
      <c r="S124" s="2">
        <f t="shared" si="18"/>
        <v>0</v>
      </c>
      <c r="T124" s="16"/>
      <c r="U124" s="16"/>
      <c r="V124" s="35"/>
      <c r="W124" s="36"/>
      <c r="X124" s="35"/>
      <c r="Y124" s="36"/>
      <c r="Z124" s="35"/>
      <c r="AA124" s="36"/>
      <c r="AB124" s="35"/>
      <c r="AC124" s="36"/>
      <c r="AD124" s="35"/>
    </row>
    <row r="125" spans="1:30" s="62" customFormat="1" ht="15.75" hidden="1" customHeight="1" outlineLevel="1">
      <c r="A125" s="51"/>
      <c r="B125" s="61" t="s">
        <v>13</v>
      </c>
      <c r="C125" s="39"/>
      <c r="D125" s="40"/>
      <c r="E125" s="41"/>
      <c r="F125" s="29"/>
      <c r="G125" s="42"/>
      <c r="H125" s="29"/>
      <c r="I125" s="29">
        <f>SUM(I126:I129)</f>
        <v>7</v>
      </c>
      <c r="J125" s="29">
        <f>SUM(J126:J129)</f>
        <v>1</v>
      </c>
      <c r="K125" s="29">
        <f>SUM(K126:K129)</f>
        <v>5</v>
      </c>
      <c r="L125" s="29">
        <f>SUM(L126:L129)</f>
        <v>0</v>
      </c>
      <c r="M125" s="20">
        <f>SUM(M129:M129)</f>
        <v>0</v>
      </c>
      <c r="N125" s="20">
        <f>SUM(N129:N129)</f>
        <v>0</v>
      </c>
      <c r="O125" s="20">
        <f>SUM(O129:O129)</f>
        <v>0</v>
      </c>
      <c r="P125" s="20">
        <f>SUM(P129:P129)</f>
        <v>0</v>
      </c>
      <c r="Q125" s="24">
        <f t="shared" si="26"/>
        <v>0</v>
      </c>
      <c r="R125" s="24">
        <f t="shared" si="25"/>
        <v>5</v>
      </c>
      <c r="S125" s="2">
        <f t="shared" si="18"/>
        <v>0</v>
      </c>
      <c r="T125" s="16"/>
      <c r="U125" s="16"/>
      <c r="V125" s="43"/>
      <c r="W125" s="43"/>
      <c r="X125" s="43"/>
      <c r="Y125" s="43"/>
      <c r="Z125" s="43"/>
      <c r="AA125" s="43"/>
      <c r="AB125" s="43"/>
      <c r="AC125" s="43"/>
      <c r="AD125" s="43"/>
    </row>
    <row r="126" spans="1:30" s="62" customFormat="1" ht="35.25" hidden="1" customHeight="1" outlineLevel="1">
      <c r="A126" s="51"/>
      <c r="B126" s="38" t="s">
        <v>1188</v>
      </c>
      <c r="C126" s="39"/>
      <c r="D126" s="40"/>
      <c r="E126" s="41"/>
      <c r="F126" s="29"/>
      <c r="G126" s="42"/>
      <c r="H126" s="29"/>
      <c r="I126" s="29">
        <v>5</v>
      </c>
      <c r="J126" s="29">
        <v>0</v>
      </c>
      <c r="K126" s="29">
        <v>5</v>
      </c>
      <c r="L126" s="29">
        <v>0</v>
      </c>
      <c r="M126" s="20">
        <v>0</v>
      </c>
      <c r="N126" s="20">
        <v>0</v>
      </c>
      <c r="O126" s="20">
        <v>0</v>
      </c>
      <c r="P126" s="20">
        <v>0</v>
      </c>
      <c r="Q126" s="24">
        <f t="shared" si="26"/>
        <v>0</v>
      </c>
      <c r="R126" s="24">
        <f t="shared" si="25"/>
        <v>5</v>
      </c>
      <c r="S126" s="2">
        <f t="shared" si="18"/>
        <v>0</v>
      </c>
      <c r="T126" s="16"/>
      <c r="U126" s="16"/>
      <c r="V126" s="43"/>
      <c r="W126" s="43"/>
      <c r="X126" s="43"/>
      <c r="Y126" s="43"/>
      <c r="Z126" s="43"/>
      <c r="AA126" s="43"/>
      <c r="AB126" s="43"/>
      <c r="AC126" s="43"/>
      <c r="AD126" s="43"/>
    </row>
    <row r="127" spans="1:30" s="62" customFormat="1" ht="46.5" hidden="1" customHeight="1" outlineLevel="1">
      <c r="A127" s="51"/>
      <c r="B127" s="38" t="s">
        <v>1189</v>
      </c>
      <c r="C127" s="39"/>
      <c r="D127" s="40"/>
      <c r="E127" s="41"/>
      <c r="F127" s="29"/>
      <c r="G127" s="42"/>
      <c r="H127" s="29"/>
      <c r="I127" s="29">
        <v>1</v>
      </c>
      <c r="J127" s="29">
        <v>1</v>
      </c>
      <c r="K127" s="29">
        <v>0</v>
      </c>
      <c r="L127" s="29">
        <v>0</v>
      </c>
      <c r="M127" s="20">
        <v>0</v>
      </c>
      <c r="N127" s="20">
        <v>0</v>
      </c>
      <c r="O127" s="20">
        <v>0</v>
      </c>
      <c r="P127" s="20">
        <v>0</v>
      </c>
      <c r="Q127" s="24">
        <f t="shared" si="26"/>
        <v>0</v>
      </c>
      <c r="R127" s="24">
        <f t="shared" si="25"/>
        <v>0</v>
      </c>
      <c r="S127" s="2">
        <f t="shared" si="18"/>
        <v>1</v>
      </c>
      <c r="T127" s="16"/>
      <c r="U127" s="16"/>
      <c r="V127" s="43"/>
      <c r="W127" s="43"/>
      <c r="X127" s="43"/>
      <c r="Y127" s="43"/>
      <c r="Z127" s="43"/>
      <c r="AA127" s="43"/>
      <c r="AB127" s="43"/>
      <c r="AC127" s="43"/>
      <c r="AD127" s="43"/>
    </row>
    <row r="128" spans="1:30" s="62" customFormat="1" ht="48.75" hidden="1" customHeight="1" outlineLevel="1">
      <c r="A128" s="51"/>
      <c r="B128" s="38" t="s">
        <v>1190</v>
      </c>
      <c r="C128" s="39"/>
      <c r="D128" s="40"/>
      <c r="E128" s="41"/>
      <c r="F128" s="29"/>
      <c r="G128" s="42"/>
      <c r="H128" s="29"/>
      <c r="I128" s="29">
        <v>1</v>
      </c>
      <c r="J128" s="29">
        <v>0</v>
      </c>
      <c r="K128" s="29">
        <v>0</v>
      </c>
      <c r="L128" s="29">
        <v>0</v>
      </c>
      <c r="M128" s="20">
        <v>0</v>
      </c>
      <c r="N128" s="20">
        <v>0</v>
      </c>
      <c r="O128" s="20">
        <v>0</v>
      </c>
      <c r="P128" s="20">
        <v>0</v>
      </c>
      <c r="Q128" s="24">
        <f t="shared" si="26"/>
        <v>0</v>
      </c>
      <c r="R128" s="24">
        <f t="shared" si="25"/>
        <v>0</v>
      </c>
      <c r="S128" s="2">
        <f t="shared" si="18"/>
        <v>0</v>
      </c>
      <c r="T128" s="16"/>
      <c r="U128" s="16"/>
      <c r="V128" s="43"/>
      <c r="W128" s="43"/>
      <c r="X128" s="43"/>
      <c r="Y128" s="43"/>
      <c r="Z128" s="43"/>
      <c r="AA128" s="43"/>
      <c r="AB128" s="43"/>
      <c r="AC128" s="43"/>
      <c r="AD128" s="43"/>
    </row>
    <row r="129" spans="1:30" s="62" customFormat="1" ht="31.5" hidden="1" customHeight="1" outlineLevel="1">
      <c r="A129" s="51"/>
      <c r="B129" s="26"/>
      <c r="C129" s="39"/>
      <c r="D129" s="40"/>
      <c r="E129" s="41"/>
      <c r="F129" s="29"/>
      <c r="G129" s="42"/>
      <c r="H129" s="29"/>
      <c r="I129" s="29"/>
      <c r="J129" s="29"/>
      <c r="K129" s="29"/>
      <c r="L129" s="29"/>
      <c r="M129" s="63"/>
      <c r="N129" s="63"/>
      <c r="O129" s="63"/>
      <c r="P129" s="63"/>
      <c r="Q129" s="24"/>
      <c r="R129" s="24"/>
      <c r="S129" s="34"/>
      <c r="T129" s="16"/>
      <c r="U129" s="16"/>
      <c r="V129" s="48"/>
      <c r="W129" s="48"/>
      <c r="X129" s="44"/>
      <c r="Y129" s="43"/>
      <c r="Z129" s="44"/>
      <c r="AA129" s="43"/>
      <c r="AB129" s="44"/>
      <c r="AC129" s="43"/>
      <c r="AD129" s="44"/>
    </row>
    <row r="130" spans="1:30" s="62" customFormat="1" ht="33" customHeight="1" collapsed="1">
      <c r="A130" s="51" t="s">
        <v>375</v>
      </c>
      <c r="B130" s="55" t="s">
        <v>780</v>
      </c>
      <c r="C130" s="39"/>
      <c r="D130" s="40"/>
      <c r="E130" s="41"/>
      <c r="F130" s="29"/>
      <c r="G130" s="42"/>
      <c r="H130" s="29"/>
      <c r="I130" s="20">
        <f>I131+I132+I137+I140</f>
        <v>58</v>
      </c>
      <c r="J130" s="20">
        <f>J131+J132+J137+J140</f>
        <v>30</v>
      </c>
      <c r="K130" s="20">
        <f>K131+K132+K137+K140</f>
        <v>21</v>
      </c>
      <c r="L130" s="20">
        <f t="shared" ref="L130:S130" si="27">L131+L132+L137+L140</f>
        <v>5</v>
      </c>
      <c r="M130" s="20">
        <f t="shared" si="27"/>
        <v>0</v>
      </c>
      <c r="N130" s="20">
        <f t="shared" si="27"/>
        <v>0</v>
      </c>
      <c r="O130" s="20">
        <f t="shared" si="27"/>
        <v>0</v>
      </c>
      <c r="P130" s="20">
        <f t="shared" si="27"/>
        <v>0</v>
      </c>
      <c r="Q130" s="20">
        <f t="shared" si="27"/>
        <v>0</v>
      </c>
      <c r="R130" s="20">
        <f t="shared" si="27"/>
        <v>21</v>
      </c>
      <c r="S130" s="20">
        <f t="shared" si="27"/>
        <v>9</v>
      </c>
      <c r="T130" s="16"/>
      <c r="U130" s="16"/>
      <c r="V130" s="48"/>
      <c r="W130" s="48"/>
      <c r="X130" s="44"/>
      <c r="Y130" s="43"/>
      <c r="Z130" s="44"/>
      <c r="AA130" s="43"/>
      <c r="AB130" s="44"/>
      <c r="AC130" s="43"/>
      <c r="AD130" s="44"/>
    </row>
    <row r="131" spans="1:30" s="68" customFormat="1" ht="29.25" hidden="1" customHeight="1" outlineLevel="1">
      <c r="A131" s="25"/>
      <c r="B131" s="26" t="s">
        <v>307</v>
      </c>
      <c r="C131" s="18"/>
      <c r="D131" s="19"/>
      <c r="E131" s="27" t="s">
        <v>1283</v>
      </c>
      <c r="F131" s="20"/>
      <c r="G131" s="42"/>
      <c r="H131" s="20" t="s">
        <v>1296</v>
      </c>
      <c r="I131" s="29">
        <v>19</v>
      </c>
      <c r="J131" s="30">
        <v>5</v>
      </c>
      <c r="K131" s="30">
        <v>5</v>
      </c>
      <c r="L131" s="30">
        <v>0</v>
      </c>
      <c r="M131" s="46">
        <v>0</v>
      </c>
      <c r="N131" s="46">
        <v>0</v>
      </c>
      <c r="O131" s="46">
        <v>0</v>
      </c>
      <c r="P131" s="46">
        <v>0</v>
      </c>
      <c r="Q131" s="33">
        <f t="shared" si="26"/>
        <v>0</v>
      </c>
      <c r="R131" s="33">
        <f t="shared" si="25"/>
        <v>5</v>
      </c>
      <c r="S131" s="34">
        <f t="shared" si="18"/>
        <v>0</v>
      </c>
      <c r="T131" s="16"/>
      <c r="U131" s="16"/>
      <c r="V131" s="35"/>
      <c r="W131" s="36"/>
      <c r="X131" s="35"/>
      <c r="Y131" s="36"/>
      <c r="Z131" s="35"/>
      <c r="AA131" s="36"/>
      <c r="AB131" s="35"/>
      <c r="AC131" s="36"/>
      <c r="AD131" s="35"/>
    </row>
    <row r="132" spans="1:30" s="68" customFormat="1" ht="29.25" hidden="1" customHeight="1" outlineLevel="1">
      <c r="A132" s="25"/>
      <c r="B132" s="69" t="s">
        <v>831</v>
      </c>
      <c r="C132" s="18"/>
      <c r="D132" s="19"/>
      <c r="E132" s="27"/>
      <c r="F132" s="20"/>
      <c r="G132" s="42"/>
      <c r="H132" s="20"/>
      <c r="I132" s="29">
        <f>SUM(I133:I136)</f>
        <v>18</v>
      </c>
      <c r="J132" s="29">
        <f>SUM(J133:J136)</f>
        <v>14</v>
      </c>
      <c r="K132" s="29">
        <f>SUM(K133:K136)</f>
        <v>14</v>
      </c>
      <c r="L132" s="30">
        <v>0</v>
      </c>
      <c r="M132" s="46">
        <v>0</v>
      </c>
      <c r="N132" s="46">
        <v>0</v>
      </c>
      <c r="O132" s="46">
        <v>0</v>
      </c>
      <c r="P132" s="46">
        <v>0</v>
      </c>
      <c r="Q132" s="33">
        <f t="shared" si="26"/>
        <v>0</v>
      </c>
      <c r="R132" s="33">
        <f t="shared" si="25"/>
        <v>14</v>
      </c>
      <c r="S132" s="34">
        <f t="shared" si="18"/>
        <v>0</v>
      </c>
      <c r="T132" s="16"/>
      <c r="U132" s="16"/>
      <c r="V132" s="35"/>
      <c r="W132" s="36"/>
      <c r="X132" s="35"/>
      <c r="Y132" s="36"/>
      <c r="Z132" s="35"/>
      <c r="AA132" s="36"/>
      <c r="AB132" s="35"/>
      <c r="AC132" s="36"/>
      <c r="AD132" s="35"/>
    </row>
    <row r="133" spans="1:30" s="68" customFormat="1" ht="34.5" hidden="1" customHeight="1" outlineLevel="2">
      <c r="A133" s="25"/>
      <c r="B133" s="26" t="s">
        <v>1292</v>
      </c>
      <c r="C133" s="18"/>
      <c r="D133" s="19"/>
      <c r="E133" s="27" t="s">
        <v>1284</v>
      </c>
      <c r="F133" s="20"/>
      <c r="G133" s="42"/>
      <c r="H133" s="20" t="s">
        <v>1285</v>
      </c>
      <c r="I133" s="29">
        <v>1</v>
      </c>
      <c r="J133" s="30">
        <v>0</v>
      </c>
      <c r="K133" s="30">
        <v>0</v>
      </c>
      <c r="L133" s="30">
        <v>0</v>
      </c>
      <c r="M133" s="46">
        <v>0</v>
      </c>
      <c r="N133" s="46">
        <v>0</v>
      </c>
      <c r="O133" s="46">
        <v>0</v>
      </c>
      <c r="P133" s="46">
        <v>0</v>
      </c>
      <c r="Q133" s="33">
        <f>M133+N133+O133+P133</f>
        <v>0</v>
      </c>
      <c r="R133" s="33">
        <f>K133+Q133</f>
        <v>0</v>
      </c>
      <c r="S133" s="34">
        <f>IF(J133-R133&lt;0,0,J133-R133)</f>
        <v>0</v>
      </c>
      <c r="T133" s="16"/>
      <c r="U133" s="16"/>
      <c r="V133" s="35"/>
      <c r="W133" s="36"/>
      <c r="X133" s="35"/>
      <c r="Y133" s="36"/>
      <c r="Z133" s="35"/>
      <c r="AA133" s="36"/>
      <c r="AB133" s="35"/>
      <c r="AC133" s="36"/>
      <c r="AD133" s="35"/>
    </row>
    <row r="134" spans="1:30" s="68" customFormat="1" ht="34.5" hidden="1" customHeight="1" outlineLevel="2">
      <c r="A134" s="25"/>
      <c r="B134" s="26" t="s">
        <v>1293</v>
      </c>
      <c r="C134" s="18"/>
      <c r="D134" s="19"/>
      <c r="E134" s="27" t="s">
        <v>1286</v>
      </c>
      <c r="F134" s="20"/>
      <c r="G134" s="42"/>
      <c r="H134" s="20" t="s">
        <v>1287</v>
      </c>
      <c r="I134" s="29">
        <v>2</v>
      </c>
      <c r="J134" s="30">
        <v>0</v>
      </c>
      <c r="K134" s="30">
        <v>0</v>
      </c>
      <c r="L134" s="30">
        <v>0</v>
      </c>
      <c r="M134" s="46">
        <v>0</v>
      </c>
      <c r="N134" s="46">
        <v>0</v>
      </c>
      <c r="O134" s="46">
        <v>0</v>
      </c>
      <c r="P134" s="46">
        <v>0</v>
      </c>
      <c r="Q134" s="33">
        <f>M134+N134+O134+P134</f>
        <v>0</v>
      </c>
      <c r="R134" s="33">
        <f>K134+Q134</f>
        <v>0</v>
      </c>
      <c r="S134" s="34">
        <f>IF(J134-R134&lt;0,0,J134-R134)</f>
        <v>0</v>
      </c>
      <c r="T134" s="16"/>
      <c r="U134" s="16"/>
      <c r="V134" s="35"/>
      <c r="W134" s="36"/>
      <c r="X134" s="35"/>
      <c r="Y134" s="36"/>
      <c r="Z134" s="35"/>
      <c r="AA134" s="36"/>
      <c r="AB134" s="35"/>
      <c r="AC134" s="36"/>
      <c r="AD134" s="35"/>
    </row>
    <row r="135" spans="1:30" s="68" customFormat="1" ht="34.5" hidden="1" customHeight="1" outlineLevel="2">
      <c r="A135" s="25"/>
      <c r="B135" s="26" t="s">
        <v>1294</v>
      </c>
      <c r="C135" s="18"/>
      <c r="D135" s="19"/>
      <c r="E135" s="27" t="s">
        <v>1288</v>
      </c>
      <c r="F135" s="20"/>
      <c r="G135" s="42"/>
      <c r="H135" s="20" t="s">
        <v>1289</v>
      </c>
      <c r="I135" s="29">
        <v>14</v>
      </c>
      <c r="J135" s="30">
        <v>14</v>
      </c>
      <c r="K135" s="30">
        <v>14</v>
      </c>
      <c r="L135" s="30">
        <v>0</v>
      </c>
      <c r="M135" s="46">
        <v>0</v>
      </c>
      <c r="N135" s="46">
        <v>0</v>
      </c>
      <c r="O135" s="46">
        <v>0</v>
      </c>
      <c r="P135" s="46">
        <v>0</v>
      </c>
      <c r="Q135" s="33">
        <f>M135+N135+O135+P135</f>
        <v>0</v>
      </c>
      <c r="R135" s="33">
        <f>K135+Q135</f>
        <v>14</v>
      </c>
      <c r="S135" s="34">
        <f>IF(J135-R135&lt;0,0,J135-R135)</f>
        <v>0</v>
      </c>
      <c r="T135" s="16"/>
      <c r="U135" s="16"/>
      <c r="V135" s="35"/>
      <c r="W135" s="36"/>
      <c r="X135" s="35"/>
      <c r="Y135" s="36"/>
      <c r="Z135" s="35"/>
      <c r="AA135" s="36"/>
      <c r="AB135" s="35"/>
      <c r="AC135" s="36"/>
      <c r="AD135" s="35"/>
    </row>
    <row r="136" spans="1:30" s="68" customFormat="1" ht="34.5" hidden="1" customHeight="1" outlineLevel="2">
      <c r="A136" s="25"/>
      <c r="B136" s="26" t="s">
        <v>1295</v>
      </c>
      <c r="C136" s="18"/>
      <c r="D136" s="19"/>
      <c r="E136" s="27" t="s">
        <v>1290</v>
      </c>
      <c r="F136" s="20"/>
      <c r="G136" s="42"/>
      <c r="H136" s="20" t="s">
        <v>1291</v>
      </c>
      <c r="I136" s="29">
        <v>1</v>
      </c>
      <c r="J136" s="30">
        <v>0</v>
      </c>
      <c r="K136" s="30">
        <v>0</v>
      </c>
      <c r="L136" s="30">
        <v>0</v>
      </c>
      <c r="M136" s="46">
        <v>0</v>
      </c>
      <c r="N136" s="46">
        <v>0</v>
      </c>
      <c r="O136" s="46">
        <v>0</v>
      </c>
      <c r="P136" s="46">
        <v>0</v>
      </c>
      <c r="Q136" s="33">
        <f>M136+N136+O136+P136</f>
        <v>0</v>
      </c>
      <c r="R136" s="33">
        <f>K136+Q136</f>
        <v>0</v>
      </c>
      <c r="S136" s="34">
        <f>IF(J136-R136&lt;0,0,J136-R136)</f>
        <v>0</v>
      </c>
      <c r="T136" s="16"/>
      <c r="U136" s="16"/>
      <c r="V136" s="35"/>
      <c r="W136" s="36"/>
      <c r="X136" s="35"/>
      <c r="Y136" s="36"/>
      <c r="Z136" s="35"/>
      <c r="AA136" s="36"/>
      <c r="AB136" s="35"/>
      <c r="AC136" s="36"/>
      <c r="AD136" s="35"/>
    </row>
    <row r="137" spans="1:30" s="68" customFormat="1" ht="21.75" hidden="1" customHeight="1" outlineLevel="1">
      <c r="A137" s="25"/>
      <c r="B137" s="61" t="s">
        <v>171</v>
      </c>
      <c r="C137" s="18"/>
      <c r="D137" s="19"/>
      <c r="E137" s="27"/>
      <c r="F137" s="20"/>
      <c r="G137" s="42"/>
      <c r="H137" s="20"/>
      <c r="I137" s="29">
        <f t="shared" ref="I137:P137" si="28">SUM(I138:I139)</f>
        <v>3</v>
      </c>
      <c r="J137" s="29">
        <f t="shared" si="28"/>
        <v>0</v>
      </c>
      <c r="K137" s="29">
        <f t="shared" si="28"/>
        <v>0</v>
      </c>
      <c r="L137" s="29">
        <f t="shared" si="28"/>
        <v>0</v>
      </c>
      <c r="M137" s="29">
        <f t="shared" si="28"/>
        <v>0</v>
      </c>
      <c r="N137" s="29">
        <f t="shared" si="28"/>
        <v>0</v>
      </c>
      <c r="O137" s="29">
        <f t="shared" si="28"/>
        <v>0</v>
      </c>
      <c r="P137" s="29">
        <f t="shared" si="28"/>
        <v>0</v>
      </c>
      <c r="Q137" s="33">
        <f t="shared" si="26"/>
        <v>0</v>
      </c>
      <c r="R137" s="33">
        <f t="shared" si="25"/>
        <v>0</v>
      </c>
      <c r="S137" s="29">
        <f>SUM(S138:S139)</f>
        <v>0</v>
      </c>
      <c r="T137" s="16"/>
      <c r="U137" s="16"/>
      <c r="V137" s="35"/>
      <c r="W137" s="36"/>
      <c r="X137" s="35"/>
      <c r="Y137" s="36"/>
      <c r="Z137" s="35"/>
      <c r="AA137" s="36"/>
      <c r="AB137" s="35"/>
      <c r="AC137" s="36"/>
      <c r="AD137" s="35"/>
    </row>
    <row r="138" spans="1:30" s="68" customFormat="1" ht="21.75" hidden="1" customHeight="1" outlineLevel="2">
      <c r="A138" s="25"/>
      <c r="B138" s="26" t="s">
        <v>827</v>
      </c>
      <c r="C138" s="18"/>
      <c r="D138" s="19"/>
      <c r="E138" s="27" t="s">
        <v>826</v>
      </c>
      <c r="F138" s="20"/>
      <c r="G138" s="42"/>
      <c r="H138" s="20" t="s">
        <v>1297</v>
      </c>
      <c r="I138" s="29">
        <v>1</v>
      </c>
      <c r="J138" s="30">
        <v>0</v>
      </c>
      <c r="K138" s="30">
        <v>0</v>
      </c>
      <c r="L138" s="30">
        <v>0</v>
      </c>
      <c r="M138" s="46">
        <v>0</v>
      </c>
      <c r="N138" s="46">
        <v>0</v>
      </c>
      <c r="O138" s="46">
        <v>0</v>
      </c>
      <c r="P138" s="46">
        <v>0</v>
      </c>
      <c r="Q138" s="33">
        <f t="shared" si="26"/>
        <v>0</v>
      </c>
      <c r="R138" s="33">
        <f t="shared" si="25"/>
        <v>0</v>
      </c>
      <c r="S138" s="34">
        <f t="shared" si="18"/>
        <v>0</v>
      </c>
      <c r="T138" s="16"/>
      <c r="U138" s="16"/>
      <c r="V138" s="35"/>
      <c r="W138" s="36"/>
      <c r="X138" s="35"/>
      <c r="Y138" s="36"/>
      <c r="Z138" s="35"/>
      <c r="AA138" s="36"/>
      <c r="AB138" s="35"/>
      <c r="AC138" s="36"/>
      <c r="AD138" s="35"/>
    </row>
    <row r="139" spans="1:30" s="68" customFormat="1" ht="21.75" hidden="1" customHeight="1" outlineLevel="2">
      <c r="A139" s="25"/>
      <c r="B139" s="26" t="s">
        <v>828</v>
      </c>
      <c r="C139" s="18"/>
      <c r="D139" s="19"/>
      <c r="E139" s="27" t="s">
        <v>1298</v>
      </c>
      <c r="F139" s="20"/>
      <c r="G139" s="42"/>
      <c r="H139" s="2" t="s">
        <v>1299</v>
      </c>
      <c r="I139" s="29">
        <v>2</v>
      </c>
      <c r="J139" s="30">
        <v>0</v>
      </c>
      <c r="K139" s="30">
        <v>0</v>
      </c>
      <c r="L139" s="30">
        <v>0</v>
      </c>
      <c r="M139" s="46">
        <v>0</v>
      </c>
      <c r="N139" s="46">
        <v>0</v>
      </c>
      <c r="O139" s="46">
        <v>0</v>
      </c>
      <c r="P139" s="46">
        <v>0</v>
      </c>
      <c r="Q139" s="33">
        <f t="shared" si="26"/>
        <v>0</v>
      </c>
      <c r="R139" s="33">
        <f t="shared" si="25"/>
        <v>0</v>
      </c>
      <c r="S139" s="34">
        <f t="shared" si="18"/>
        <v>0</v>
      </c>
      <c r="T139" s="16"/>
      <c r="U139" s="16"/>
      <c r="V139" s="35"/>
      <c r="W139" s="36"/>
      <c r="X139" s="35"/>
      <c r="Y139" s="36"/>
      <c r="Z139" s="35"/>
      <c r="AA139" s="36"/>
      <c r="AB139" s="35"/>
      <c r="AC139" s="36"/>
      <c r="AD139" s="35"/>
    </row>
    <row r="140" spans="1:30" s="62" customFormat="1" ht="15.75" hidden="1" customHeight="1" outlineLevel="1">
      <c r="A140" s="25"/>
      <c r="B140" s="61" t="s">
        <v>13</v>
      </c>
      <c r="C140" s="39"/>
      <c r="D140" s="40"/>
      <c r="E140" s="41"/>
      <c r="F140" s="29"/>
      <c r="G140" s="42"/>
      <c r="H140" s="29"/>
      <c r="I140" s="29">
        <f t="shared" ref="I140:P140" si="29">SUM(I141:I143)</f>
        <v>18</v>
      </c>
      <c r="J140" s="29">
        <f t="shared" si="29"/>
        <v>11</v>
      </c>
      <c r="K140" s="29">
        <f t="shared" si="29"/>
        <v>2</v>
      </c>
      <c r="L140" s="29">
        <f t="shared" si="29"/>
        <v>5</v>
      </c>
      <c r="M140" s="29">
        <f t="shared" si="29"/>
        <v>0</v>
      </c>
      <c r="N140" s="29">
        <f t="shared" si="29"/>
        <v>0</v>
      </c>
      <c r="O140" s="29">
        <f t="shared" si="29"/>
        <v>0</v>
      </c>
      <c r="P140" s="29">
        <f t="shared" si="29"/>
        <v>0</v>
      </c>
      <c r="Q140" s="33">
        <f t="shared" si="26"/>
        <v>0</v>
      </c>
      <c r="R140" s="33">
        <f t="shared" si="25"/>
        <v>2</v>
      </c>
      <c r="S140" s="29">
        <f>SUM(S141:S143)</f>
        <v>9</v>
      </c>
      <c r="T140" s="16"/>
      <c r="U140" s="16"/>
      <c r="V140" s="44"/>
      <c r="W140" s="43"/>
      <c r="X140" s="44"/>
      <c r="Y140" s="43"/>
      <c r="Z140" s="44"/>
      <c r="AA140" s="43"/>
      <c r="AB140" s="44"/>
      <c r="AC140" s="43"/>
      <c r="AD140" s="44"/>
    </row>
    <row r="141" spans="1:30" s="62" customFormat="1" ht="15.75" hidden="1" customHeight="1" outlineLevel="2">
      <c r="A141" s="25"/>
      <c r="B141" s="38" t="s">
        <v>821</v>
      </c>
      <c r="C141" s="39"/>
      <c r="D141" s="40"/>
      <c r="E141" s="41" t="s">
        <v>822</v>
      </c>
      <c r="F141" s="29"/>
      <c r="G141" s="42"/>
      <c r="H141" s="65" t="s">
        <v>1300</v>
      </c>
      <c r="I141" s="29">
        <v>6</v>
      </c>
      <c r="J141" s="29">
        <v>6</v>
      </c>
      <c r="K141" s="29">
        <v>2</v>
      </c>
      <c r="L141" s="30">
        <v>0</v>
      </c>
      <c r="M141" s="70">
        <v>0</v>
      </c>
      <c r="N141" s="46">
        <v>0</v>
      </c>
      <c r="O141" s="70">
        <v>0</v>
      </c>
      <c r="P141" s="46">
        <v>0</v>
      </c>
      <c r="Q141" s="33">
        <f t="shared" si="26"/>
        <v>0</v>
      </c>
      <c r="R141" s="33">
        <f t="shared" si="25"/>
        <v>2</v>
      </c>
      <c r="S141" s="34">
        <f t="shared" si="18"/>
        <v>4</v>
      </c>
      <c r="T141" s="16"/>
      <c r="U141" s="16"/>
      <c r="V141" s="44"/>
      <c r="W141" s="43"/>
      <c r="X141" s="44"/>
      <c r="Y141" s="43"/>
      <c r="Z141" s="44"/>
      <c r="AA141" s="43"/>
      <c r="AB141" s="44"/>
      <c r="AC141" s="43"/>
      <c r="AD141" s="44"/>
    </row>
    <row r="142" spans="1:30" s="62" customFormat="1" ht="15.75" hidden="1" customHeight="1" outlineLevel="2">
      <c r="A142" s="25"/>
      <c r="B142" s="38" t="s">
        <v>824</v>
      </c>
      <c r="C142" s="39"/>
      <c r="D142" s="40"/>
      <c r="E142" s="41" t="s">
        <v>825</v>
      </c>
      <c r="F142" s="29"/>
      <c r="G142" s="42"/>
      <c r="H142" s="29" t="s">
        <v>823</v>
      </c>
      <c r="I142" s="29">
        <v>1</v>
      </c>
      <c r="J142" s="29">
        <v>0</v>
      </c>
      <c r="K142" s="29">
        <v>0</v>
      </c>
      <c r="L142" s="30">
        <v>0</v>
      </c>
      <c r="M142" s="70">
        <v>0</v>
      </c>
      <c r="N142" s="46">
        <v>0</v>
      </c>
      <c r="O142" s="70">
        <v>0</v>
      </c>
      <c r="P142" s="46">
        <v>0</v>
      </c>
      <c r="Q142" s="33">
        <f t="shared" si="26"/>
        <v>0</v>
      </c>
      <c r="R142" s="33">
        <f t="shared" si="25"/>
        <v>0</v>
      </c>
      <c r="S142" s="34">
        <f t="shared" si="18"/>
        <v>0</v>
      </c>
      <c r="T142" s="16"/>
      <c r="U142" s="16"/>
      <c r="V142" s="44"/>
      <c r="W142" s="43"/>
      <c r="X142" s="44"/>
      <c r="Y142" s="43"/>
      <c r="Z142" s="44"/>
      <c r="AA142" s="43"/>
      <c r="AB142" s="44"/>
      <c r="AC142" s="43"/>
      <c r="AD142" s="44"/>
    </row>
    <row r="143" spans="1:30" s="49" customFormat="1" ht="45.75" hidden="1" customHeight="1" outlineLevel="2">
      <c r="A143" s="25"/>
      <c r="B143" s="26" t="s">
        <v>829</v>
      </c>
      <c r="C143" s="39"/>
      <c r="D143" s="40"/>
      <c r="E143" s="41" t="s">
        <v>1301</v>
      </c>
      <c r="F143" s="29"/>
      <c r="G143" s="42"/>
      <c r="H143" s="29" t="s">
        <v>830</v>
      </c>
      <c r="I143" s="29">
        <v>11</v>
      </c>
      <c r="J143" s="29">
        <v>5</v>
      </c>
      <c r="K143" s="29">
        <v>0</v>
      </c>
      <c r="L143" s="29">
        <v>5</v>
      </c>
      <c r="M143" s="46">
        <v>0</v>
      </c>
      <c r="N143" s="46">
        <v>0</v>
      </c>
      <c r="O143" s="46">
        <v>0</v>
      </c>
      <c r="P143" s="46">
        <v>0</v>
      </c>
      <c r="Q143" s="33">
        <f t="shared" si="26"/>
        <v>0</v>
      </c>
      <c r="R143" s="33">
        <f t="shared" si="25"/>
        <v>0</v>
      </c>
      <c r="S143" s="34">
        <f t="shared" si="18"/>
        <v>5</v>
      </c>
      <c r="T143" s="16"/>
      <c r="U143" s="16"/>
      <c r="V143" s="47"/>
      <c r="W143" s="48"/>
      <c r="X143" s="47"/>
      <c r="Y143" s="48"/>
      <c r="Z143" s="47"/>
      <c r="AA143" s="48"/>
      <c r="AB143" s="47"/>
      <c r="AC143" s="48"/>
      <c r="AD143" s="47"/>
    </row>
    <row r="144" spans="1:30" s="49" customFormat="1" ht="33" customHeight="1" collapsed="1">
      <c r="A144" s="51" t="s">
        <v>331</v>
      </c>
      <c r="B144" s="55" t="s">
        <v>781</v>
      </c>
      <c r="C144" s="39"/>
      <c r="D144" s="40"/>
      <c r="E144" s="41"/>
      <c r="F144" s="29"/>
      <c r="G144" s="42"/>
      <c r="H144" s="29"/>
      <c r="I144" s="20">
        <f>SUM(I145:I146)</f>
        <v>31</v>
      </c>
      <c r="J144" s="20">
        <f>SUM(J145:J146)</f>
        <v>24</v>
      </c>
      <c r="K144" s="20">
        <f t="shared" ref="K144:P144" si="30">SUM(K145:K146)</f>
        <v>12</v>
      </c>
      <c r="L144" s="20">
        <f t="shared" si="30"/>
        <v>12</v>
      </c>
      <c r="M144" s="20">
        <f t="shared" si="30"/>
        <v>0</v>
      </c>
      <c r="N144" s="20">
        <f t="shared" si="30"/>
        <v>0</v>
      </c>
      <c r="O144" s="20">
        <f t="shared" si="30"/>
        <v>0</v>
      </c>
      <c r="P144" s="20">
        <f t="shared" si="30"/>
        <v>0</v>
      </c>
      <c r="Q144" s="24">
        <f t="shared" si="26"/>
        <v>0</v>
      </c>
      <c r="R144" s="24">
        <f t="shared" si="25"/>
        <v>12</v>
      </c>
      <c r="S144" s="20">
        <f>SUM(S145:S146)</f>
        <v>12</v>
      </c>
      <c r="T144" s="16"/>
      <c r="U144" s="16"/>
      <c r="V144" s="47"/>
      <c r="W144" s="48"/>
      <c r="X144" s="47"/>
      <c r="Y144" s="48"/>
      <c r="Z144" s="47"/>
      <c r="AA144" s="48"/>
      <c r="AB144" s="47"/>
      <c r="AC144" s="48"/>
      <c r="AD144" s="47"/>
    </row>
    <row r="145" spans="1:30" s="64" customFormat="1" ht="40.5" hidden="1" customHeight="1" outlineLevel="1">
      <c r="A145" s="51"/>
      <c r="B145" s="26" t="s">
        <v>198</v>
      </c>
      <c r="C145" s="18">
        <v>40569</v>
      </c>
      <c r="D145" s="19" t="s">
        <v>193</v>
      </c>
      <c r="E145" s="27" t="s">
        <v>194</v>
      </c>
      <c r="F145" s="20" t="s">
        <v>195</v>
      </c>
      <c r="G145" s="53" t="s">
        <v>196</v>
      </c>
      <c r="H145" s="20" t="s">
        <v>197</v>
      </c>
      <c r="I145" s="29">
        <v>5</v>
      </c>
      <c r="J145" s="30">
        <v>0</v>
      </c>
      <c r="K145" s="30">
        <v>0</v>
      </c>
      <c r="L145" s="30">
        <v>0</v>
      </c>
      <c r="M145" s="46">
        <v>0</v>
      </c>
      <c r="N145" s="46">
        <v>0</v>
      </c>
      <c r="O145" s="46">
        <v>0</v>
      </c>
      <c r="P145" s="46">
        <v>0</v>
      </c>
      <c r="Q145" s="33">
        <f t="shared" si="26"/>
        <v>0</v>
      </c>
      <c r="R145" s="33">
        <f t="shared" si="25"/>
        <v>0</v>
      </c>
      <c r="S145" s="34">
        <f t="shared" si="18"/>
        <v>0</v>
      </c>
      <c r="T145" s="16"/>
      <c r="U145" s="16"/>
      <c r="V145" s="35"/>
      <c r="W145" s="36"/>
      <c r="X145" s="35"/>
      <c r="Y145" s="36"/>
      <c r="Z145" s="35"/>
      <c r="AA145" s="36"/>
      <c r="AB145" s="35"/>
      <c r="AC145" s="36"/>
      <c r="AD145" s="35"/>
    </row>
    <row r="146" spans="1:30" s="62" customFormat="1" ht="15.75" hidden="1" customHeight="1" outlineLevel="1">
      <c r="A146" s="71"/>
      <c r="B146" s="38" t="s">
        <v>13</v>
      </c>
      <c r="C146" s="39"/>
      <c r="D146" s="40"/>
      <c r="E146" s="41"/>
      <c r="F146" s="29"/>
      <c r="G146" s="42"/>
      <c r="H146" s="29"/>
      <c r="I146" s="29">
        <f>SUM(I148:I149:I147)</f>
        <v>26</v>
      </c>
      <c r="J146" s="29">
        <f>SUM(J148:J149:J147)</f>
        <v>24</v>
      </c>
      <c r="K146" s="29">
        <f>SUM(K148:K149:K147)</f>
        <v>12</v>
      </c>
      <c r="L146" s="29">
        <f>SUM(L148:L149:L147)</f>
        <v>12</v>
      </c>
      <c r="M146" s="29">
        <f>SUM(M148:M149:M147)</f>
        <v>0</v>
      </c>
      <c r="N146" s="29">
        <f>SUM(N148:N149:N147)</f>
        <v>0</v>
      </c>
      <c r="O146" s="29">
        <f>SUM(O148:O149:O147)</f>
        <v>0</v>
      </c>
      <c r="P146" s="29">
        <f>SUM(P148:P149:P147)</f>
        <v>0</v>
      </c>
      <c r="Q146" s="33">
        <f t="shared" si="26"/>
        <v>0</v>
      </c>
      <c r="R146" s="33">
        <f t="shared" si="25"/>
        <v>12</v>
      </c>
      <c r="S146" s="29">
        <f>SUM(S148:S149:S147)</f>
        <v>12</v>
      </c>
      <c r="T146" s="16"/>
      <c r="U146" s="16"/>
      <c r="V146" s="44"/>
      <c r="W146" s="43"/>
      <c r="X146" s="44"/>
      <c r="Y146" s="43"/>
      <c r="Z146" s="44"/>
      <c r="AA146" s="43"/>
      <c r="AB146" s="44"/>
      <c r="AC146" s="43"/>
      <c r="AD146" s="44"/>
    </row>
    <row r="147" spans="1:30" s="62" customFormat="1" ht="15.75" hidden="1" customHeight="1" outlineLevel="1">
      <c r="A147" s="71"/>
      <c r="B147" s="38" t="s">
        <v>836</v>
      </c>
      <c r="C147" s="39"/>
      <c r="D147" s="40"/>
      <c r="E147" s="41"/>
      <c r="F147" s="29"/>
      <c r="G147" s="42"/>
      <c r="H147" s="29"/>
      <c r="I147" s="29">
        <v>2</v>
      </c>
      <c r="J147" s="29">
        <v>0</v>
      </c>
      <c r="K147" s="29">
        <v>0</v>
      </c>
      <c r="L147" s="29">
        <v>0</v>
      </c>
      <c r="M147" s="29">
        <v>0</v>
      </c>
      <c r="N147" s="46">
        <v>0</v>
      </c>
      <c r="O147" s="46">
        <v>0</v>
      </c>
      <c r="P147" s="46">
        <v>0</v>
      </c>
      <c r="Q147" s="33">
        <f t="shared" si="26"/>
        <v>0</v>
      </c>
      <c r="R147" s="33">
        <f t="shared" si="25"/>
        <v>0</v>
      </c>
      <c r="S147" s="34">
        <f t="shared" si="18"/>
        <v>0</v>
      </c>
      <c r="T147" s="16"/>
      <c r="U147" s="16"/>
      <c r="V147" s="44"/>
      <c r="W147" s="43"/>
      <c r="X147" s="44"/>
      <c r="Y147" s="43"/>
      <c r="Z147" s="44"/>
      <c r="AA147" s="43"/>
      <c r="AB147" s="44"/>
      <c r="AC147" s="43"/>
      <c r="AD147" s="44"/>
    </row>
    <row r="148" spans="1:30" s="62" customFormat="1" ht="15.75" hidden="1" customHeight="1" outlineLevel="1">
      <c r="A148" s="71"/>
      <c r="B148" s="38" t="s">
        <v>837</v>
      </c>
      <c r="C148" s="39"/>
      <c r="D148" s="40"/>
      <c r="E148" s="41"/>
      <c r="F148" s="29"/>
      <c r="G148" s="42"/>
      <c r="H148" s="29"/>
      <c r="I148" s="29">
        <v>12</v>
      </c>
      <c r="J148" s="29">
        <v>12</v>
      </c>
      <c r="K148" s="29">
        <v>0</v>
      </c>
      <c r="L148" s="29">
        <v>12</v>
      </c>
      <c r="M148" s="29">
        <f>SUM(M150:M151:M149)</f>
        <v>0</v>
      </c>
      <c r="N148" s="46">
        <v>0</v>
      </c>
      <c r="O148" s="46">
        <v>0</v>
      </c>
      <c r="P148" s="46">
        <v>0</v>
      </c>
      <c r="Q148" s="33">
        <f t="shared" si="26"/>
        <v>0</v>
      </c>
      <c r="R148" s="33">
        <f t="shared" si="25"/>
        <v>0</v>
      </c>
      <c r="S148" s="34">
        <f t="shared" si="18"/>
        <v>12</v>
      </c>
      <c r="T148" s="16"/>
      <c r="U148" s="16"/>
      <c r="V148" s="44"/>
      <c r="W148" s="43"/>
      <c r="X148" s="44"/>
      <c r="Y148" s="43"/>
      <c r="Z148" s="44"/>
      <c r="AA148" s="43"/>
      <c r="AB148" s="44"/>
      <c r="AC148" s="43"/>
      <c r="AD148" s="44"/>
    </row>
    <row r="149" spans="1:30" s="49" customFormat="1" ht="15.75" hidden="1" customHeight="1" outlineLevel="1">
      <c r="A149" s="51"/>
      <c r="B149" s="26" t="s">
        <v>199</v>
      </c>
      <c r="C149" s="39"/>
      <c r="D149" s="40"/>
      <c r="E149" s="41" t="s">
        <v>452</v>
      </c>
      <c r="F149" s="29"/>
      <c r="G149" s="42"/>
      <c r="H149" s="40" t="s">
        <v>757</v>
      </c>
      <c r="I149" s="29">
        <v>12</v>
      </c>
      <c r="J149" s="29">
        <v>12</v>
      </c>
      <c r="K149" s="29">
        <v>12</v>
      </c>
      <c r="L149" s="29">
        <v>0</v>
      </c>
      <c r="M149" s="29">
        <f>SUM(M151:M152:M150)</f>
        <v>0</v>
      </c>
      <c r="N149" s="46">
        <v>0</v>
      </c>
      <c r="O149" s="46">
        <v>0</v>
      </c>
      <c r="P149" s="46">
        <v>0</v>
      </c>
      <c r="Q149" s="33">
        <f t="shared" si="26"/>
        <v>0</v>
      </c>
      <c r="R149" s="33">
        <f t="shared" si="25"/>
        <v>12</v>
      </c>
      <c r="S149" s="34">
        <f t="shared" si="18"/>
        <v>0</v>
      </c>
      <c r="T149" s="16"/>
      <c r="U149" s="16"/>
      <c r="V149" s="47"/>
      <c r="W149" s="48"/>
      <c r="X149" s="47"/>
      <c r="Y149" s="48"/>
      <c r="Z149" s="47"/>
      <c r="AA149" s="48"/>
      <c r="AB149" s="47"/>
      <c r="AC149" s="48"/>
      <c r="AD149" s="47"/>
    </row>
    <row r="150" spans="1:30" s="49" customFormat="1" ht="33" customHeight="1" collapsed="1">
      <c r="A150" s="51" t="s">
        <v>397</v>
      </c>
      <c r="B150" s="66" t="s">
        <v>782</v>
      </c>
      <c r="C150" s="39"/>
      <c r="D150" s="40"/>
      <c r="E150" s="41"/>
      <c r="F150" s="29"/>
      <c r="G150" s="42"/>
      <c r="H150" s="65"/>
      <c r="I150" s="20">
        <f t="shared" ref="I150:P150" si="31">I151+I152</f>
        <v>3</v>
      </c>
      <c r="J150" s="20">
        <f t="shared" si="31"/>
        <v>1</v>
      </c>
      <c r="K150" s="20">
        <f t="shared" si="31"/>
        <v>2</v>
      </c>
      <c r="L150" s="20">
        <f t="shared" si="31"/>
        <v>1</v>
      </c>
      <c r="M150" s="20">
        <f t="shared" si="31"/>
        <v>0</v>
      </c>
      <c r="N150" s="20">
        <f t="shared" si="31"/>
        <v>0</v>
      </c>
      <c r="O150" s="20">
        <f t="shared" si="31"/>
        <v>0</v>
      </c>
      <c r="P150" s="20">
        <f t="shared" si="31"/>
        <v>0</v>
      </c>
      <c r="Q150" s="24">
        <f t="shared" si="26"/>
        <v>0</v>
      </c>
      <c r="R150" s="24">
        <f t="shared" si="25"/>
        <v>2</v>
      </c>
      <c r="S150" s="20">
        <f>S151+S152</f>
        <v>0</v>
      </c>
      <c r="T150" s="16"/>
      <c r="U150" s="16"/>
      <c r="V150" s="47"/>
      <c r="W150" s="48"/>
      <c r="X150" s="47"/>
      <c r="Y150" s="48"/>
      <c r="Z150" s="47"/>
      <c r="AA150" s="48"/>
      <c r="AB150" s="47"/>
      <c r="AC150" s="48"/>
      <c r="AD150" s="47"/>
    </row>
    <row r="151" spans="1:30" s="64" customFormat="1" ht="30.75" hidden="1" customHeight="1" outlineLevel="1">
      <c r="A151" s="51"/>
      <c r="B151" s="38" t="s">
        <v>423</v>
      </c>
      <c r="C151" s="18"/>
      <c r="D151" s="19"/>
      <c r="E151" s="27" t="s">
        <v>200</v>
      </c>
      <c r="F151" s="20" t="s">
        <v>201</v>
      </c>
      <c r="G151" s="53" t="s">
        <v>202</v>
      </c>
      <c r="H151" s="20" t="s">
        <v>203</v>
      </c>
      <c r="I151" s="20">
        <v>0</v>
      </c>
      <c r="J151" s="56">
        <v>0</v>
      </c>
      <c r="K151" s="30">
        <v>0</v>
      </c>
      <c r="L151" s="30">
        <v>0</v>
      </c>
      <c r="M151" s="63">
        <v>0</v>
      </c>
      <c r="N151" s="63">
        <v>0</v>
      </c>
      <c r="O151" s="63">
        <v>0</v>
      </c>
      <c r="P151" s="63">
        <v>0</v>
      </c>
      <c r="Q151" s="33">
        <f t="shared" si="26"/>
        <v>0</v>
      </c>
      <c r="R151" s="33">
        <f t="shared" si="25"/>
        <v>0</v>
      </c>
      <c r="S151" s="34">
        <f t="shared" si="18"/>
        <v>0</v>
      </c>
      <c r="T151" s="16"/>
      <c r="U151" s="16"/>
      <c r="V151" s="35"/>
      <c r="W151" s="36"/>
      <c r="X151" s="35"/>
      <c r="Y151" s="36"/>
      <c r="Z151" s="35"/>
      <c r="AA151" s="36"/>
      <c r="AB151" s="35"/>
      <c r="AC151" s="36"/>
      <c r="AD151" s="35"/>
    </row>
    <row r="152" spans="1:30" s="62" customFormat="1" ht="15.75" hidden="1" customHeight="1" outlineLevel="1">
      <c r="A152" s="51"/>
      <c r="B152" s="38" t="s">
        <v>13</v>
      </c>
      <c r="C152" s="39"/>
      <c r="D152" s="40"/>
      <c r="E152" s="41"/>
      <c r="F152" s="29"/>
      <c r="G152" s="42"/>
      <c r="H152" s="29"/>
      <c r="I152" s="29">
        <f>SUM(I153:I154)</f>
        <v>3</v>
      </c>
      <c r="J152" s="29">
        <f>SUM(J153:J154)</f>
        <v>1</v>
      </c>
      <c r="K152" s="29">
        <f t="shared" ref="K152:P152" si="32">SUM(K153:K154)</f>
        <v>2</v>
      </c>
      <c r="L152" s="29">
        <f t="shared" si="32"/>
        <v>1</v>
      </c>
      <c r="M152" s="29">
        <f t="shared" si="32"/>
        <v>0</v>
      </c>
      <c r="N152" s="29">
        <f t="shared" si="32"/>
        <v>0</v>
      </c>
      <c r="O152" s="29">
        <f t="shared" si="32"/>
        <v>0</v>
      </c>
      <c r="P152" s="29">
        <f t="shared" si="32"/>
        <v>0</v>
      </c>
      <c r="Q152" s="33">
        <f t="shared" si="26"/>
        <v>0</v>
      </c>
      <c r="R152" s="33">
        <f t="shared" si="25"/>
        <v>2</v>
      </c>
      <c r="S152" s="29">
        <f>SUM(S153:S154)</f>
        <v>0</v>
      </c>
      <c r="T152" s="16"/>
      <c r="U152" s="16"/>
      <c r="V152" s="44"/>
      <c r="W152" s="43"/>
      <c r="X152" s="44"/>
      <c r="Y152" s="43"/>
      <c r="Z152" s="44"/>
      <c r="AA152" s="43"/>
      <c r="AB152" s="44"/>
      <c r="AC152" s="43"/>
      <c r="AD152" s="44"/>
    </row>
    <row r="153" spans="1:30" s="62" customFormat="1" ht="63" hidden="1" outlineLevel="1">
      <c r="A153" s="51"/>
      <c r="B153" s="38" t="s">
        <v>1341</v>
      </c>
      <c r="C153" s="39"/>
      <c r="D153" s="40"/>
      <c r="E153" s="41"/>
      <c r="F153" s="29"/>
      <c r="G153" s="42"/>
      <c r="H153" s="29"/>
      <c r="I153" s="29">
        <v>2</v>
      </c>
      <c r="J153" s="29">
        <v>1</v>
      </c>
      <c r="K153" s="29">
        <v>1</v>
      </c>
      <c r="L153" s="29">
        <v>1</v>
      </c>
      <c r="M153" s="46">
        <v>0</v>
      </c>
      <c r="N153" s="46">
        <v>0</v>
      </c>
      <c r="O153" s="46">
        <v>0</v>
      </c>
      <c r="P153" s="46">
        <v>0</v>
      </c>
      <c r="Q153" s="33">
        <f t="shared" si="26"/>
        <v>0</v>
      </c>
      <c r="R153" s="33">
        <f t="shared" si="25"/>
        <v>1</v>
      </c>
      <c r="S153" s="34">
        <f t="shared" ref="S153:S217" si="33">IF(J153-R153&lt;0,0,J153-R153)</f>
        <v>0</v>
      </c>
      <c r="T153" s="16"/>
      <c r="U153" s="16"/>
      <c r="V153" s="44"/>
      <c r="W153" s="43"/>
      <c r="X153" s="44"/>
      <c r="Y153" s="43"/>
      <c r="Z153" s="44"/>
      <c r="AA153" s="43"/>
      <c r="AB153" s="44"/>
      <c r="AC153" s="43"/>
      <c r="AD153" s="44"/>
    </row>
    <row r="154" spans="1:30" s="62" customFormat="1" ht="15.75" hidden="1" customHeight="1" outlineLevel="1">
      <c r="A154" s="51"/>
      <c r="B154" s="38" t="s">
        <v>1342</v>
      </c>
      <c r="C154" s="39"/>
      <c r="D154" s="40"/>
      <c r="E154" s="41"/>
      <c r="F154" s="29"/>
      <c r="G154" s="42"/>
      <c r="H154" s="29"/>
      <c r="I154" s="29">
        <v>1</v>
      </c>
      <c r="J154" s="29">
        <v>0</v>
      </c>
      <c r="K154" s="29">
        <v>1</v>
      </c>
      <c r="L154" s="29">
        <v>0</v>
      </c>
      <c r="M154" s="46">
        <v>0</v>
      </c>
      <c r="N154" s="46">
        <v>0</v>
      </c>
      <c r="O154" s="46">
        <v>0</v>
      </c>
      <c r="P154" s="46">
        <v>0</v>
      </c>
      <c r="Q154" s="33">
        <f t="shared" si="26"/>
        <v>0</v>
      </c>
      <c r="R154" s="33">
        <f t="shared" si="25"/>
        <v>1</v>
      </c>
      <c r="S154" s="34">
        <f t="shared" si="33"/>
        <v>0</v>
      </c>
      <c r="T154" s="16"/>
      <c r="U154" s="16"/>
      <c r="V154" s="44"/>
      <c r="W154" s="43"/>
      <c r="X154" s="44"/>
      <c r="Y154" s="43"/>
      <c r="Z154" s="44"/>
      <c r="AA154" s="43"/>
      <c r="AB154" s="44"/>
      <c r="AC154" s="43"/>
      <c r="AD154" s="44"/>
    </row>
    <row r="155" spans="1:30" s="49" customFormat="1" ht="33" customHeight="1" collapsed="1">
      <c r="A155" s="51" t="s">
        <v>398</v>
      </c>
      <c r="B155" s="55" t="s">
        <v>783</v>
      </c>
      <c r="C155" s="39"/>
      <c r="D155" s="40"/>
      <c r="E155" s="41"/>
      <c r="F155" s="29"/>
      <c r="G155" s="42"/>
      <c r="H155" s="29"/>
      <c r="I155" s="20">
        <f>I156+I166+I172+I157</f>
        <v>38</v>
      </c>
      <c r="J155" s="20">
        <f>J156+J166+J172+J157</f>
        <v>30</v>
      </c>
      <c r="K155" s="20">
        <f t="shared" ref="K155:P155" si="34">K156+K157+K166+K172</f>
        <v>32</v>
      </c>
      <c r="L155" s="20">
        <f t="shared" si="34"/>
        <v>0</v>
      </c>
      <c r="M155" s="20">
        <f t="shared" si="34"/>
        <v>0</v>
      </c>
      <c r="N155" s="20">
        <f t="shared" si="34"/>
        <v>0</v>
      </c>
      <c r="O155" s="20">
        <f t="shared" si="34"/>
        <v>0</v>
      </c>
      <c r="P155" s="63">
        <f t="shared" si="34"/>
        <v>0</v>
      </c>
      <c r="Q155" s="24">
        <f t="shared" si="26"/>
        <v>0</v>
      </c>
      <c r="R155" s="24">
        <f t="shared" si="25"/>
        <v>32</v>
      </c>
      <c r="S155" s="20">
        <f>S156+S166+S172+S157</f>
        <v>0</v>
      </c>
      <c r="T155" s="16"/>
      <c r="U155" s="16"/>
      <c r="V155" s="47"/>
      <c r="W155" s="48"/>
      <c r="X155" s="47"/>
      <c r="Y155" s="48"/>
      <c r="Z155" s="47"/>
      <c r="AA155" s="48"/>
      <c r="AB155" s="47"/>
      <c r="AC155" s="48"/>
      <c r="AD155" s="47"/>
    </row>
    <row r="156" spans="1:30" s="64" customFormat="1" ht="33.75" hidden="1" customHeight="1" outlineLevel="1">
      <c r="A156" s="25"/>
      <c r="B156" s="26" t="s">
        <v>308</v>
      </c>
      <c r="C156" s="18">
        <v>40583</v>
      </c>
      <c r="D156" s="19" t="s">
        <v>297</v>
      </c>
      <c r="E156" s="27" t="s">
        <v>204</v>
      </c>
      <c r="F156" s="20" t="s">
        <v>205</v>
      </c>
      <c r="G156" s="53"/>
      <c r="H156" s="20" t="s">
        <v>206</v>
      </c>
      <c r="I156" s="29">
        <v>6</v>
      </c>
      <c r="J156" s="30">
        <v>5</v>
      </c>
      <c r="K156" s="30">
        <v>5</v>
      </c>
      <c r="L156" s="30">
        <v>0</v>
      </c>
      <c r="M156" s="46">
        <v>0</v>
      </c>
      <c r="N156" s="46">
        <v>0</v>
      </c>
      <c r="O156" s="46">
        <v>0</v>
      </c>
      <c r="P156" s="46">
        <v>0</v>
      </c>
      <c r="Q156" s="33">
        <f t="shared" si="26"/>
        <v>0</v>
      </c>
      <c r="R156" s="33">
        <f t="shared" si="25"/>
        <v>5</v>
      </c>
      <c r="S156" s="34">
        <f t="shared" si="33"/>
        <v>0</v>
      </c>
      <c r="T156" s="16"/>
      <c r="U156" s="16"/>
      <c r="V156" s="35"/>
      <c r="W156" s="36"/>
      <c r="X156" s="35"/>
      <c r="Y156" s="36"/>
      <c r="Z156" s="35"/>
      <c r="AA156" s="36"/>
      <c r="AB156" s="35"/>
      <c r="AC156" s="36"/>
      <c r="AD156" s="35"/>
    </row>
    <row r="157" spans="1:30" s="64" customFormat="1" ht="33.75" hidden="1" customHeight="1" outlineLevel="1" collapsed="1">
      <c r="A157" s="25"/>
      <c r="B157" s="69" t="s">
        <v>1007</v>
      </c>
      <c r="C157" s="18"/>
      <c r="D157" s="19"/>
      <c r="E157" s="27"/>
      <c r="F157" s="20"/>
      <c r="G157" s="53"/>
      <c r="H157" s="20"/>
      <c r="I157" s="29">
        <f t="shared" ref="I157:O157" si="35">SUM(I158:I165)</f>
        <v>13</v>
      </c>
      <c r="J157" s="29">
        <f t="shared" si="35"/>
        <v>11</v>
      </c>
      <c r="K157" s="29">
        <f t="shared" si="35"/>
        <v>11</v>
      </c>
      <c r="L157" s="30">
        <f t="shared" si="35"/>
        <v>0</v>
      </c>
      <c r="M157" s="30">
        <f t="shared" si="35"/>
        <v>0</v>
      </c>
      <c r="N157" s="30">
        <f t="shared" si="35"/>
        <v>0</v>
      </c>
      <c r="O157" s="30">
        <f t="shared" si="35"/>
        <v>0</v>
      </c>
      <c r="P157" s="30">
        <v>0</v>
      </c>
      <c r="Q157" s="33">
        <f t="shared" si="26"/>
        <v>0</v>
      </c>
      <c r="R157" s="33">
        <f t="shared" si="25"/>
        <v>11</v>
      </c>
      <c r="S157" s="29">
        <f>SUM(S158:S165)</f>
        <v>0</v>
      </c>
      <c r="T157" s="16"/>
      <c r="U157" s="16"/>
      <c r="V157" s="35"/>
      <c r="W157" s="36"/>
      <c r="X157" s="35"/>
      <c r="Y157" s="36"/>
      <c r="Z157" s="35"/>
      <c r="AA157" s="36"/>
      <c r="AB157" s="35"/>
      <c r="AC157" s="36"/>
      <c r="AD157" s="35"/>
    </row>
    <row r="158" spans="1:30" s="64" customFormat="1" ht="32.25" hidden="1" customHeight="1" outlineLevel="2">
      <c r="A158" s="25"/>
      <c r="B158" s="26" t="s">
        <v>1155</v>
      </c>
      <c r="C158" s="18"/>
      <c r="D158" s="19"/>
      <c r="E158" s="27"/>
      <c r="F158" s="20"/>
      <c r="G158" s="53"/>
      <c r="H158" s="20"/>
      <c r="I158" s="29">
        <v>1</v>
      </c>
      <c r="J158" s="30">
        <v>1</v>
      </c>
      <c r="K158" s="30">
        <v>1</v>
      </c>
      <c r="L158" s="30">
        <v>0</v>
      </c>
      <c r="M158" s="46">
        <v>0</v>
      </c>
      <c r="N158" s="46">
        <v>0</v>
      </c>
      <c r="O158" s="46">
        <v>0</v>
      </c>
      <c r="P158" s="46">
        <v>0</v>
      </c>
      <c r="Q158" s="33">
        <f t="shared" si="26"/>
        <v>0</v>
      </c>
      <c r="R158" s="33">
        <f t="shared" si="25"/>
        <v>1</v>
      </c>
      <c r="S158" s="34">
        <f t="shared" si="33"/>
        <v>0</v>
      </c>
      <c r="T158" s="16"/>
      <c r="U158" s="16"/>
      <c r="V158" s="35"/>
      <c r="W158" s="36"/>
      <c r="X158" s="35"/>
      <c r="Y158" s="36"/>
      <c r="Z158" s="35"/>
      <c r="AA158" s="36"/>
      <c r="AB158" s="35"/>
      <c r="AC158" s="36"/>
      <c r="AD158" s="35"/>
    </row>
    <row r="159" spans="1:30" s="64" customFormat="1" ht="34.5" hidden="1" customHeight="1" outlineLevel="2">
      <c r="A159" s="25"/>
      <c r="B159" s="26" t="s">
        <v>1001</v>
      </c>
      <c r="C159" s="18"/>
      <c r="D159" s="19"/>
      <c r="E159" s="27"/>
      <c r="F159" s="20"/>
      <c r="G159" s="53"/>
      <c r="H159" s="20"/>
      <c r="I159" s="29">
        <v>1</v>
      </c>
      <c r="J159" s="30">
        <v>1</v>
      </c>
      <c r="K159" s="30">
        <v>1</v>
      </c>
      <c r="L159" s="30">
        <v>0</v>
      </c>
      <c r="M159" s="46">
        <v>0</v>
      </c>
      <c r="N159" s="46">
        <v>0</v>
      </c>
      <c r="O159" s="46">
        <v>0</v>
      </c>
      <c r="P159" s="46">
        <v>0</v>
      </c>
      <c r="Q159" s="33">
        <f t="shared" si="26"/>
        <v>0</v>
      </c>
      <c r="R159" s="33">
        <f t="shared" si="25"/>
        <v>1</v>
      </c>
      <c r="S159" s="34">
        <f t="shared" si="33"/>
        <v>0</v>
      </c>
      <c r="T159" s="16"/>
      <c r="U159" s="16"/>
      <c r="V159" s="35"/>
      <c r="W159" s="36"/>
      <c r="X159" s="35"/>
      <c r="Y159" s="36"/>
      <c r="Z159" s="35"/>
      <c r="AA159" s="36"/>
      <c r="AB159" s="35"/>
      <c r="AC159" s="36"/>
      <c r="AD159" s="35"/>
    </row>
    <row r="160" spans="1:30" s="64" customFormat="1" ht="32.25" hidden="1" customHeight="1" outlineLevel="2">
      <c r="A160" s="25"/>
      <c r="B160" s="26" t="s">
        <v>1002</v>
      </c>
      <c r="C160" s="18"/>
      <c r="D160" s="19"/>
      <c r="E160" s="27"/>
      <c r="F160" s="20"/>
      <c r="G160" s="53"/>
      <c r="H160" s="20"/>
      <c r="I160" s="29">
        <v>1</v>
      </c>
      <c r="J160" s="30">
        <v>1</v>
      </c>
      <c r="K160" s="30">
        <v>1</v>
      </c>
      <c r="L160" s="30">
        <v>0</v>
      </c>
      <c r="M160" s="46">
        <v>0</v>
      </c>
      <c r="N160" s="46">
        <v>0</v>
      </c>
      <c r="O160" s="46">
        <v>0</v>
      </c>
      <c r="P160" s="46">
        <v>0</v>
      </c>
      <c r="Q160" s="33">
        <f t="shared" si="26"/>
        <v>0</v>
      </c>
      <c r="R160" s="33">
        <f t="shared" si="25"/>
        <v>1</v>
      </c>
      <c r="S160" s="34">
        <f t="shared" si="33"/>
        <v>0</v>
      </c>
      <c r="T160" s="16"/>
      <c r="U160" s="16"/>
      <c r="V160" s="35"/>
      <c r="W160" s="36"/>
      <c r="X160" s="35"/>
      <c r="Y160" s="36"/>
      <c r="Z160" s="35"/>
      <c r="AA160" s="36"/>
      <c r="AB160" s="35"/>
      <c r="AC160" s="36"/>
      <c r="AD160" s="35"/>
    </row>
    <row r="161" spans="1:30" s="64" customFormat="1" ht="30" hidden="1" customHeight="1" outlineLevel="2">
      <c r="A161" s="25"/>
      <c r="B161" s="26" t="s">
        <v>1003</v>
      </c>
      <c r="C161" s="18"/>
      <c r="D161" s="19"/>
      <c r="E161" s="27"/>
      <c r="F161" s="20"/>
      <c r="G161" s="53"/>
      <c r="H161" s="20"/>
      <c r="I161" s="29">
        <v>5</v>
      </c>
      <c r="J161" s="30">
        <v>4</v>
      </c>
      <c r="K161" s="30">
        <v>4</v>
      </c>
      <c r="L161" s="30">
        <v>0</v>
      </c>
      <c r="M161" s="46">
        <v>0</v>
      </c>
      <c r="N161" s="46">
        <v>0</v>
      </c>
      <c r="O161" s="46">
        <v>0</v>
      </c>
      <c r="P161" s="46">
        <v>0</v>
      </c>
      <c r="Q161" s="33">
        <f t="shared" si="26"/>
        <v>0</v>
      </c>
      <c r="R161" s="33">
        <f t="shared" si="25"/>
        <v>4</v>
      </c>
      <c r="S161" s="34">
        <f t="shared" si="33"/>
        <v>0</v>
      </c>
      <c r="T161" s="16"/>
      <c r="U161" s="16"/>
      <c r="V161" s="35"/>
      <c r="W161" s="36"/>
      <c r="X161" s="35"/>
      <c r="Y161" s="36"/>
      <c r="Z161" s="35"/>
      <c r="AA161" s="36"/>
      <c r="AB161" s="35"/>
      <c r="AC161" s="36"/>
      <c r="AD161" s="35"/>
    </row>
    <row r="162" spans="1:30" s="64" customFormat="1" ht="26.25" hidden="1" customHeight="1" outlineLevel="2">
      <c r="A162" s="25"/>
      <c r="B162" s="26" t="s">
        <v>1004</v>
      </c>
      <c r="C162" s="18"/>
      <c r="D162" s="19"/>
      <c r="E162" s="27"/>
      <c r="F162" s="20"/>
      <c r="G162" s="53"/>
      <c r="H162" s="20"/>
      <c r="I162" s="29">
        <v>2</v>
      </c>
      <c r="J162" s="30">
        <v>2</v>
      </c>
      <c r="K162" s="30">
        <v>2</v>
      </c>
      <c r="L162" s="30">
        <v>0</v>
      </c>
      <c r="M162" s="46">
        <v>0</v>
      </c>
      <c r="N162" s="46">
        <v>0</v>
      </c>
      <c r="O162" s="46">
        <v>0</v>
      </c>
      <c r="P162" s="46">
        <v>0</v>
      </c>
      <c r="Q162" s="33">
        <f t="shared" si="26"/>
        <v>0</v>
      </c>
      <c r="R162" s="33">
        <f t="shared" si="25"/>
        <v>2</v>
      </c>
      <c r="S162" s="34">
        <f t="shared" si="33"/>
        <v>0</v>
      </c>
      <c r="T162" s="16"/>
      <c r="U162" s="16"/>
      <c r="V162" s="35"/>
      <c r="W162" s="36"/>
      <c r="X162" s="35"/>
      <c r="Y162" s="36"/>
      <c r="Z162" s="35"/>
      <c r="AA162" s="36"/>
      <c r="AB162" s="35"/>
      <c r="AC162" s="36"/>
      <c r="AD162" s="35"/>
    </row>
    <row r="163" spans="1:30" s="64" customFormat="1" ht="26.25" hidden="1" customHeight="1" outlineLevel="2">
      <c r="A163" s="25"/>
      <c r="B163" s="26" t="s">
        <v>1030</v>
      </c>
      <c r="C163" s="18"/>
      <c r="D163" s="19"/>
      <c r="E163" s="27"/>
      <c r="F163" s="20"/>
      <c r="G163" s="53"/>
      <c r="H163" s="20"/>
      <c r="I163" s="29">
        <v>1</v>
      </c>
      <c r="J163" s="30">
        <v>1</v>
      </c>
      <c r="K163" s="30">
        <v>1</v>
      </c>
      <c r="L163" s="30">
        <v>0</v>
      </c>
      <c r="M163" s="46">
        <v>0</v>
      </c>
      <c r="N163" s="46">
        <v>0</v>
      </c>
      <c r="O163" s="46">
        <v>0</v>
      </c>
      <c r="P163" s="46">
        <v>0</v>
      </c>
      <c r="Q163" s="33">
        <f t="shared" si="26"/>
        <v>0</v>
      </c>
      <c r="R163" s="33">
        <f t="shared" si="25"/>
        <v>1</v>
      </c>
      <c r="S163" s="34">
        <f t="shared" si="33"/>
        <v>0</v>
      </c>
      <c r="T163" s="16"/>
      <c r="U163" s="16"/>
      <c r="V163" s="35"/>
      <c r="W163" s="36"/>
      <c r="X163" s="35"/>
      <c r="Y163" s="36"/>
      <c r="Z163" s="35"/>
      <c r="AA163" s="36"/>
      <c r="AB163" s="35"/>
      <c r="AC163" s="36"/>
      <c r="AD163" s="35"/>
    </row>
    <row r="164" spans="1:30" s="64" customFormat="1" ht="26.25" hidden="1" customHeight="1" outlineLevel="2">
      <c r="A164" s="25"/>
      <c r="B164" s="26" t="s">
        <v>1005</v>
      </c>
      <c r="C164" s="18"/>
      <c r="D164" s="19"/>
      <c r="E164" s="27"/>
      <c r="F164" s="20"/>
      <c r="G164" s="53"/>
      <c r="H164" s="20"/>
      <c r="I164" s="29">
        <v>1</v>
      </c>
      <c r="J164" s="30">
        <v>1</v>
      </c>
      <c r="K164" s="30">
        <v>1</v>
      </c>
      <c r="L164" s="30">
        <v>0</v>
      </c>
      <c r="M164" s="46">
        <v>0</v>
      </c>
      <c r="N164" s="46">
        <v>0</v>
      </c>
      <c r="O164" s="46">
        <v>0</v>
      </c>
      <c r="P164" s="46">
        <v>0</v>
      </c>
      <c r="Q164" s="33">
        <f t="shared" si="26"/>
        <v>0</v>
      </c>
      <c r="R164" s="33">
        <f t="shared" si="25"/>
        <v>1</v>
      </c>
      <c r="S164" s="34">
        <f t="shared" si="33"/>
        <v>0</v>
      </c>
      <c r="T164" s="16"/>
      <c r="U164" s="16"/>
      <c r="V164" s="35"/>
      <c r="W164" s="36"/>
      <c r="X164" s="35"/>
      <c r="Y164" s="36"/>
      <c r="Z164" s="35"/>
      <c r="AA164" s="36"/>
      <c r="AB164" s="35"/>
      <c r="AC164" s="36"/>
      <c r="AD164" s="35"/>
    </row>
    <row r="165" spans="1:30" s="64" customFormat="1" ht="26.25" hidden="1" customHeight="1" outlineLevel="2">
      <c r="A165" s="25"/>
      <c r="B165" s="26" t="s">
        <v>1006</v>
      </c>
      <c r="C165" s="18"/>
      <c r="D165" s="19"/>
      <c r="E165" s="27"/>
      <c r="F165" s="20"/>
      <c r="G165" s="53"/>
      <c r="H165" s="20"/>
      <c r="I165" s="29">
        <v>1</v>
      </c>
      <c r="J165" s="30">
        <v>0</v>
      </c>
      <c r="K165" s="30">
        <v>0</v>
      </c>
      <c r="L165" s="30">
        <v>0</v>
      </c>
      <c r="M165" s="46">
        <v>0</v>
      </c>
      <c r="N165" s="46">
        <v>0</v>
      </c>
      <c r="O165" s="46">
        <v>0</v>
      </c>
      <c r="P165" s="46">
        <v>0</v>
      </c>
      <c r="Q165" s="33" t="s">
        <v>957</v>
      </c>
      <c r="R165" s="33">
        <f t="shared" si="25"/>
        <v>0</v>
      </c>
      <c r="S165" s="34">
        <f t="shared" si="33"/>
        <v>0</v>
      </c>
      <c r="T165" s="16"/>
      <c r="U165" s="16"/>
      <c r="V165" s="35"/>
      <c r="W165" s="36"/>
      <c r="X165" s="35"/>
      <c r="Y165" s="36"/>
      <c r="Z165" s="35"/>
      <c r="AA165" s="36"/>
      <c r="AB165" s="35"/>
      <c r="AC165" s="36"/>
      <c r="AD165" s="35"/>
    </row>
    <row r="166" spans="1:30" s="62" customFormat="1" ht="15.75" hidden="1" customHeight="1" outlineLevel="1">
      <c r="A166" s="25"/>
      <c r="B166" s="61" t="s">
        <v>171</v>
      </c>
      <c r="C166" s="39"/>
      <c r="D166" s="40"/>
      <c r="E166" s="41"/>
      <c r="F166" s="29"/>
      <c r="G166" s="42"/>
      <c r="H166" s="29"/>
      <c r="I166" s="29">
        <f>SUM(I167:I171)</f>
        <v>5</v>
      </c>
      <c r="J166" s="29">
        <f>SUM(J167:J171)</f>
        <v>0</v>
      </c>
      <c r="K166" s="29">
        <f t="shared" ref="K166:P166" si="36">SUM(K167:K171)</f>
        <v>2</v>
      </c>
      <c r="L166" s="29">
        <f t="shared" si="36"/>
        <v>0</v>
      </c>
      <c r="M166" s="29">
        <f t="shared" si="36"/>
        <v>0</v>
      </c>
      <c r="N166" s="29">
        <f t="shared" si="36"/>
        <v>0</v>
      </c>
      <c r="O166" s="29">
        <f t="shared" si="36"/>
        <v>0</v>
      </c>
      <c r="P166" s="29">
        <f t="shared" si="36"/>
        <v>0</v>
      </c>
      <c r="Q166" s="33">
        <f t="shared" si="26"/>
        <v>0</v>
      </c>
      <c r="R166" s="33">
        <f t="shared" si="25"/>
        <v>2</v>
      </c>
      <c r="S166" s="29">
        <f>SUM(S167:S171)</f>
        <v>0</v>
      </c>
      <c r="T166" s="16"/>
      <c r="U166" s="16"/>
      <c r="V166" s="44"/>
      <c r="W166" s="43"/>
      <c r="X166" s="44"/>
      <c r="Y166" s="43"/>
      <c r="Z166" s="44"/>
      <c r="AA166" s="43"/>
      <c r="AB166" s="44"/>
      <c r="AC166" s="43"/>
      <c r="AD166" s="44"/>
    </row>
    <row r="167" spans="1:30" s="49" customFormat="1" ht="15.75" hidden="1" customHeight="1" outlineLevel="2">
      <c r="A167" s="25"/>
      <c r="B167" s="26" t="s">
        <v>207</v>
      </c>
      <c r="C167" s="39"/>
      <c r="D167" s="40"/>
      <c r="E167" s="41" t="s">
        <v>649</v>
      </c>
      <c r="F167" s="29"/>
      <c r="G167" s="42"/>
      <c r="H167" s="29" t="s">
        <v>648</v>
      </c>
      <c r="I167" s="29">
        <v>1</v>
      </c>
      <c r="J167" s="29">
        <v>0</v>
      </c>
      <c r="K167" s="29">
        <v>1</v>
      </c>
      <c r="L167" s="29">
        <v>0</v>
      </c>
      <c r="M167" s="46">
        <v>0</v>
      </c>
      <c r="N167" s="46">
        <v>0</v>
      </c>
      <c r="O167" s="46">
        <v>0</v>
      </c>
      <c r="P167" s="46">
        <v>0</v>
      </c>
      <c r="Q167" s="33">
        <f t="shared" si="26"/>
        <v>0</v>
      </c>
      <c r="R167" s="33">
        <f t="shared" si="25"/>
        <v>1</v>
      </c>
      <c r="S167" s="34">
        <f t="shared" si="33"/>
        <v>0</v>
      </c>
      <c r="T167" s="16"/>
      <c r="U167" s="16"/>
      <c r="V167" s="47"/>
      <c r="W167" s="48"/>
      <c r="X167" s="47"/>
      <c r="Y167" s="48"/>
      <c r="Z167" s="47"/>
      <c r="AA167" s="48"/>
      <c r="AB167" s="47"/>
      <c r="AC167" s="48"/>
      <c r="AD167" s="47"/>
    </row>
    <row r="168" spans="1:30" s="49" customFormat="1" ht="15.75" hidden="1" customHeight="1" outlineLevel="2">
      <c r="A168" s="25"/>
      <c r="B168" s="26" t="s">
        <v>208</v>
      </c>
      <c r="C168" s="39"/>
      <c r="D168" s="40"/>
      <c r="E168" s="41" t="s">
        <v>650</v>
      </c>
      <c r="F168" s="29"/>
      <c r="G168" s="42"/>
      <c r="H168" s="29" t="s">
        <v>651</v>
      </c>
      <c r="I168" s="29">
        <v>1</v>
      </c>
      <c r="J168" s="29">
        <v>0</v>
      </c>
      <c r="K168" s="29">
        <v>0</v>
      </c>
      <c r="L168" s="29">
        <v>0</v>
      </c>
      <c r="M168" s="46">
        <v>0</v>
      </c>
      <c r="N168" s="46">
        <v>0</v>
      </c>
      <c r="O168" s="46">
        <v>0</v>
      </c>
      <c r="P168" s="46">
        <v>0</v>
      </c>
      <c r="Q168" s="33">
        <f t="shared" si="26"/>
        <v>0</v>
      </c>
      <c r="R168" s="33">
        <f t="shared" si="25"/>
        <v>0</v>
      </c>
      <c r="S168" s="34">
        <f t="shared" si="33"/>
        <v>0</v>
      </c>
      <c r="T168" s="16"/>
      <c r="U168" s="16"/>
      <c r="V168" s="47"/>
      <c r="W168" s="48"/>
      <c r="X168" s="47"/>
      <c r="Y168" s="48"/>
      <c r="Z168" s="47"/>
      <c r="AA168" s="48"/>
      <c r="AB168" s="47"/>
      <c r="AC168" s="48"/>
      <c r="AD168" s="47"/>
    </row>
    <row r="169" spans="1:30" s="49" customFormat="1" ht="15.75" hidden="1" customHeight="1" outlineLevel="2">
      <c r="A169" s="25"/>
      <c r="B169" s="26" t="s">
        <v>209</v>
      </c>
      <c r="C169" s="39"/>
      <c r="D169" s="40"/>
      <c r="E169" s="41" t="s">
        <v>652</v>
      </c>
      <c r="F169" s="29"/>
      <c r="G169" s="42"/>
      <c r="H169" s="29" t="s">
        <v>653</v>
      </c>
      <c r="I169" s="29">
        <v>1</v>
      </c>
      <c r="J169" s="29">
        <v>0</v>
      </c>
      <c r="K169" s="29">
        <v>0</v>
      </c>
      <c r="L169" s="29">
        <v>0</v>
      </c>
      <c r="M169" s="46">
        <v>0</v>
      </c>
      <c r="N169" s="46">
        <v>0</v>
      </c>
      <c r="O169" s="46">
        <v>0</v>
      </c>
      <c r="P169" s="46">
        <v>0</v>
      </c>
      <c r="Q169" s="33">
        <f t="shared" si="26"/>
        <v>0</v>
      </c>
      <c r="R169" s="33">
        <f t="shared" si="25"/>
        <v>0</v>
      </c>
      <c r="S169" s="34">
        <f t="shared" si="33"/>
        <v>0</v>
      </c>
      <c r="T169" s="16"/>
      <c r="U169" s="16"/>
      <c r="V169" s="47"/>
      <c r="W169" s="48"/>
      <c r="X169" s="47"/>
      <c r="Y169" s="48"/>
      <c r="Z169" s="47"/>
      <c r="AA169" s="48"/>
      <c r="AB169" s="47"/>
      <c r="AC169" s="48"/>
      <c r="AD169" s="47"/>
    </row>
    <row r="170" spans="1:30" s="49" customFormat="1" ht="15.75" hidden="1" customHeight="1" outlineLevel="2">
      <c r="A170" s="25"/>
      <c r="B170" s="26" t="s">
        <v>654</v>
      </c>
      <c r="C170" s="39"/>
      <c r="D170" s="40"/>
      <c r="E170" s="41" t="s">
        <v>655</v>
      </c>
      <c r="F170" s="29"/>
      <c r="G170" s="42"/>
      <c r="H170" s="29" t="s">
        <v>656</v>
      </c>
      <c r="I170" s="29">
        <v>1</v>
      </c>
      <c r="J170" s="29">
        <v>0</v>
      </c>
      <c r="K170" s="29">
        <v>1</v>
      </c>
      <c r="L170" s="29">
        <v>0</v>
      </c>
      <c r="M170" s="46">
        <v>0</v>
      </c>
      <c r="N170" s="46">
        <v>0</v>
      </c>
      <c r="O170" s="46">
        <v>0</v>
      </c>
      <c r="P170" s="46">
        <v>0</v>
      </c>
      <c r="Q170" s="33">
        <f t="shared" si="26"/>
        <v>0</v>
      </c>
      <c r="R170" s="33">
        <f t="shared" si="25"/>
        <v>1</v>
      </c>
      <c r="S170" s="34">
        <f t="shared" si="33"/>
        <v>0</v>
      </c>
      <c r="T170" s="16"/>
      <c r="U170" s="16"/>
      <c r="V170" s="47"/>
      <c r="W170" s="48"/>
      <c r="X170" s="47"/>
      <c r="Y170" s="48"/>
      <c r="Z170" s="47"/>
      <c r="AA170" s="48"/>
      <c r="AB170" s="47"/>
      <c r="AC170" s="48"/>
      <c r="AD170" s="47"/>
    </row>
    <row r="171" spans="1:30" s="49" customFormat="1" ht="15.75" hidden="1" customHeight="1" outlineLevel="2">
      <c r="A171" s="25"/>
      <c r="B171" s="26" t="s">
        <v>210</v>
      </c>
      <c r="C171" s="39"/>
      <c r="D171" s="40"/>
      <c r="E171" s="41" t="s">
        <v>657</v>
      </c>
      <c r="F171" s="29"/>
      <c r="G171" s="42"/>
      <c r="H171" s="29" t="s">
        <v>658</v>
      </c>
      <c r="I171" s="29">
        <v>1</v>
      </c>
      <c r="J171" s="29">
        <v>0</v>
      </c>
      <c r="K171" s="29">
        <v>0</v>
      </c>
      <c r="L171" s="29">
        <v>0</v>
      </c>
      <c r="M171" s="46">
        <v>0</v>
      </c>
      <c r="N171" s="46">
        <v>0</v>
      </c>
      <c r="O171" s="46">
        <v>0</v>
      </c>
      <c r="P171" s="46">
        <v>0</v>
      </c>
      <c r="Q171" s="33">
        <f t="shared" si="26"/>
        <v>0</v>
      </c>
      <c r="R171" s="33">
        <f t="shared" si="25"/>
        <v>0</v>
      </c>
      <c r="S171" s="34">
        <f t="shared" si="33"/>
        <v>0</v>
      </c>
      <c r="T171" s="16"/>
      <c r="U171" s="16"/>
      <c r="V171" s="47"/>
      <c r="W171" s="48"/>
      <c r="X171" s="47"/>
      <c r="Y171" s="48"/>
      <c r="Z171" s="47"/>
      <c r="AA171" s="48"/>
      <c r="AB171" s="47"/>
      <c r="AC171" s="48"/>
      <c r="AD171" s="47"/>
    </row>
    <row r="172" spans="1:30" s="62" customFormat="1" ht="15.75" hidden="1" customHeight="1" outlineLevel="1">
      <c r="A172" s="25"/>
      <c r="B172" s="61" t="s">
        <v>13</v>
      </c>
      <c r="C172" s="39"/>
      <c r="D172" s="40"/>
      <c r="E172" s="41"/>
      <c r="F172" s="29"/>
      <c r="G172" s="42"/>
      <c r="H172" s="29"/>
      <c r="I172" s="29">
        <f>SUM(I173:I173)</f>
        <v>14</v>
      </c>
      <c r="J172" s="29">
        <f>SUM(J173:J173)</f>
        <v>14</v>
      </c>
      <c r="K172" s="29">
        <f t="shared" ref="K172:P172" si="37">SUM(K173:K173)</f>
        <v>14</v>
      </c>
      <c r="L172" s="29">
        <f t="shared" si="37"/>
        <v>0</v>
      </c>
      <c r="M172" s="29">
        <f t="shared" si="37"/>
        <v>0</v>
      </c>
      <c r="N172" s="29">
        <f t="shared" si="37"/>
        <v>0</v>
      </c>
      <c r="O172" s="29">
        <f t="shared" si="37"/>
        <v>0</v>
      </c>
      <c r="P172" s="29">
        <f t="shared" si="37"/>
        <v>0</v>
      </c>
      <c r="Q172" s="33">
        <f t="shared" si="26"/>
        <v>0</v>
      </c>
      <c r="R172" s="33">
        <f t="shared" si="25"/>
        <v>14</v>
      </c>
      <c r="S172" s="29">
        <f>SUM(S173:S173)</f>
        <v>0</v>
      </c>
      <c r="T172" s="16"/>
      <c r="U172" s="16"/>
      <c r="V172" s="44"/>
      <c r="W172" s="43"/>
      <c r="X172" s="44"/>
      <c r="Y172" s="43"/>
      <c r="Z172" s="44"/>
      <c r="AA172" s="43"/>
      <c r="AB172" s="44"/>
      <c r="AC172" s="43"/>
      <c r="AD172" s="44"/>
    </row>
    <row r="173" spans="1:30" s="49" customFormat="1" ht="15.75" hidden="1" customHeight="1" outlineLevel="2">
      <c r="A173" s="25"/>
      <c r="B173" s="26" t="s">
        <v>211</v>
      </c>
      <c r="C173" s="39"/>
      <c r="D173" s="40"/>
      <c r="E173" s="41" t="s">
        <v>646</v>
      </c>
      <c r="F173" s="45"/>
      <c r="G173" s="42"/>
      <c r="H173" s="29" t="s">
        <v>647</v>
      </c>
      <c r="I173" s="29">
        <v>14</v>
      </c>
      <c r="J173" s="29">
        <v>14</v>
      </c>
      <c r="K173" s="29">
        <v>14</v>
      </c>
      <c r="L173" s="29">
        <v>0</v>
      </c>
      <c r="M173" s="46">
        <v>0</v>
      </c>
      <c r="N173" s="46">
        <v>0</v>
      </c>
      <c r="O173" s="46">
        <v>0</v>
      </c>
      <c r="P173" s="46">
        <v>0</v>
      </c>
      <c r="Q173" s="33">
        <f t="shared" si="26"/>
        <v>0</v>
      </c>
      <c r="R173" s="33">
        <f t="shared" si="25"/>
        <v>14</v>
      </c>
      <c r="S173" s="34">
        <f t="shared" si="33"/>
        <v>0</v>
      </c>
      <c r="T173" s="16"/>
      <c r="U173" s="16"/>
      <c r="V173" s="47"/>
      <c r="W173" s="48"/>
      <c r="X173" s="47"/>
      <c r="Y173" s="48"/>
      <c r="Z173" s="47"/>
      <c r="AA173" s="48"/>
      <c r="AB173" s="47"/>
      <c r="AC173" s="48"/>
      <c r="AD173" s="47"/>
    </row>
    <row r="174" spans="1:30" s="49" customFormat="1" ht="33" customHeight="1" collapsed="1">
      <c r="A174" s="51" t="s">
        <v>284</v>
      </c>
      <c r="B174" s="55" t="s">
        <v>784</v>
      </c>
      <c r="C174" s="39"/>
      <c r="D174" s="40"/>
      <c r="E174" s="72"/>
      <c r="F174" s="73"/>
      <c r="G174" s="74"/>
      <c r="H174" s="29"/>
      <c r="I174" s="20">
        <f t="shared" ref="I174:P174" si="38">SUM(I175:I179)</f>
        <v>10</v>
      </c>
      <c r="J174" s="20">
        <f t="shared" si="38"/>
        <v>0</v>
      </c>
      <c r="K174" s="20">
        <f t="shared" si="38"/>
        <v>0</v>
      </c>
      <c r="L174" s="20">
        <f t="shared" si="38"/>
        <v>0</v>
      </c>
      <c r="M174" s="20">
        <f t="shared" si="38"/>
        <v>0</v>
      </c>
      <c r="N174" s="20">
        <f t="shared" si="38"/>
        <v>0</v>
      </c>
      <c r="O174" s="20">
        <f t="shared" si="38"/>
        <v>0</v>
      </c>
      <c r="P174" s="20">
        <f t="shared" si="38"/>
        <v>0</v>
      </c>
      <c r="Q174" s="24">
        <f t="shared" si="26"/>
        <v>0</v>
      </c>
      <c r="R174" s="24">
        <f t="shared" si="25"/>
        <v>0</v>
      </c>
      <c r="S174" s="20">
        <f>S175+S179</f>
        <v>0</v>
      </c>
      <c r="T174" s="16"/>
      <c r="U174" s="16"/>
      <c r="V174" s="47"/>
      <c r="W174" s="48"/>
      <c r="X174" s="47"/>
      <c r="Y174" s="48"/>
      <c r="Z174" s="47"/>
      <c r="AA174" s="48"/>
      <c r="AB174" s="47"/>
      <c r="AC174" s="48"/>
      <c r="AD174" s="47"/>
    </row>
    <row r="175" spans="1:30" s="64" customFormat="1" ht="33.75" hidden="1" customHeight="1" outlineLevel="1">
      <c r="A175" s="51"/>
      <c r="B175" s="26" t="s">
        <v>309</v>
      </c>
      <c r="C175" s="18"/>
      <c r="D175" s="19"/>
      <c r="E175" s="27" t="s">
        <v>450</v>
      </c>
      <c r="F175" s="75"/>
      <c r="G175" s="53"/>
      <c r="H175" s="20" t="s">
        <v>451</v>
      </c>
      <c r="I175" s="29">
        <v>4</v>
      </c>
      <c r="J175" s="30">
        <v>0</v>
      </c>
      <c r="K175" s="30">
        <v>0</v>
      </c>
      <c r="L175" s="30">
        <v>0</v>
      </c>
      <c r="M175" s="46">
        <v>0</v>
      </c>
      <c r="N175" s="46">
        <v>0</v>
      </c>
      <c r="O175" s="46">
        <v>0</v>
      </c>
      <c r="P175" s="46">
        <v>0</v>
      </c>
      <c r="Q175" s="24">
        <f t="shared" si="26"/>
        <v>0</v>
      </c>
      <c r="R175" s="24">
        <f t="shared" si="25"/>
        <v>0</v>
      </c>
      <c r="S175" s="34">
        <f t="shared" si="33"/>
        <v>0</v>
      </c>
      <c r="T175" s="16"/>
      <c r="U175" s="16"/>
      <c r="V175" s="35"/>
      <c r="W175" s="36"/>
      <c r="X175" s="35"/>
      <c r="Y175" s="36"/>
      <c r="Z175" s="35"/>
      <c r="AA175" s="36"/>
      <c r="AB175" s="35"/>
      <c r="AC175" s="36"/>
      <c r="AD175" s="35"/>
    </row>
    <row r="176" spans="1:30" s="64" customFormat="1" ht="33.75" hidden="1" customHeight="1" outlineLevel="1">
      <c r="A176" s="51"/>
      <c r="B176" s="26" t="s">
        <v>1183</v>
      </c>
      <c r="C176" s="18"/>
      <c r="D176" s="19"/>
      <c r="E176" s="27"/>
      <c r="F176" s="75"/>
      <c r="G176" s="53"/>
      <c r="H176" s="20"/>
      <c r="I176" s="29">
        <v>1</v>
      </c>
      <c r="J176" s="30">
        <v>0</v>
      </c>
      <c r="K176" s="30">
        <v>0</v>
      </c>
      <c r="L176" s="30">
        <v>0</v>
      </c>
      <c r="M176" s="46">
        <v>0</v>
      </c>
      <c r="N176" s="46">
        <v>0</v>
      </c>
      <c r="O176" s="46">
        <v>0</v>
      </c>
      <c r="P176" s="46">
        <v>0</v>
      </c>
      <c r="Q176" s="24">
        <f>M176+N176+O176+P176</f>
        <v>0</v>
      </c>
      <c r="R176" s="24">
        <f>K176+Q176</f>
        <v>0</v>
      </c>
      <c r="S176" s="34">
        <f>IF(J176-R176&lt;0,0,J176-R176)</f>
        <v>0</v>
      </c>
      <c r="T176" s="16"/>
      <c r="U176" s="16"/>
      <c r="V176" s="35"/>
      <c r="W176" s="36"/>
      <c r="X176" s="35"/>
      <c r="Y176" s="36"/>
      <c r="Z176" s="35"/>
      <c r="AA176" s="36"/>
      <c r="AB176" s="35"/>
      <c r="AC176" s="36"/>
      <c r="AD176" s="35"/>
    </row>
    <row r="177" spans="1:30" s="64" customFormat="1" ht="33.75" hidden="1" customHeight="1" outlineLevel="1">
      <c r="A177" s="51"/>
      <c r="B177" s="26" t="s">
        <v>1184</v>
      </c>
      <c r="C177" s="18"/>
      <c r="D177" s="19"/>
      <c r="E177" s="27"/>
      <c r="F177" s="75"/>
      <c r="G177" s="53"/>
      <c r="H177" s="20"/>
      <c r="I177" s="29">
        <v>2</v>
      </c>
      <c r="J177" s="30">
        <v>0</v>
      </c>
      <c r="K177" s="30">
        <v>0</v>
      </c>
      <c r="L177" s="30">
        <v>0</v>
      </c>
      <c r="M177" s="46">
        <v>0</v>
      </c>
      <c r="N177" s="46">
        <v>0</v>
      </c>
      <c r="O177" s="46">
        <v>0</v>
      </c>
      <c r="P177" s="46">
        <v>0</v>
      </c>
      <c r="Q177" s="24">
        <f>M177+N177+O177+P177</f>
        <v>0</v>
      </c>
      <c r="R177" s="24">
        <f>K177+Q177</f>
        <v>0</v>
      </c>
      <c r="S177" s="34">
        <f>IF(J177-R177&lt;0,0,J177-R177)</f>
        <v>0</v>
      </c>
      <c r="T177" s="16"/>
      <c r="U177" s="16"/>
      <c r="V177" s="35"/>
      <c r="W177" s="36"/>
      <c r="X177" s="35"/>
      <c r="Y177" s="36"/>
      <c r="Z177" s="35"/>
      <c r="AA177" s="36"/>
      <c r="AB177" s="35"/>
      <c r="AC177" s="36"/>
      <c r="AD177" s="35"/>
    </row>
    <row r="178" spans="1:30" s="64" customFormat="1" ht="33.75" hidden="1" customHeight="1" outlineLevel="1">
      <c r="A178" s="51"/>
      <c r="B178" s="26" t="s">
        <v>1185</v>
      </c>
      <c r="C178" s="18"/>
      <c r="D178" s="19"/>
      <c r="E178" s="27"/>
      <c r="F178" s="75"/>
      <c r="G178" s="53"/>
      <c r="H178" s="20"/>
      <c r="I178" s="29">
        <v>2</v>
      </c>
      <c r="J178" s="30">
        <v>0</v>
      </c>
      <c r="K178" s="30">
        <v>0</v>
      </c>
      <c r="L178" s="30">
        <v>0</v>
      </c>
      <c r="M178" s="46">
        <v>0</v>
      </c>
      <c r="N178" s="46">
        <v>0</v>
      </c>
      <c r="O178" s="46">
        <v>0</v>
      </c>
      <c r="P178" s="46">
        <v>0</v>
      </c>
      <c r="Q178" s="24">
        <f>M178+N178+O178+P178</f>
        <v>0</v>
      </c>
      <c r="R178" s="24">
        <f>K178+Q178</f>
        <v>0</v>
      </c>
      <c r="S178" s="34">
        <f>IF(J178-R178&lt;0,0,J178-R178)</f>
        <v>0</v>
      </c>
      <c r="T178" s="16"/>
      <c r="U178" s="16"/>
      <c r="V178" s="35"/>
      <c r="W178" s="36"/>
      <c r="X178" s="35"/>
      <c r="Y178" s="36"/>
      <c r="Z178" s="35"/>
      <c r="AA178" s="36"/>
      <c r="AB178" s="35"/>
      <c r="AC178" s="36"/>
      <c r="AD178" s="35"/>
    </row>
    <row r="179" spans="1:30" s="62" customFormat="1" ht="33" hidden="1" customHeight="1" outlineLevel="1">
      <c r="A179" s="51"/>
      <c r="B179" s="26" t="s">
        <v>1186</v>
      </c>
      <c r="C179" s="39"/>
      <c r="D179" s="40"/>
      <c r="E179" s="41"/>
      <c r="F179" s="29"/>
      <c r="G179" s="42"/>
      <c r="H179" s="29"/>
      <c r="I179" s="29">
        <v>1</v>
      </c>
      <c r="J179" s="30">
        <v>0</v>
      </c>
      <c r="K179" s="30">
        <v>0</v>
      </c>
      <c r="L179" s="30">
        <v>0</v>
      </c>
      <c r="M179" s="46">
        <v>0</v>
      </c>
      <c r="N179" s="46">
        <v>0</v>
      </c>
      <c r="O179" s="46">
        <v>0</v>
      </c>
      <c r="P179" s="46">
        <v>0</v>
      </c>
      <c r="Q179" s="24">
        <f t="shared" si="26"/>
        <v>0</v>
      </c>
      <c r="R179" s="24">
        <f t="shared" si="25"/>
        <v>0</v>
      </c>
      <c r="S179" s="34">
        <f t="shared" si="33"/>
        <v>0</v>
      </c>
      <c r="T179" s="16"/>
      <c r="U179" s="16"/>
      <c r="V179" s="44"/>
      <c r="W179" s="43"/>
      <c r="X179" s="44"/>
      <c r="Y179" s="43"/>
      <c r="Z179" s="44"/>
      <c r="AA179" s="43"/>
      <c r="AB179" s="44"/>
      <c r="AC179" s="43"/>
      <c r="AD179" s="44"/>
    </row>
    <row r="180" spans="1:30" s="62" customFormat="1" ht="33" customHeight="1" collapsed="1">
      <c r="A180" s="51" t="s">
        <v>403</v>
      </c>
      <c r="B180" s="55" t="s">
        <v>785</v>
      </c>
      <c r="C180" s="39"/>
      <c r="D180" s="40"/>
      <c r="E180" s="41"/>
      <c r="F180" s="29"/>
      <c r="G180" s="42"/>
      <c r="H180" s="29"/>
      <c r="I180" s="20">
        <f>SUM(I181:I190)</f>
        <v>29</v>
      </c>
      <c r="J180" s="20">
        <f>SUM(J181:J190)</f>
        <v>3</v>
      </c>
      <c r="K180" s="20">
        <f>SUM(K181:K190)</f>
        <v>12</v>
      </c>
      <c r="L180" s="20">
        <f>SUM(L181:L190)</f>
        <v>0</v>
      </c>
      <c r="M180" s="20">
        <f>M181+M187+M188+M190+M182</f>
        <v>1</v>
      </c>
      <c r="N180" s="20">
        <f>N181+N187+N188+N190+N182</f>
        <v>0</v>
      </c>
      <c r="O180" s="63">
        <f>O181+O187+O188+O189+O190+O182</f>
        <v>0</v>
      </c>
      <c r="P180" s="20">
        <f>P181+P187+P188+P190+P182</f>
        <v>0</v>
      </c>
      <c r="Q180" s="24">
        <f t="shared" si="26"/>
        <v>1</v>
      </c>
      <c r="R180" s="24">
        <f t="shared" si="25"/>
        <v>13</v>
      </c>
      <c r="S180" s="20">
        <f>SUM(S181:S190)</f>
        <v>0</v>
      </c>
      <c r="T180" s="16"/>
      <c r="U180" s="16"/>
      <c r="V180" s="44"/>
      <c r="W180" s="43"/>
      <c r="X180" s="44"/>
      <c r="Y180" s="43"/>
      <c r="Z180" s="44"/>
      <c r="AA180" s="43"/>
      <c r="AB180" s="44"/>
      <c r="AC180" s="43"/>
      <c r="AD180" s="44"/>
    </row>
    <row r="181" spans="1:30" s="64" customFormat="1" ht="63" hidden="1" outlineLevel="1">
      <c r="A181" s="51"/>
      <c r="B181" s="26" t="s">
        <v>310</v>
      </c>
      <c r="C181" s="18">
        <v>40571</v>
      </c>
      <c r="D181" s="19" t="s">
        <v>284</v>
      </c>
      <c r="E181" s="27" t="s">
        <v>212</v>
      </c>
      <c r="F181" s="20" t="s">
        <v>213</v>
      </c>
      <c r="G181" s="42" t="s">
        <v>214</v>
      </c>
      <c r="H181" s="20" t="s">
        <v>215</v>
      </c>
      <c r="I181" s="29">
        <v>5</v>
      </c>
      <c r="J181" s="30">
        <v>0</v>
      </c>
      <c r="K181" s="30">
        <v>1</v>
      </c>
      <c r="L181" s="30">
        <v>0</v>
      </c>
      <c r="M181" s="46">
        <v>0</v>
      </c>
      <c r="N181" s="46">
        <v>0</v>
      </c>
      <c r="O181" s="46">
        <v>0</v>
      </c>
      <c r="P181" s="46">
        <v>0</v>
      </c>
      <c r="Q181" s="24">
        <f t="shared" si="26"/>
        <v>0</v>
      </c>
      <c r="R181" s="24">
        <f t="shared" si="25"/>
        <v>1</v>
      </c>
      <c r="S181" s="34">
        <f t="shared" si="33"/>
        <v>0</v>
      </c>
      <c r="T181" s="16"/>
      <c r="U181" s="16"/>
      <c r="V181" s="35"/>
      <c r="W181" s="36"/>
      <c r="X181" s="35"/>
      <c r="Y181" s="36"/>
      <c r="Z181" s="35"/>
      <c r="AA181" s="36"/>
      <c r="AB181" s="35"/>
      <c r="AC181" s="36"/>
      <c r="AD181" s="35"/>
    </row>
    <row r="182" spans="1:30" s="64" customFormat="1" ht="30.75" hidden="1" customHeight="1" outlineLevel="1">
      <c r="A182" s="51"/>
      <c r="B182" s="26" t="s">
        <v>859</v>
      </c>
      <c r="C182" s="18"/>
      <c r="D182" s="19"/>
      <c r="E182" s="27" t="s">
        <v>1305</v>
      </c>
      <c r="F182" s="20"/>
      <c r="G182" s="42"/>
      <c r="H182" s="20" t="s">
        <v>1306</v>
      </c>
      <c r="I182" s="29">
        <v>1</v>
      </c>
      <c r="J182" s="30">
        <v>0</v>
      </c>
      <c r="K182" s="30">
        <v>0</v>
      </c>
      <c r="L182" s="30">
        <v>0</v>
      </c>
      <c r="M182" s="46">
        <v>0</v>
      </c>
      <c r="N182" s="46">
        <v>0</v>
      </c>
      <c r="O182" s="46">
        <v>0</v>
      </c>
      <c r="P182" s="46">
        <v>0</v>
      </c>
      <c r="Q182" s="24">
        <f t="shared" si="26"/>
        <v>0</v>
      </c>
      <c r="R182" s="24">
        <f t="shared" si="25"/>
        <v>0</v>
      </c>
      <c r="S182" s="34">
        <f t="shared" si="33"/>
        <v>0</v>
      </c>
      <c r="T182" s="16"/>
      <c r="U182" s="16"/>
      <c r="V182" s="35"/>
      <c r="W182" s="36"/>
      <c r="X182" s="35"/>
      <c r="Y182" s="36"/>
      <c r="Z182" s="35"/>
      <c r="AA182" s="36"/>
      <c r="AB182" s="35"/>
      <c r="AC182" s="36"/>
      <c r="AD182" s="35"/>
    </row>
    <row r="183" spans="1:30" s="64" customFormat="1" ht="30.75" hidden="1" customHeight="1" outlineLevel="1">
      <c r="A183" s="51"/>
      <c r="B183" s="26" t="s">
        <v>1025</v>
      </c>
      <c r="C183" s="18"/>
      <c r="D183" s="19"/>
      <c r="E183" s="27" t="s">
        <v>1307</v>
      </c>
      <c r="F183" s="20"/>
      <c r="G183" s="42"/>
      <c r="H183" s="20" t="s">
        <v>1308</v>
      </c>
      <c r="I183" s="29">
        <v>1</v>
      </c>
      <c r="J183" s="30">
        <v>0</v>
      </c>
      <c r="K183" s="30">
        <v>0</v>
      </c>
      <c r="L183" s="30">
        <v>0</v>
      </c>
      <c r="M183" s="46">
        <v>0</v>
      </c>
      <c r="N183" s="46">
        <v>0</v>
      </c>
      <c r="O183" s="46">
        <v>0</v>
      </c>
      <c r="P183" s="46">
        <v>0</v>
      </c>
      <c r="Q183" s="24">
        <f t="shared" si="26"/>
        <v>0</v>
      </c>
      <c r="R183" s="24">
        <f t="shared" si="25"/>
        <v>0</v>
      </c>
      <c r="S183" s="34">
        <f t="shared" si="33"/>
        <v>0</v>
      </c>
      <c r="T183" s="16"/>
      <c r="U183" s="16"/>
      <c r="V183" s="35"/>
      <c r="W183" s="36"/>
      <c r="X183" s="35"/>
      <c r="Y183" s="36"/>
      <c r="Z183" s="35"/>
      <c r="AA183" s="36"/>
      <c r="AB183" s="35"/>
      <c r="AC183" s="36"/>
      <c r="AD183" s="35"/>
    </row>
    <row r="184" spans="1:30" s="64" customFormat="1" ht="30.75" hidden="1" customHeight="1" outlineLevel="1">
      <c r="A184" s="51"/>
      <c r="B184" s="26" t="s">
        <v>1026</v>
      </c>
      <c r="C184" s="18"/>
      <c r="D184" s="19"/>
      <c r="E184" s="27" t="s">
        <v>1309</v>
      </c>
      <c r="F184" s="20"/>
      <c r="G184" s="42"/>
      <c r="H184" s="20" t="s">
        <v>1310</v>
      </c>
      <c r="I184" s="29">
        <v>1</v>
      </c>
      <c r="J184" s="30">
        <v>0</v>
      </c>
      <c r="K184" s="30">
        <v>0</v>
      </c>
      <c r="L184" s="30">
        <v>0</v>
      </c>
      <c r="M184" s="46">
        <v>0</v>
      </c>
      <c r="N184" s="46">
        <v>0</v>
      </c>
      <c r="O184" s="46">
        <v>0</v>
      </c>
      <c r="P184" s="46">
        <v>0</v>
      </c>
      <c r="Q184" s="24">
        <f t="shared" si="26"/>
        <v>0</v>
      </c>
      <c r="R184" s="24">
        <f>K184+Q184</f>
        <v>0</v>
      </c>
      <c r="S184" s="34">
        <f t="shared" si="33"/>
        <v>0</v>
      </c>
      <c r="T184" s="16"/>
      <c r="U184" s="16"/>
      <c r="V184" s="35"/>
      <c r="W184" s="36"/>
      <c r="X184" s="35"/>
      <c r="Y184" s="36"/>
      <c r="Z184" s="35"/>
      <c r="AA184" s="36"/>
      <c r="AB184" s="35"/>
      <c r="AC184" s="36"/>
      <c r="AD184" s="35"/>
    </row>
    <row r="185" spans="1:30" s="64" customFormat="1" ht="30.75" hidden="1" customHeight="1" outlineLevel="1">
      <c r="A185" s="51"/>
      <c r="B185" s="26" t="s">
        <v>1027</v>
      </c>
      <c r="C185" s="18"/>
      <c r="D185" s="19"/>
      <c r="E185" s="27" t="s">
        <v>1311</v>
      </c>
      <c r="F185" s="20"/>
      <c r="G185" s="42"/>
      <c r="H185" s="20" t="s">
        <v>1312</v>
      </c>
      <c r="I185" s="29">
        <v>1</v>
      </c>
      <c r="J185" s="30">
        <v>0</v>
      </c>
      <c r="K185" s="30">
        <v>0</v>
      </c>
      <c r="L185" s="30">
        <v>0</v>
      </c>
      <c r="M185" s="46">
        <v>0</v>
      </c>
      <c r="N185" s="46">
        <v>0</v>
      </c>
      <c r="O185" s="46">
        <v>0</v>
      </c>
      <c r="P185" s="46">
        <v>0</v>
      </c>
      <c r="Q185" s="24">
        <f t="shared" si="26"/>
        <v>0</v>
      </c>
      <c r="R185" s="24">
        <f>K185+Q185</f>
        <v>0</v>
      </c>
      <c r="S185" s="34">
        <f t="shared" si="33"/>
        <v>0</v>
      </c>
      <c r="T185" s="16"/>
      <c r="U185" s="16"/>
      <c r="V185" s="35"/>
      <c r="W185" s="36"/>
      <c r="X185" s="35"/>
      <c r="Y185" s="36"/>
      <c r="Z185" s="35"/>
      <c r="AA185" s="36"/>
      <c r="AB185" s="35"/>
      <c r="AC185" s="36"/>
      <c r="AD185" s="35"/>
    </row>
    <row r="186" spans="1:30" s="64" customFormat="1" ht="30.75" hidden="1" customHeight="1" outlineLevel="1">
      <c r="A186" s="51"/>
      <c r="B186" s="26" t="s">
        <v>1029</v>
      </c>
      <c r="C186" s="18"/>
      <c r="D186" s="19"/>
      <c r="E186" s="27" t="s">
        <v>1313</v>
      </c>
      <c r="F186" s="20"/>
      <c r="G186" s="42"/>
      <c r="H186" s="20" t="s">
        <v>1314</v>
      </c>
      <c r="I186" s="29">
        <v>1</v>
      </c>
      <c r="J186" s="30">
        <v>0</v>
      </c>
      <c r="K186" s="30">
        <v>0</v>
      </c>
      <c r="L186" s="30">
        <v>0</v>
      </c>
      <c r="M186" s="46">
        <v>0</v>
      </c>
      <c r="N186" s="46">
        <v>0</v>
      </c>
      <c r="O186" s="46">
        <v>0</v>
      </c>
      <c r="P186" s="46">
        <v>0</v>
      </c>
      <c r="Q186" s="24">
        <f t="shared" si="26"/>
        <v>0</v>
      </c>
      <c r="R186" s="24">
        <f>K186+Q186</f>
        <v>0</v>
      </c>
      <c r="S186" s="34">
        <f t="shared" si="33"/>
        <v>0</v>
      </c>
      <c r="T186" s="16"/>
      <c r="U186" s="16"/>
      <c r="V186" s="35"/>
      <c r="W186" s="36"/>
      <c r="X186" s="35"/>
      <c r="Y186" s="36"/>
      <c r="Z186" s="35"/>
      <c r="AA186" s="36"/>
      <c r="AB186" s="35"/>
      <c r="AC186" s="36"/>
      <c r="AD186" s="35"/>
    </row>
    <row r="187" spans="1:30" s="64" customFormat="1" ht="30.75" hidden="1" customHeight="1" outlineLevel="1">
      <c r="A187" s="51"/>
      <c r="B187" s="26" t="s">
        <v>223</v>
      </c>
      <c r="C187" s="18"/>
      <c r="D187" s="19"/>
      <c r="E187" s="27" t="s">
        <v>430</v>
      </c>
      <c r="F187" s="20"/>
      <c r="G187" s="42"/>
      <c r="H187" s="20" t="s">
        <v>431</v>
      </c>
      <c r="I187" s="29">
        <v>3</v>
      </c>
      <c r="J187" s="30">
        <v>2</v>
      </c>
      <c r="K187" s="30">
        <v>3</v>
      </c>
      <c r="L187" s="30">
        <v>0</v>
      </c>
      <c r="M187" s="46">
        <v>0</v>
      </c>
      <c r="N187" s="46">
        <v>0</v>
      </c>
      <c r="O187" s="46">
        <v>0</v>
      </c>
      <c r="P187" s="46">
        <v>0</v>
      </c>
      <c r="Q187" s="24">
        <f t="shared" si="26"/>
        <v>0</v>
      </c>
      <c r="R187" s="24">
        <f t="shared" ref="R187:R272" si="39">K187+Q187</f>
        <v>3</v>
      </c>
      <c r="S187" s="34">
        <f t="shared" si="33"/>
        <v>0</v>
      </c>
      <c r="T187" s="16"/>
      <c r="U187" s="16"/>
      <c r="V187" s="35"/>
      <c r="W187" s="36"/>
      <c r="X187" s="35"/>
      <c r="Y187" s="36"/>
      <c r="Z187" s="35"/>
      <c r="AA187" s="36"/>
      <c r="AB187" s="35"/>
      <c r="AC187" s="36"/>
      <c r="AD187" s="35"/>
    </row>
    <row r="188" spans="1:30" s="64" customFormat="1" ht="30.75" hidden="1" customHeight="1" outlineLevel="1">
      <c r="A188" s="51"/>
      <c r="B188" s="26" t="s">
        <v>432</v>
      </c>
      <c r="C188" s="18"/>
      <c r="D188" s="19"/>
      <c r="E188" s="27" t="s">
        <v>1315</v>
      </c>
      <c r="F188" s="20"/>
      <c r="G188" s="42"/>
      <c r="H188" s="20" t="s">
        <v>1316</v>
      </c>
      <c r="I188" s="29">
        <v>1</v>
      </c>
      <c r="J188" s="30">
        <v>0</v>
      </c>
      <c r="K188" s="30">
        <v>1</v>
      </c>
      <c r="L188" s="30">
        <v>0</v>
      </c>
      <c r="M188" s="46">
        <v>0</v>
      </c>
      <c r="N188" s="46">
        <v>0</v>
      </c>
      <c r="O188" s="46">
        <v>0</v>
      </c>
      <c r="P188" s="46">
        <v>0</v>
      </c>
      <c r="Q188" s="24">
        <f t="shared" si="26"/>
        <v>0</v>
      </c>
      <c r="R188" s="24">
        <f t="shared" si="39"/>
        <v>1</v>
      </c>
      <c r="S188" s="34">
        <f t="shared" si="33"/>
        <v>0</v>
      </c>
      <c r="T188" s="16"/>
      <c r="U188" s="16"/>
      <c r="V188" s="35"/>
      <c r="W188" s="36"/>
      <c r="X188" s="35"/>
      <c r="Y188" s="36"/>
      <c r="Z188" s="35"/>
      <c r="AA188" s="36"/>
      <c r="AB188" s="35"/>
      <c r="AC188" s="36"/>
      <c r="AD188" s="35"/>
    </row>
    <row r="189" spans="1:30" s="64" customFormat="1" ht="30.75" hidden="1" customHeight="1" outlineLevel="1">
      <c r="A189" s="51"/>
      <c r="B189" s="26" t="s">
        <v>986</v>
      </c>
      <c r="C189" s="18"/>
      <c r="D189" s="19"/>
      <c r="E189" s="27" t="s">
        <v>1317</v>
      </c>
      <c r="F189" s="20"/>
      <c r="G189" s="42"/>
      <c r="H189" s="20" t="s">
        <v>1318</v>
      </c>
      <c r="I189" s="29">
        <v>1</v>
      </c>
      <c r="J189" s="30">
        <v>0</v>
      </c>
      <c r="K189" s="30">
        <v>1</v>
      </c>
      <c r="L189" s="30">
        <v>0</v>
      </c>
      <c r="M189" s="46">
        <v>0</v>
      </c>
      <c r="N189" s="46">
        <v>0</v>
      </c>
      <c r="O189" s="46">
        <v>0</v>
      </c>
      <c r="P189" s="46">
        <v>0</v>
      </c>
      <c r="Q189" s="24">
        <f t="shared" si="26"/>
        <v>0</v>
      </c>
      <c r="R189" s="24">
        <f t="shared" si="39"/>
        <v>1</v>
      </c>
      <c r="S189" s="34">
        <f t="shared" si="33"/>
        <v>0</v>
      </c>
      <c r="T189" s="16"/>
      <c r="U189" s="16"/>
      <c r="V189" s="35"/>
      <c r="W189" s="36"/>
      <c r="X189" s="35"/>
      <c r="Y189" s="36"/>
      <c r="Z189" s="35"/>
      <c r="AA189" s="36"/>
      <c r="AB189" s="35"/>
      <c r="AC189" s="36"/>
      <c r="AD189" s="35"/>
    </row>
    <row r="190" spans="1:30" s="62" customFormat="1" ht="15.75" hidden="1" customHeight="1" outlineLevel="1">
      <c r="A190" s="51"/>
      <c r="B190" s="38" t="s">
        <v>13</v>
      </c>
      <c r="C190" s="39"/>
      <c r="D190" s="40"/>
      <c r="E190" s="41"/>
      <c r="F190" s="29"/>
      <c r="G190" s="42"/>
      <c r="H190" s="29"/>
      <c r="I190" s="29">
        <f t="shared" ref="I190:P190" si="40">SUM(I191:I194)</f>
        <v>14</v>
      </c>
      <c r="J190" s="29">
        <f t="shared" si="40"/>
        <v>1</v>
      </c>
      <c r="K190" s="29">
        <f t="shared" si="40"/>
        <v>6</v>
      </c>
      <c r="L190" s="29">
        <f t="shared" si="40"/>
        <v>0</v>
      </c>
      <c r="M190" s="29">
        <f t="shared" si="40"/>
        <v>1</v>
      </c>
      <c r="N190" s="29">
        <f t="shared" si="40"/>
        <v>0</v>
      </c>
      <c r="O190" s="29">
        <f t="shared" si="40"/>
        <v>0</v>
      </c>
      <c r="P190" s="29">
        <f t="shared" si="40"/>
        <v>0</v>
      </c>
      <c r="Q190" s="24">
        <f t="shared" si="26"/>
        <v>1</v>
      </c>
      <c r="R190" s="24">
        <f t="shared" si="39"/>
        <v>7</v>
      </c>
      <c r="S190" s="29">
        <f>SUM(S191:S194)</f>
        <v>0</v>
      </c>
      <c r="T190" s="16"/>
      <c r="U190" s="16"/>
      <c r="V190" s="44"/>
      <c r="W190" s="43"/>
      <c r="X190" s="44"/>
      <c r="Y190" s="43"/>
      <c r="Z190" s="44"/>
      <c r="AA190" s="43"/>
      <c r="AB190" s="44"/>
      <c r="AC190" s="43"/>
      <c r="AD190" s="44"/>
    </row>
    <row r="191" spans="1:30" s="49" customFormat="1" ht="31.7" hidden="1" customHeight="1" outlineLevel="1">
      <c r="A191" s="51"/>
      <c r="B191" s="26" t="s">
        <v>216</v>
      </c>
      <c r="C191" s="39"/>
      <c r="D191" s="40"/>
      <c r="E191" s="41" t="s">
        <v>217</v>
      </c>
      <c r="F191" s="29" t="s">
        <v>113</v>
      </c>
      <c r="G191" s="42"/>
      <c r="H191" s="29" t="s">
        <v>218</v>
      </c>
      <c r="I191" s="29">
        <v>1</v>
      </c>
      <c r="J191" s="29">
        <v>0</v>
      </c>
      <c r="K191" s="29">
        <v>0</v>
      </c>
      <c r="L191" s="29">
        <v>0</v>
      </c>
      <c r="M191" s="46">
        <v>0</v>
      </c>
      <c r="N191" s="46">
        <v>0</v>
      </c>
      <c r="O191" s="46">
        <v>0</v>
      </c>
      <c r="P191" s="46">
        <v>0</v>
      </c>
      <c r="Q191" s="24">
        <f t="shared" si="26"/>
        <v>0</v>
      </c>
      <c r="R191" s="24">
        <f t="shared" si="39"/>
        <v>0</v>
      </c>
      <c r="S191" s="34">
        <f t="shared" si="33"/>
        <v>0</v>
      </c>
      <c r="T191" s="16"/>
      <c r="U191" s="16"/>
      <c r="V191" s="47"/>
      <c r="W191" s="48"/>
      <c r="X191" s="47"/>
      <c r="Y191" s="48"/>
      <c r="Z191" s="47"/>
      <c r="AA191" s="48"/>
      <c r="AB191" s="47"/>
      <c r="AC191" s="48"/>
      <c r="AD191" s="47"/>
    </row>
    <row r="192" spans="1:30" s="49" customFormat="1" ht="31.7" hidden="1" customHeight="1" outlineLevel="1">
      <c r="A192" s="51"/>
      <c r="B192" s="26" t="s">
        <v>1028</v>
      </c>
      <c r="C192" s="39"/>
      <c r="D192" s="40"/>
      <c r="E192" s="41" t="s">
        <v>1319</v>
      </c>
      <c r="F192" s="29"/>
      <c r="G192" s="42"/>
      <c r="H192" s="29" t="s">
        <v>1320</v>
      </c>
      <c r="I192" s="29">
        <v>2</v>
      </c>
      <c r="J192" s="29">
        <v>0</v>
      </c>
      <c r="K192" s="29">
        <v>0</v>
      </c>
      <c r="L192" s="29">
        <v>0</v>
      </c>
      <c r="M192" s="46">
        <v>0</v>
      </c>
      <c r="N192" s="46">
        <v>0</v>
      </c>
      <c r="O192" s="46">
        <v>0</v>
      </c>
      <c r="P192" s="46">
        <v>0</v>
      </c>
      <c r="Q192" s="24">
        <f t="shared" si="26"/>
        <v>0</v>
      </c>
      <c r="R192" s="24">
        <f t="shared" si="39"/>
        <v>0</v>
      </c>
      <c r="S192" s="34">
        <f t="shared" si="33"/>
        <v>0</v>
      </c>
      <c r="T192" s="16"/>
      <c r="U192" s="16"/>
      <c r="V192" s="47"/>
      <c r="W192" s="48"/>
      <c r="X192" s="47"/>
      <c r="Y192" s="48"/>
      <c r="Z192" s="47"/>
      <c r="AA192" s="48"/>
      <c r="AB192" s="47"/>
      <c r="AC192" s="48"/>
      <c r="AD192" s="47"/>
    </row>
    <row r="193" spans="1:30" s="49" customFormat="1" ht="31.7" hidden="1" customHeight="1" outlineLevel="1">
      <c r="A193" s="51"/>
      <c r="B193" s="26" t="s">
        <v>219</v>
      </c>
      <c r="C193" s="39"/>
      <c r="D193" s="40"/>
      <c r="E193" s="41" t="s">
        <v>220</v>
      </c>
      <c r="F193" s="29" t="s">
        <v>113</v>
      </c>
      <c r="G193" s="42"/>
      <c r="H193" s="29" t="s">
        <v>428</v>
      </c>
      <c r="I193" s="29">
        <v>10</v>
      </c>
      <c r="J193" s="29">
        <v>0</v>
      </c>
      <c r="K193" s="29">
        <v>5</v>
      </c>
      <c r="L193" s="29">
        <v>0</v>
      </c>
      <c r="M193" s="46">
        <v>1</v>
      </c>
      <c r="N193" s="46">
        <v>0</v>
      </c>
      <c r="O193" s="46">
        <v>0</v>
      </c>
      <c r="P193" s="46">
        <v>0</v>
      </c>
      <c r="Q193" s="24">
        <f t="shared" si="26"/>
        <v>1</v>
      </c>
      <c r="R193" s="24">
        <f t="shared" si="39"/>
        <v>6</v>
      </c>
      <c r="S193" s="34">
        <f t="shared" si="33"/>
        <v>0</v>
      </c>
      <c r="T193" s="16"/>
      <c r="U193" s="16"/>
      <c r="V193" s="47"/>
      <c r="W193" s="48"/>
      <c r="X193" s="47"/>
      <c r="Y193" s="48"/>
      <c r="Z193" s="47"/>
      <c r="AA193" s="48"/>
      <c r="AB193" s="47"/>
      <c r="AC193" s="48"/>
      <c r="AD193" s="47"/>
    </row>
    <row r="194" spans="1:30" s="49" customFormat="1" ht="69.75" hidden="1" customHeight="1" outlineLevel="1">
      <c r="A194" s="51"/>
      <c r="B194" s="26" t="s">
        <v>221</v>
      </c>
      <c r="C194" s="39"/>
      <c r="D194" s="40"/>
      <c r="E194" s="41" t="s">
        <v>429</v>
      </c>
      <c r="F194" s="29" t="s">
        <v>113</v>
      </c>
      <c r="G194" s="42"/>
      <c r="H194" s="29" t="s">
        <v>222</v>
      </c>
      <c r="I194" s="29">
        <v>1</v>
      </c>
      <c r="J194" s="29">
        <v>1</v>
      </c>
      <c r="K194" s="29">
        <v>1</v>
      </c>
      <c r="L194" s="29">
        <v>0</v>
      </c>
      <c r="M194" s="46">
        <v>0</v>
      </c>
      <c r="N194" s="46">
        <v>0</v>
      </c>
      <c r="O194" s="46">
        <v>0</v>
      </c>
      <c r="P194" s="46">
        <v>0</v>
      </c>
      <c r="Q194" s="24">
        <f t="shared" si="26"/>
        <v>0</v>
      </c>
      <c r="R194" s="24">
        <f t="shared" si="39"/>
        <v>1</v>
      </c>
      <c r="S194" s="34">
        <f t="shared" si="33"/>
        <v>0</v>
      </c>
      <c r="T194" s="16"/>
      <c r="U194" s="16"/>
      <c r="V194" s="47"/>
      <c r="W194" s="48"/>
      <c r="X194" s="47"/>
      <c r="Y194" s="48"/>
      <c r="Z194" s="47"/>
      <c r="AA194" s="48"/>
      <c r="AB194" s="47"/>
      <c r="AC194" s="48"/>
      <c r="AD194" s="47"/>
    </row>
    <row r="195" spans="1:30" s="49" customFormat="1" ht="33" customHeight="1" collapsed="1">
      <c r="A195" s="51" t="s">
        <v>259</v>
      </c>
      <c r="B195" s="55" t="s">
        <v>788</v>
      </c>
      <c r="C195" s="18"/>
      <c r="D195" s="19"/>
      <c r="E195" s="27"/>
      <c r="F195" s="20"/>
      <c r="G195" s="53"/>
      <c r="H195" s="20"/>
      <c r="I195" s="20">
        <f>SUM(I196:I210)</f>
        <v>22</v>
      </c>
      <c r="J195" s="20">
        <f>SUM(J196:J210)</f>
        <v>4</v>
      </c>
      <c r="K195" s="20">
        <f>SUM(K196:K210)</f>
        <v>0</v>
      </c>
      <c r="L195" s="20">
        <f>SUM(L196:L210)</f>
        <v>4</v>
      </c>
      <c r="M195" s="20">
        <f>M196+M197</f>
        <v>0</v>
      </c>
      <c r="N195" s="20">
        <f>N196+N197</f>
        <v>0</v>
      </c>
      <c r="O195" s="20">
        <f>O196+O197</f>
        <v>0</v>
      </c>
      <c r="P195" s="20">
        <f>P196+P197</f>
        <v>0</v>
      </c>
      <c r="Q195" s="24">
        <f t="shared" si="26"/>
        <v>0</v>
      </c>
      <c r="R195" s="24">
        <f t="shared" si="39"/>
        <v>0</v>
      </c>
      <c r="S195" s="20">
        <f>SUM(S196:S210)</f>
        <v>0</v>
      </c>
      <c r="T195" s="16"/>
      <c r="U195" s="16"/>
      <c r="V195" s="47"/>
      <c r="W195" s="48"/>
      <c r="X195" s="47"/>
      <c r="Y195" s="48"/>
      <c r="Z195" s="47"/>
      <c r="AA195" s="48"/>
      <c r="AB195" s="47"/>
      <c r="AC195" s="48"/>
      <c r="AD195" s="47"/>
    </row>
    <row r="196" spans="1:30" s="64" customFormat="1" ht="31.5" hidden="1" customHeight="1" outlineLevel="1">
      <c r="A196" s="51"/>
      <c r="B196" s="26" t="s">
        <v>311</v>
      </c>
      <c r="C196" s="18">
        <v>40571</v>
      </c>
      <c r="D196" s="19" t="s">
        <v>224</v>
      </c>
      <c r="E196" s="27"/>
      <c r="F196" s="20"/>
      <c r="G196" s="42"/>
      <c r="H196" s="20"/>
      <c r="I196" s="29">
        <v>3</v>
      </c>
      <c r="J196" s="30">
        <v>0</v>
      </c>
      <c r="K196" s="30">
        <v>0</v>
      </c>
      <c r="L196" s="30">
        <v>0</v>
      </c>
      <c r="M196" s="46">
        <v>0</v>
      </c>
      <c r="N196" s="46">
        <v>0</v>
      </c>
      <c r="O196" s="46">
        <v>0</v>
      </c>
      <c r="P196" s="46">
        <v>0</v>
      </c>
      <c r="Q196" s="33">
        <f t="shared" si="26"/>
        <v>0</v>
      </c>
      <c r="R196" s="33">
        <f t="shared" si="39"/>
        <v>0</v>
      </c>
      <c r="S196" s="34">
        <f t="shared" si="33"/>
        <v>0</v>
      </c>
      <c r="T196" s="16"/>
      <c r="U196" s="16"/>
      <c r="V196" s="35"/>
      <c r="W196" s="36"/>
      <c r="X196" s="35"/>
      <c r="Y196" s="36"/>
      <c r="Z196" s="35"/>
      <c r="AA196" s="36"/>
      <c r="AB196" s="35"/>
      <c r="AC196" s="36"/>
      <c r="AD196" s="35"/>
    </row>
    <row r="197" spans="1:30" s="62" customFormat="1" ht="48.75" hidden="1" customHeight="1" outlineLevel="1">
      <c r="A197" s="51"/>
      <c r="B197" s="38" t="s">
        <v>943</v>
      </c>
      <c r="C197" s="39"/>
      <c r="D197" s="40"/>
      <c r="E197" s="41"/>
      <c r="F197" s="29"/>
      <c r="G197" s="42"/>
      <c r="H197" s="29"/>
      <c r="I197" s="29">
        <v>1</v>
      </c>
      <c r="J197" s="29">
        <v>0</v>
      </c>
      <c r="K197" s="29">
        <v>0</v>
      </c>
      <c r="L197" s="29">
        <v>0</v>
      </c>
      <c r="M197" s="46">
        <v>0</v>
      </c>
      <c r="N197" s="46">
        <v>0</v>
      </c>
      <c r="O197" s="46">
        <v>0</v>
      </c>
      <c r="P197" s="46">
        <v>0</v>
      </c>
      <c r="Q197" s="33">
        <f t="shared" si="26"/>
        <v>0</v>
      </c>
      <c r="R197" s="33">
        <f t="shared" si="39"/>
        <v>0</v>
      </c>
      <c r="S197" s="34">
        <f t="shared" si="33"/>
        <v>0</v>
      </c>
      <c r="T197" s="16"/>
      <c r="U197" s="16"/>
      <c r="V197" s="44"/>
      <c r="W197" s="43"/>
      <c r="X197" s="44"/>
      <c r="Y197" s="43"/>
      <c r="Z197" s="44"/>
      <c r="AA197" s="43"/>
      <c r="AB197" s="44"/>
      <c r="AC197" s="43"/>
      <c r="AD197" s="44"/>
    </row>
    <row r="198" spans="1:30" s="49" customFormat="1" ht="47.25" hidden="1" customHeight="1" outlineLevel="1">
      <c r="A198" s="51"/>
      <c r="B198" s="26" t="s">
        <v>944</v>
      </c>
      <c r="C198" s="39"/>
      <c r="D198" s="40"/>
      <c r="E198" s="41"/>
      <c r="F198" s="29"/>
      <c r="G198" s="42"/>
      <c r="H198" s="29"/>
      <c r="I198" s="29">
        <v>1</v>
      </c>
      <c r="J198" s="29">
        <v>0</v>
      </c>
      <c r="K198" s="29">
        <v>0</v>
      </c>
      <c r="L198" s="29">
        <v>0</v>
      </c>
      <c r="M198" s="46">
        <v>0</v>
      </c>
      <c r="N198" s="46">
        <v>0</v>
      </c>
      <c r="O198" s="46">
        <v>0</v>
      </c>
      <c r="P198" s="46">
        <v>0</v>
      </c>
      <c r="Q198" s="33">
        <f t="shared" si="26"/>
        <v>0</v>
      </c>
      <c r="R198" s="33">
        <f t="shared" si="39"/>
        <v>0</v>
      </c>
      <c r="S198" s="34">
        <f t="shared" si="33"/>
        <v>0</v>
      </c>
      <c r="T198" s="16"/>
      <c r="U198" s="16"/>
      <c r="V198" s="47"/>
      <c r="W198" s="48"/>
      <c r="X198" s="47"/>
      <c r="Y198" s="48"/>
      <c r="Z198" s="47"/>
      <c r="AA198" s="48"/>
      <c r="AB198" s="47"/>
      <c r="AC198" s="48"/>
      <c r="AD198" s="47"/>
    </row>
    <row r="199" spans="1:30" s="49" customFormat="1" ht="36" hidden="1" customHeight="1" outlineLevel="1">
      <c r="A199" s="51"/>
      <c r="B199" s="26" t="s">
        <v>945</v>
      </c>
      <c r="C199" s="39"/>
      <c r="D199" s="40"/>
      <c r="E199" s="41"/>
      <c r="F199" s="29"/>
      <c r="G199" s="42"/>
      <c r="H199" s="29"/>
      <c r="I199" s="29">
        <v>1</v>
      </c>
      <c r="J199" s="29">
        <v>0</v>
      </c>
      <c r="K199" s="29">
        <v>0</v>
      </c>
      <c r="L199" s="29">
        <v>0</v>
      </c>
      <c r="M199" s="46">
        <v>0</v>
      </c>
      <c r="N199" s="46">
        <v>0</v>
      </c>
      <c r="O199" s="46">
        <v>0</v>
      </c>
      <c r="P199" s="46">
        <v>0</v>
      </c>
      <c r="Q199" s="33">
        <f t="shared" si="26"/>
        <v>0</v>
      </c>
      <c r="R199" s="33">
        <f t="shared" si="39"/>
        <v>0</v>
      </c>
      <c r="S199" s="34">
        <f t="shared" si="33"/>
        <v>0</v>
      </c>
      <c r="T199" s="16"/>
      <c r="U199" s="16"/>
      <c r="V199" s="47"/>
      <c r="W199" s="48"/>
      <c r="X199" s="47"/>
      <c r="Y199" s="48"/>
      <c r="Z199" s="47"/>
      <c r="AA199" s="48"/>
      <c r="AB199" s="47"/>
      <c r="AC199" s="48"/>
      <c r="AD199" s="47"/>
    </row>
    <row r="200" spans="1:30" s="49" customFormat="1" ht="34.5" hidden="1" customHeight="1" outlineLevel="1">
      <c r="A200" s="51"/>
      <c r="B200" s="26" t="s">
        <v>946</v>
      </c>
      <c r="C200" s="39"/>
      <c r="D200" s="40"/>
      <c r="E200" s="41"/>
      <c r="F200" s="29"/>
      <c r="G200" s="42"/>
      <c r="H200" s="29"/>
      <c r="I200" s="29">
        <v>1</v>
      </c>
      <c r="J200" s="29">
        <v>0</v>
      </c>
      <c r="K200" s="29">
        <v>0</v>
      </c>
      <c r="L200" s="29">
        <v>0</v>
      </c>
      <c r="M200" s="46">
        <v>0</v>
      </c>
      <c r="N200" s="46">
        <v>0</v>
      </c>
      <c r="O200" s="46">
        <v>0</v>
      </c>
      <c r="P200" s="46">
        <v>0</v>
      </c>
      <c r="Q200" s="33">
        <f t="shared" si="26"/>
        <v>0</v>
      </c>
      <c r="R200" s="33">
        <f t="shared" si="39"/>
        <v>0</v>
      </c>
      <c r="S200" s="34">
        <f t="shared" si="33"/>
        <v>0</v>
      </c>
      <c r="T200" s="16"/>
      <c r="U200" s="16"/>
      <c r="V200" s="47"/>
      <c r="W200" s="48"/>
      <c r="X200" s="47"/>
      <c r="Y200" s="48"/>
      <c r="Z200" s="47"/>
      <c r="AA200" s="48"/>
      <c r="AB200" s="47"/>
      <c r="AC200" s="48"/>
      <c r="AD200" s="47"/>
    </row>
    <row r="201" spans="1:30" s="49" customFormat="1" ht="61.5" hidden="1" customHeight="1" outlineLevel="1">
      <c r="A201" s="51"/>
      <c r="B201" s="26" t="s">
        <v>947</v>
      </c>
      <c r="C201" s="39"/>
      <c r="D201" s="40"/>
      <c r="E201" s="41"/>
      <c r="F201" s="29"/>
      <c r="G201" s="42"/>
      <c r="H201" s="29"/>
      <c r="I201" s="29">
        <v>4</v>
      </c>
      <c r="J201" s="29">
        <v>2</v>
      </c>
      <c r="K201" s="29">
        <v>0</v>
      </c>
      <c r="L201" s="29">
        <v>2</v>
      </c>
      <c r="M201" s="46">
        <v>2</v>
      </c>
      <c r="N201" s="46">
        <v>0</v>
      </c>
      <c r="O201" s="46">
        <v>0</v>
      </c>
      <c r="P201" s="46">
        <v>2</v>
      </c>
      <c r="Q201" s="33">
        <f t="shared" si="26"/>
        <v>4</v>
      </c>
      <c r="R201" s="33">
        <f t="shared" si="39"/>
        <v>4</v>
      </c>
      <c r="S201" s="34">
        <f t="shared" si="33"/>
        <v>0</v>
      </c>
      <c r="T201" s="16"/>
      <c r="U201" s="16"/>
      <c r="V201" s="47"/>
      <c r="W201" s="48"/>
      <c r="X201" s="47"/>
      <c r="Y201" s="48"/>
      <c r="Z201" s="47"/>
      <c r="AA201" s="48"/>
      <c r="AB201" s="47"/>
      <c r="AC201" s="48"/>
      <c r="AD201" s="47"/>
    </row>
    <row r="202" spans="1:30" s="49" customFormat="1" ht="15.75" hidden="1" customHeight="1" outlineLevel="1">
      <c r="A202" s="51"/>
      <c r="B202" s="26" t="s">
        <v>948</v>
      </c>
      <c r="C202" s="39"/>
      <c r="D202" s="40"/>
      <c r="E202" s="41"/>
      <c r="F202" s="29"/>
      <c r="G202" s="42"/>
      <c r="H202" s="29"/>
      <c r="I202" s="29">
        <v>1</v>
      </c>
      <c r="J202" s="29">
        <v>0</v>
      </c>
      <c r="K202" s="29">
        <v>0</v>
      </c>
      <c r="L202" s="29">
        <v>0</v>
      </c>
      <c r="M202" s="46">
        <v>0</v>
      </c>
      <c r="N202" s="46">
        <v>0</v>
      </c>
      <c r="O202" s="46">
        <v>0</v>
      </c>
      <c r="P202" s="46">
        <v>0</v>
      </c>
      <c r="Q202" s="33">
        <f t="shared" si="26"/>
        <v>0</v>
      </c>
      <c r="R202" s="33">
        <f t="shared" si="39"/>
        <v>0</v>
      </c>
      <c r="S202" s="34">
        <f t="shared" si="33"/>
        <v>0</v>
      </c>
      <c r="T202" s="16"/>
      <c r="U202" s="16"/>
      <c r="V202" s="47"/>
      <c r="W202" s="48"/>
      <c r="X202" s="47"/>
      <c r="Y202" s="48"/>
      <c r="Z202" s="47"/>
      <c r="AA202" s="48"/>
      <c r="AB202" s="47"/>
      <c r="AC202" s="48"/>
      <c r="AD202" s="47"/>
    </row>
    <row r="203" spans="1:30" s="49" customFormat="1" ht="15.75" hidden="1" customHeight="1" outlineLevel="1">
      <c r="A203" s="51"/>
      <c r="B203" s="26" t="s">
        <v>949</v>
      </c>
      <c r="C203" s="39"/>
      <c r="D203" s="40"/>
      <c r="E203" s="41"/>
      <c r="F203" s="29"/>
      <c r="G203" s="42"/>
      <c r="H203" s="29"/>
      <c r="I203" s="29">
        <v>1</v>
      </c>
      <c r="J203" s="29">
        <v>0</v>
      </c>
      <c r="K203" s="29">
        <v>0</v>
      </c>
      <c r="L203" s="29">
        <v>0</v>
      </c>
      <c r="M203" s="46">
        <v>0</v>
      </c>
      <c r="N203" s="46">
        <v>0</v>
      </c>
      <c r="O203" s="46">
        <v>0</v>
      </c>
      <c r="P203" s="46">
        <v>0</v>
      </c>
      <c r="Q203" s="33">
        <f t="shared" si="26"/>
        <v>0</v>
      </c>
      <c r="R203" s="33">
        <f t="shared" si="39"/>
        <v>0</v>
      </c>
      <c r="S203" s="34">
        <f t="shared" si="33"/>
        <v>0</v>
      </c>
      <c r="T203" s="16"/>
      <c r="U203" s="16"/>
      <c r="V203" s="47"/>
      <c r="W203" s="48"/>
      <c r="X203" s="47"/>
      <c r="Y203" s="48"/>
      <c r="Z203" s="47"/>
      <c r="AA203" s="48"/>
      <c r="AB203" s="47"/>
      <c r="AC203" s="48"/>
      <c r="AD203" s="47"/>
    </row>
    <row r="204" spans="1:30" s="49" customFormat="1" ht="30" hidden="1" customHeight="1" outlineLevel="1">
      <c r="A204" s="51"/>
      <c r="B204" s="26" t="s">
        <v>950</v>
      </c>
      <c r="C204" s="39"/>
      <c r="D204" s="40"/>
      <c r="E204" s="41"/>
      <c r="F204" s="29"/>
      <c r="G204" s="42"/>
      <c r="H204" s="29"/>
      <c r="I204" s="29">
        <v>1</v>
      </c>
      <c r="J204" s="29">
        <v>0</v>
      </c>
      <c r="K204" s="29">
        <v>0</v>
      </c>
      <c r="L204" s="29">
        <v>0</v>
      </c>
      <c r="M204" s="46">
        <v>0</v>
      </c>
      <c r="N204" s="46">
        <v>0</v>
      </c>
      <c r="O204" s="46">
        <v>0</v>
      </c>
      <c r="P204" s="46">
        <v>0</v>
      </c>
      <c r="Q204" s="33">
        <f t="shared" si="26"/>
        <v>0</v>
      </c>
      <c r="R204" s="33">
        <f t="shared" si="39"/>
        <v>0</v>
      </c>
      <c r="S204" s="34">
        <f t="shared" si="33"/>
        <v>0</v>
      </c>
      <c r="T204" s="16"/>
      <c r="U204" s="16"/>
      <c r="V204" s="47"/>
      <c r="W204" s="48"/>
      <c r="X204" s="47"/>
      <c r="Y204" s="48"/>
      <c r="Z204" s="47"/>
      <c r="AA204" s="48"/>
      <c r="AB204" s="47"/>
      <c r="AC204" s="48"/>
      <c r="AD204" s="47"/>
    </row>
    <row r="205" spans="1:30" s="49" customFormat="1" ht="31.5" hidden="1" customHeight="1" outlineLevel="1">
      <c r="A205" s="51"/>
      <c r="B205" s="26" t="s">
        <v>951</v>
      </c>
      <c r="C205" s="39"/>
      <c r="D205" s="40"/>
      <c r="E205" s="41"/>
      <c r="F205" s="29"/>
      <c r="G205" s="42"/>
      <c r="H205" s="29"/>
      <c r="I205" s="29">
        <v>1</v>
      </c>
      <c r="J205" s="29">
        <v>0</v>
      </c>
      <c r="K205" s="29">
        <v>0</v>
      </c>
      <c r="L205" s="29">
        <v>0</v>
      </c>
      <c r="M205" s="46">
        <v>0</v>
      </c>
      <c r="N205" s="46">
        <v>0</v>
      </c>
      <c r="O205" s="46">
        <v>0</v>
      </c>
      <c r="P205" s="46">
        <v>0</v>
      </c>
      <c r="Q205" s="33">
        <f t="shared" si="26"/>
        <v>0</v>
      </c>
      <c r="R205" s="33">
        <f t="shared" si="39"/>
        <v>0</v>
      </c>
      <c r="S205" s="34">
        <f t="shared" si="33"/>
        <v>0</v>
      </c>
      <c r="T205" s="16"/>
      <c r="U205" s="16"/>
      <c r="V205" s="47"/>
      <c r="W205" s="48"/>
      <c r="X205" s="47"/>
      <c r="Y205" s="48"/>
      <c r="Z205" s="47"/>
      <c r="AA205" s="48"/>
      <c r="AB205" s="47"/>
      <c r="AC205" s="48"/>
      <c r="AD205" s="47"/>
    </row>
    <row r="206" spans="1:30" s="49" customFormat="1" ht="15.75" hidden="1" customHeight="1" outlineLevel="1">
      <c r="A206" s="51"/>
      <c r="B206" s="26" t="s">
        <v>952</v>
      </c>
      <c r="C206" s="39"/>
      <c r="D206" s="40"/>
      <c r="E206" s="41"/>
      <c r="F206" s="29"/>
      <c r="G206" s="42"/>
      <c r="H206" s="29"/>
      <c r="I206" s="29">
        <v>1</v>
      </c>
      <c r="J206" s="29">
        <v>0</v>
      </c>
      <c r="K206" s="29">
        <v>0</v>
      </c>
      <c r="L206" s="29">
        <v>0</v>
      </c>
      <c r="M206" s="46">
        <v>0</v>
      </c>
      <c r="N206" s="46">
        <v>0</v>
      </c>
      <c r="O206" s="46">
        <v>0</v>
      </c>
      <c r="P206" s="46">
        <v>0</v>
      </c>
      <c r="Q206" s="33">
        <f t="shared" si="26"/>
        <v>0</v>
      </c>
      <c r="R206" s="33">
        <f t="shared" si="39"/>
        <v>0</v>
      </c>
      <c r="S206" s="34">
        <f t="shared" si="33"/>
        <v>0</v>
      </c>
      <c r="T206" s="16"/>
      <c r="U206" s="16"/>
      <c r="V206" s="47"/>
      <c r="W206" s="48"/>
      <c r="X206" s="47"/>
      <c r="Y206" s="48"/>
      <c r="Z206" s="47"/>
      <c r="AA206" s="48"/>
      <c r="AB206" s="47"/>
      <c r="AC206" s="48"/>
      <c r="AD206" s="47"/>
    </row>
    <row r="207" spans="1:30" s="49" customFormat="1" ht="36" hidden="1" customHeight="1" outlineLevel="1">
      <c r="A207" s="51"/>
      <c r="B207" s="26" t="s">
        <v>953</v>
      </c>
      <c r="C207" s="39"/>
      <c r="D207" s="40"/>
      <c r="E207" s="41"/>
      <c r="F207" s="29"/>
      <c r="G207" s="42"/>
      <c r="H207" s="29"/>
      <c r="I207" s="29">
        <v>1</v>
      </c>
      <c r="J207" s="29">
        <v>0</v>
      </c>
      <c r="K207" s="29">
        <v>0</v>
      </c>
      <c r="L207" s="29">
        <v>0</v>
      </c>
      <c r="M207" s="46">
        <v>0</v>
      </c>
      <c r="N207" s="46">
        <v>0</v>
      </c>
      <c r="O207" s="46">
        <v>0</v>
      </c>
      <c r="P207" s="46">
        <v>0</v>
      </c>
      <c r="Q207" s="33">
        <f t="shared" si="26"/>
        <v>0</v>
      </c>
      <c r="R207" s="33">
        <f t="shared" si="39"/>
        <v>0</v>
      </c>
      <c r="S207" s="34">
        <f t="shared" si="33"/>
        <v>0</v>
      </c>
      <c r="T207" s="16"/>
      <c r="U207" s="16"/>
      <c r="V207" s="47"/>
      <c r="W207" s="48"/>
      <c r="X207" s="47"/>
      <c r="Y207" s="48"/>
      <c r="Z207" s="47"/>
      <c r="AA207" s="48"/>
      <c r="AB207" s="47"/>
      <c r="AC207" s="48"/>
      <c r="AD207" s="47"/>
    </row>
    <row r="208" spans="1:30" s="49" customFormat="1" ht="48.75" hidden="1" customHeight="1" outlineLevel="1">
      <c r="A208" s="51"/>
      <c r="B208" s="26" t="s">
        <v>954</v>
      </c>
      <c r="C208" s="39"/>
      <c r="D208" s="40"/>
      <c r="E208" s="41"/>
      <c r="F208" s="29"/>
      <c r="G208" s="42"/>
      <c r="H208" s="29"/>
      <c r="I208" s="29">
        <v>1</v>
      </c>
      <c r="J208" s="29">
        <v>0</v>
      </c>
      <c r="K208" s="29">
        <v>0</v>
      </c>
      <c r="L208" s="29">
        <v>0</v>
      </c>
      <c r="M208" s="46">
        <v>0</v>
      </c>
      <c r="N208" s="46">
        <v>0</v>
      </c>
      <c r="O208" s="46">
        <v>0</v>
      </c>
      <c r="P208" s="46">
        <v>0</v>
      </c>
      <c r="Q208" s="33">
        <f t="shared" si="26"/>
        <v>0</v>
      </c>
      <c r="R208" s="33">
        <f t="shared" si="39"/>
        <v>0</v>
      </c>
      <c r="S208" s="34">
        <f t="shared" si="33"/>
        <v>0</v>
      </c>
      <c r="T208" s="16"/>
      <c r="U208" s="16"/>
      <c r="V208" s="47"/>
      <c r="W208" s="48"/>
      <c r="X208" s="47"/>
      <c r="Y208" s="48"/>
      <c r="Z208" s="47"/>
      <c r="AA208" s="48"/>
      <c r="AB208" s="47"/>
      <c r="AC208" s="48"/>
      <c r="AD208" s="47"/>
    </row>
    <row r="209" spans="1:30" s="49" customFormat="1" ht="33" hidden="1" customHeight="1" outlineLevel="1">
      <c r="A209" s="51"/>
      <c r="B209" s="26" t="s">
        <v>955</v>
      </c>
      <c r="C209" s="39"/>
      <c r="D209" s="40"/>
      <c r="E209" s="41"/>
      <c r="F209" s="29"/>
      <c r="G209" s="42"/>
      <c r="H209" s="29"/>
      <c r="I209" s="29">
        <v>1</v>
      </c>
      <c r="J209" s="29">
        <v>0</v>
      </c>
      <c r="K209" s="29">
        <v>0</v>
      </c>
      <c r="L209" s="29">
        <v>0</v>
      </c>
      <c r="M209" s="46">
        <v>0</v>
      </c>
      <c r="N209" s="46">
        <v>0</v>
      </c>
      <c r="O209" s="46">
        <v>0</v>
      </c>
      <c r="P209" s="46">
        <v>0</v>
      </c>
      <c r="Q209" s="33">
        <f t="shared" si="26"/>
        <v>0</v>
      </c>
      <c r="R209" s="33">
        <f t="shared" si="39"/>
        <v>0</v>
      </c>
      <c r="S209" s="34">
        <f t="shared" si="33"/>
        <v>0</v>
      </c>
      <c r="T209" s="16"/>
      <c r="U209" s="16"/>
      <c r="V209" s="47"/>
      <c r="W209" s="48"/>
      <c r="X209" s="47"/>
      <c r="Y209" s="48"/>
      <c r="Z209" s="47"/>
      <c r="AA209" s="48"/>
      <c r="AB209" s="47"/>
      <c r="AC209" s="48"/>
      <c r="AD209" s="47"/>
    </row>
    <row r="210" spans="1:30" s="49" customFormat="1" ht="18.75" hidden="1" customHeight="1" outlineLevel="1">
      <c r="A210" s="51"/>
      <c r="B210" s="26" t="s">
        <v>956</v>
      </c>
      <c r="C210" s="39"/>
      <c r="D210" s="40"/>
      <c r="E210" s="41"/>
      <c r="F210" s="29"/>
      <c r="G210" s="42"/>
      <c r="H210" s="29"/>
      <c r="I210" s="29">
        <v>3</v>
      </c>
      <c r="J210" s="29">
        <v>2</v>
      </c>
      <c r="K210" s="29">
        <v>0</v>
      </c>
      <c r="L210" s="29">
        <v>2</v>
      </c>
      <c r="M210" s="46">
        <v>2</v>
      </c>
      <c r="N210" s="46">
        <v>0</v>
      </c>
      <c r="O210" s="46">
        <v>0</v>
      </c>
      <c r="P210" s="46">
        <v>2</v>
      </c>
      <c r="Q210" s="33">
        <f t="shared" si="26"/>
        <v>4</v>
      </c>
      <c r="R210" s="33">
        <f t="shared" si="39"/>
        <v>4</v>
      </c>
      <c r="S210" s="34">
        <f t="shared" si="33"/>
        <v>0</v>
      </c>
      <c r="T210" s="16"/>
      <c r="U210" s="16"/>
      <c r="V210" s="47"/>
      <c r="W210" s="48"/>
      <c r="X210" s="47"/>
      <c r="Y210" s="48"/>
      <c r="Z210" s="47"/>
      <c r="AA210" s="48"/>
      <c r="AB210" s="47"/>
      <c r="AC210" s="48"/>
      <c r="AD210" s="47"/>
    </row>
    <row r="211" spans="1:30" s="49" customFormat="1" ht="33" customHeight="1" collapsed="1">
      <c r="A211" s="51" t="s">
        <v>407</v>
      </c>
      <c r="B211" s="55" t="s">
        <v>786</v>
      </c>
      <c r="C211" s="39"/>
      <c r="D211" s="40"/>
      <c r="E211" s="41"/>
      <c r="F211" s="29"/>
      <c r="G211" s="42"/>
      <c r="H211" s="29"/>
      <c r="I211" s="20">
        <f>SUM(I212:I213)</f>
        <v>26</v>
      </c>
      <c r="J211" s="20">
        <f>SUM(J212:J213)</f>
        <v>14</v>
      </c>
      <c r="K211" s="20">
        <f>SUM(K212:K213)</f>
        <v>6</v>
      </c>
      <c r="L211" s="20">
        <f t="shared" ref="L211:S211" si="41">SUM(L212:L213)</f>
        <v>0</v>
      </c>
      <c r="M211" s="20">
        <f t="shared" si="41"/>
        <v>0</v>
      </c>
      <c r="N211" s="20">
        <f t="shared" si="41"/>
        <v>0</v>
      </c>
      <c r="O211" s="20">
        <f t="shared" si="41"/>
        <v>0</v>
      </c>
      <c r="P211" s="20">
        <f t="shared" si="41"/>
        <v>0</v>
      </c>
      <c r="Q211" s="20">
        <f t="shared" si="41"/>
        <v>0</v>
      </c>
      <c r="R211" s="20">
        <f t="shared" si="41"/>
        <v>6</v>
      </c>
      <c r="S211" s="20">
        <f t="shared" si="41"/>
        <v>8</v>
      </c>
      <c r="T211" s="16"/>
      <c r="U211" s="16"/>
      <c r="V211" s="47"/>
      <c r="W211" s="48"/>
      <c r="X211" s="47"/>
      <c r="Y211" s="48"/>
      <c r="Z211" s="47"/>
      <c r="AA211" s="48"/>
      <c r="AB211" s="47"/>
      <c r="AC211" s="48"/>
      <c r="AD211" s="47"/>
    </row>
    <row r="212" spans="1:30" s="64" customFormat="1" ht="32.25" hidden="1" customHeight="1" outlineLevel="1">
      <c r="A212" s="51"/>
      <c r="B212" s="26" t="s">
        <v>312</v>
      </c>
      <c r="C212" s="18">
        <v>40542</v>
      </c>
      <c r="D212" s="19" t="s">
        <v>225</v>
      </c>
      <c r="E212" s="27" t="s">
        <v>226</v>
      </c>
      <c r="F212" s="20" t="s">
        <v>227</v>
      </c>
      <c r="G212" s="42" t="s">
        <v>228</v>
      </c>
      <c r="H212" s="20" t="s">
        <v>229</v>
      </c>
      <c r="I212" s="76">
        <v>3</v>
      </c>
      <c r="J212" s="30">
        <v>0</v>
      </c>
      <c r="K212" s="30">
        <v>0</v>
      </c>
      <c r="L212" s="30">
        <v>0</v>
      </c>
      <c r="M212" s="46">
        <v>0</v>
      </c>
      <c r="N212" s="46">
        <v>0</v>
      </c>
      <c r="O212" s="46">
        <v>0</v>
      </c>
      <c r="P212" s="63">
        <v>0</v>
      </c>
      <c r="Q212" s="24">
        <f t="shared" si="26"/>
        <v>0</v>
      </c>
      <c r="R212" s="24">
        <f t="shared" si="39"/>
        <v>0</v>
      </c>
      <c r="S212" s="34">
        <f t="shared" si="33"/>
        <v>0</v>
      </c>
      <c r="T212" s="16"/>
      <c r="U212" s="16"/>
      <c r="V212" s="35"/>
      <c r="W212" s="36"/>
      <c r="X212" s="35"/>
      <c r="Y212" s="36"/>
      <c r="Z212" s="35"/>
      <c r="AA212" s="36"/>
      <c r="AB212" s="35"/>
      <c r="AC212" s="36"/>
      <c r="AD212" s="35"/>
    </row>
    <row r="213" spans="1:30" s="62" customFormat="1" ht="15.75" hidden="1" customHeight="1" outlineLevel="1">
      <c r="A213" s="51"/>
      <c r="B213" s="61" t="s">
        <v>171</v>
      </c>
      <c r="C213" s="39"/>
      <c r="D213" s="40"/>
      <c r="E213" s="27"/>
      <c r="F213" s="20"/>
      <c r="G213" s="53"/>
      <c r="H213" s="20"/>
      <c r="I213" s="76">
        <f>SUM(I214:I232)</f>
        <v>23</v>
      </c>
      <c r="J213" s="29">
        <f>SUM(J214:J232)</f>
        <v>14</v>
      </c>
      <c r="K213" s="29">
        <f>SUM(K214:K232)</f>
        <v>6</v>
      </c>
      <c r="L213" s="29">
        <f>SUM(L214:L232)</f>
        <v>0</v>
      </c>
      <c r="M213" s="46">
        <v>0</v>
      </c>
      <c r="N213" s="46">
        <v>0</v>
      </c>
      <c r="O213" s="46">
        <v>0</v>
      </c>
      <c r="P213" s="63">
        <v>0</v>
      </c>
      <c r="Q213" s="24">
        <f t="shared" si="26"/>
        <v>0</v>
      </c>
      <c r="R213" s="24">
        <f t="shared" si="39"/>
        <v>6</v>
      </c>
      <c r="S213" s="76">
        <f>SUM(S214:S232)</f>
        <v>8</v>
      </c>
      <c r="T213" s="16"/>
      <c r="U213" s="16"/>
      <c r="V213" s="44"/>
      <c r="W213" s="43"/>
      <c r="X213" s="44"/>
      <c r="Y213" s="43"/>
      <c r="Z213" s="44"/>
      <c r="AA213" s="43"/>
      <c r="AB213" s="44"/>
      <c r="AC213" s="43"/>
      <c r="AD213" s="44"/>
    </row>
    <row r="214" spans="1:30" s="49" customFormat="1" ht="39" hidden="1" customHeight="1" outlineLevel="1">
      <c r="A214" s="51"/>
      <c r="B214" s="26" t="s">
        <v>230</v>
      </c>
      <c r="C214" s="39"/>
      <c r="D214" s="40"/>
      <c r="E214" s="27" t="s">
        <v>436</v>
      </c>
      <c r="F214" s="20"/>
      <c r="G214" s="53"/>
      <c r="H214" s="20" t="s">
        <v>437</v>
      </c>
      <c r="I214" s="76">
        <v>2</v>
      </c>
      <c r="J214" s="29">
        <v>0</v>
      </c>
      <c r="K214" s="29">
        <v>0</v>
      </c>
      <c r="L214" s="29">
        <v>0</v>
      </c>
      <c r="M214" s="46">
        <v>0</v>
      </c>
      <c r="N214" s="46">
        <v>0</v>
      </c>
      <c r="O214" s="46">
        <v>0</v>
      </c>
      <c r="P214" s="63">
        <v>0</v>
      </c>
      <c r="Q214" s="24">
        <f t="shared" si="26"/>
        <v>0</v>
      </c>
      <c r="R214" s="24">
        <f t="shared" si="39"/>
        <v>0</v>
      </c>
      <c r="S214" s="34">
        <f t="shared" si="33"/>
        <v>0</v>
      </c>
      <c r="T214" s="16"/>
      <c r="U214" s="16"/>
      <c r="V214" s="47"/>
      <c r="W214" s="48"/>
      <c r="X214" s="47"/>
      <c r="Y214" s="48"/>
      <c r="Z214" s="47"/>
      <c r="AA214" s="48"/>
      <c r="AB214" s="47"/>
      <c r="AC214" s="48"/>
      <c r="AD214" s="47"/>
    </row>
    <row r="215" spans="1:30" s="49" customFormat="1" ht="24.75" hidden="1" customHeight="1" outlineLevel="1">
      <c r="A215" s="51"/>
      <c r="B215" s="26" t="s">
        <v>433</v>
      </c>
      <c r="C215" s="39"/>
      <c r="D215" s="40"/>
      <c r="E215" s="27" t="s">
        <v>439</v>
      </c>
      <c r="F215" s="20"/>
      <c r="G215" s="53"/>
      <c r="H215" s="20" t="s">
        <v>438</v>
      </c>
      <c r="I215" s="76">
        <v>7</v>
      </c>
      <c r="J215" s="29">
        <v>6</v>
      </c>
      <c r="K215" s="29">
        <v>6</v>
      </c>
      <c r="L215" s="29">
        <v>0</v>
      </c>
      <c r="M215" s="46">
        <v>0</v>
      </c>
      <c r="N215" s="46">
        <v>0</v>
      </c>
      <c r="O215" s="46">
        <v>0</v>
      </c>
      <c r="P215" s="63">
        <v>0</v>
      </c>
      <c r="Q215" s="24">
        <f t="shared" ref="Q215:Q303" si="42">M215+N215+O215+P215</f>
        <v>0</v>
      </c>
      <c r="R215" s="24">
        <f t="shared" si="39"/>
        <v>6</v>
      </c>
      <c r="S215" s="34">
        <f t="shared" si="33"/>
        <v>0</v>
      </c>
      <c r="T215" s="16"/>
      <c r="U215" s="16"/>
      <c r="V215" s="47"/>
      <c r="W215" s="48"/>
      <c r="X215" s="47"/>
      <c r="Y215" s="48"/>
      <c r="Z215" s="47"/>
      <c r="AA215" s="48"/>
      <c r="AB215" s="47"/>
      <c r="AC215" s="48"/>
      <c r="AD215" s="47"/>
    </row>
    <row r="216" spans="1:30" s="49" customFormat="1" ht="24.75" hidden="1" customHeight="1" outlineLevel="1">
      <c r="A216" s="51"/>
      <c r="B216" s="26" t="s">
        <v>434</v>
      </c>
      <c r="C216" s="39"/>
      <c r="D216" s="40"/>
      <c r="E216" s="27" t="s">
        <v>440</v>
      </c>
      <c r="F216" s="20"/>
      <c r="G216" s="53"/>
      <c r="H216" s="20" t="s">
        <v>441</v>
      </c>
      <c r="I216" s="76">
        <v>2</v>
      </c>
      <c r="J216" s="29">
        <v>0</v>
      </c>
      <c r="K216" s="29">
        <v>0</v>
      </c>
      <c r="L216" s="29">
        <v>0</v>
      </c>
      <c r="M216" s="46">
        <v>0</v>
      </c>
      <c r="N216" s="46">
        <v>0</v>
      </c>
      <c r="O216" s="46">
        <v>0</v>
      </c>
      <c r="P216" s="63">
        <v>0</v>
      </c>
      <c r="Q216" s="24">
        <f t="shared" si="42"/>
        <v>0</v>
      </c>
      <c r="R216" s="24">
        <f t="shared" si="39"/>
        <v>0</v>
      </c>
      <c r="S216" s="34">
        <f t="shared" si="33"/>
        <v>0</v>
      </c>
      <c r="T216" s="16"/>
      <c r="U216" s="16"/>
      <c r="V216" s="47"/>
      <c r="W216" s="48"/>
      <c r="X216" s="47"/>
      <c r="Y216" s="48"/>
      <c r="Z216" s="47"/>
      <c r="AA216" s="48"/>
      <c r="AB216" s="47"/>
      <c r="AC216" s="48"/>
      <c r="AD216" s="47"/>
    </row>
    <row r="217" spans="1:30" s="49" customFormat="1" ht="24.75" hidden="1" customHeight="1" outlineLevel="1">
      <c r="A217" s="51"/>
      <c r="B217" s="26" t="s">
        <v>435</v>
      </c>
      <c r="C217" s="39"/>
      <c r="D217" s="40"/>
      <c r="E217" s="27" t="s">
        <v>444</v>
      </c>
      <c r="F217" s="20"/>
      <c r="G217" s="53"/>
      <c r="H217" s="20" t="s">
        <v>445</v>
      </c>
      <c r="I217" s="76">
        <v>2</v>
      </c>
      <c r="J217" s="29">
        <v>0</v>
      </c>
      <c r="K217" s="29">
        <v>0</v>
      </c>
      <c r="L217" s="29">
        <v>0</v>
      </c>
      <c r="M217" s="46">
        <v>0</v>
      </c>
      <c r="N217" s="46">
        <v>0</v>
      </c>
      <c r="O217" s="46">
        <v>0</v>
      </c>
      <c r="P217" s="63">
        <v>0</v>
      </c>
      <c r="Q217" s="24">
        <f t="shared" si="42"/>
        <v>0</v>
      </c>
      <c r="R217" s="24">
        <f t="shared" si="39"/>
        <v>0</v>
      </c>
      <c r="S217" s="34">
        <f t="shared" si="33"/>
        <v>0</v>
      </c>
      <c r="T217" s="16"/>
      <c r="U217" s="16"/>
      <c r="V217" s="47"/>
      <c r="W217" s="48"/>
      <c r="X217" s="47"/>
      <c r="Y217" s="48"/>
      <c r="Z217" s="47"/>
      <c r="AA217" s="48"/>
      <c r="AB217" s="47"/>
      <c r="AC217" s="48"/>
      <c r="AD217" s="47"/>
    </row>
    <row r="218" spans="1:30" s="49" customFormat="1" ht="24.75" hidden="1" customHeight="1" outlineLevel="1">
      <c r="A218" s="51"/>
      <c r="B218" s="26" t="s">
        <v>432</v>
      </c>
      <c r="C218" s="39"/>
      <c r="D218" s="40"/>
      <c r="E218" s="27" t="s">
        <v>446</v>
      </c>
      <c r="F218" s="20"/>
      <c r="G218" s="53"/>
      <c r="H218" s="20" t="s">
        <v>447</v>
      </c>
      <c r="I218" s="76">
        <v>1</v>
      </c>
      <c r="J218" s="29">
        <v>0</v>
      </c>
      <c r="K218" s="29">
        <v>0</v>
      </c>
      <c r="L218" s="29">
        <v>0</v>
      </c>
      <c r="M218" s="46">
        <v>0</v>
      </c>
      <c r="N218" s="46">
        <v>0</v>
      </c>
      <c r="O218" s="46">
        <v>0</v>
      </c>
      <c r="P218" s="63">
        <v>0</v>
      </c>
      <c r="Q218" s="24">
        <f t="shared" si="42"/>
        <v>0</v>
      </c>
      <c r="R218" s="24">
        <f t="shared" si="39"/>
        <v>0</v>
      </c>
      <c r="S218" s="34">
        <f t="shared" ref="S218:S295" si="43">IF(J218-R218&lt;0,0,J218-R218)</f>
        <v>0</v>
      </c>
      <c r="T218" s="16"/>
      <c r="U218" s="16"/>
      <c r="V218" s="47"/>
      <c r="W218" s="48"/>
      <c r="X218" s="47"/>
      <c r="Y218" s="48"/>
      <c r="Z218" s="47"/>
      <c r="AA218" s="48"/>
      <c r="AB218" s="47"/>
      <c r="AC218" s="48"/>
      <c r="AD218" s="47"/>
    </row>
    <row r="219" spans="1:30" s="49" customFormat="1" ht="33" hidden="1" customHeight="1" outlineLevel="1">
      <c r="A219" s="51"/>
      <c r="B219" s="26" t="s">
        <v>1156</v>
      </c>
      <c r="C219" s="39"/>
      <c r="D219" s="40"/>
      <c r="E219" s="27" t="s">
        <v>442</v>
      </c>
      <c r="F219" s="20"/>
      <c r="G219" s="53"/>
      <c r="H219" s="20" t="s">
        <v>443</v>
      </c>
      <c r="I219" s="76">
        <v>1</v>
      </c>
      <c r="J219" s="29">
        <v>0</v>
      </c>
      <c r="K219" s="29">
        <v>0</v>
      </c>
      <c r="L219" s="29">
        <v>0</v>
      </c>
      <c r="M219" s="46">
        <v>0</v>
      </c>
      <c r="N219" s="46">
        <v>0</v>
      </c>
      <c r="O219" s="46">
        <v>0</v>
      </c>
      <c r="P219" s="63">
        <v>0</v>
      </c>
      <c r="Q219" s="24">
        <f t="shared" si="42"/>
        <v>0</v>
      </c>
      <c r="R219" s="24">
        <f t="shared" si="39"/>
        <v>0</v>
      </c>
      <c r="S219" s="34">
        <f t="shared" si="43"/>
        <v>0</v>
      </c>
      <c r="T219" s="16"/>
      <c r="U219" s="16"/>
      <c r="V219" s="47"/>
      <c r="W219" s="48"/>
      <c r="X219" s="47"/>
      <c r="Y219" s="48"/>
      <c r="Z219" s="47"/>
      <c r="AA219" s="48"/>
      <c r="AB219" s="47"/>
      <c r="AC219" s="48"/>
      <c r="AD219" s="47"/>
    </row>
    <row r="220" spans="1:30" s="49" customFormat="1" ht="33" hidden="1" customHeight="1" outlineLevel="1">
      <c r="A220" s="51"/>
      <c r="B220" s="26" t="s">
        <v>1251</v>
      </c>
      <c r="C220" s="39"/>
      <c r="D220" s="40"/>
      <c r="E220" s="27"/>
      <c r="F220" s="20"/>
      <c r="G220" s="53"/>
      <c r="H220" s="20"/>
      <c r="I220" s="76">
        <v>0</v>
      </c>
      <c r="J220" s="29">
        <v>0</v>
      </c>
      <c r="K220" s="29">
        <v>0</v>
      </c>
      <c r="L220" s="29">
        <v>0</v>
      </c>
      <c r="M220" s="46">
        <v>0</v>
      </c>
      <c r="N220" s="46">
        <v>0</v>
      </c>
      <c r="O220" s="46">
        <v>0</v>
      </c>
      <c r="P220" s="63">
        <v>0</v>
      </c>
      <c r="Q220" s="24">
        <f t="shared" ref="Q220:Q231" si="44">M220+N220+O220+P220</f>
        <v>0</v>
      </c>
      <c r="R220" s="24">
        <f t="shared" ref="R220:R231" si="45">K220+Q220</f>
        <v>0</v>
      </c>
      <c r="S220" s="34">
        <f t="shared" ref="S220:S231" si="46">IF(J220-R220&lt;0,0,J220-R220)</f>
        <v>0</v>
      </c>
      <c r="T220" s="16"/>
      <c r="U220" s="16"/>
      <c r="V220" s="47"/>
      <c r="W220" s="48"/>
      <c r="X220" s="47"/>
      <c r="Y220" s="48"/>
      <c r="Z220" s="47"/>
      <c r="AA220" s="48"/>
      <c r="AB220" s="47"/>
      <c r="AC220" s="48"/>
      <c r="AD220" s="47"/>
    </row>
    <row r="221" spans="1:30" s="49" customFormat="1" ht="33" hidden="1" customHeight="1" outlineLevel="1">
      <c r="A221" s="51"/>
      <c r="B221" s="26" t="s">
        <v>1252</v>
      </c>
      <c r="C221" s="39"/>
      <c r="D221" s="40"/>
      <c r="E221" s="27"/>
      <c r="F221" s="20"/>
      <c r="G221" s="53"/>
      <c r="H221" s="20"/>
      <c r="I221" s="76">
        <v>0</v>
      </c>
      <c r="J221" s="29">
        <v>0</v>
      </c>
      <c r="K221" s="29">
        <v>0</v>
      </c>
      <c r="L221" s="29">
        <v>0</v>
      </c>
      <c r="M221" s="46">
        <v>0</v>
      </c>
      <c r="N221" s="46">
        <v>0</v>
      </c>
      <c r="O221" s="46">
        <v>0</v>
      </c>
      <c r="P221" s="63">
        <v>0</v>
      </c>
      <c r="Q221" s="24">
        <f t="shared" si="44"/>
        <v>0</v>
      </c>
      <c r="R221" s="24">
        <f t="shared" si="45"/>
        <v>0</v>
      </c>
      <c r="S221" s="34">
        <f t="shared" si="46"/>
        <v>0</v>
      </c>
      <c r="T221" s="16"/>
      <c r="U221" s="16"/>
      <c r="V221" s="47"/>
      <c r="W221" s="48"/>
      <c r="X221" s="47"/>
      <c r="Y221" s="48"/>
      <c r="Z221" s="47"/>
      <c r="AA221" s="48"/>
      <c r="AB221" s="47"/>
      <c r="AC221" s="48"/>
      <c r="AD221" s="47"/>
    </row>
    <row r="222" spans="1:30" s="49" customFormat="1" ht="33" hidden="1" customHeight="1" outlineLevel="1">
      <c r="A222" s="51"/>
      <c r="B222" s="26" t="s">
        <v>1253</v>
      </c>
      <c r="C222" s="39"/>
      <c r="D222" s="40"/>
      <c r="E222" s="27"/>
      <c r="F222" s="20"/>
      <c r="G222" s="53"/>
      <c r="H222" s="20"/>
      <c r="I222" s="76">
        <v>0</v>
      </c>
      <c r="J222" s="29">
        <v>0</v>
      </c>
      <c r="K222" s="29">
        <v>0</v>
      </c>
      <c r="L222" s="29">
        <v>0</v>
      </c>
      <c r="M222" s="46">
        <v>0</v>
      </c>
      <c r="N222" s="46">
        <v>0</v>
      </c>
      <c r="O222" s="46">
        <v>0</v>
      </c>
      <c r="P222" s="63">
        <v>0</v>
      </c>
      <c r="Q222" s="24">
        <f t="shared" si="44"/>
        <v>0</v>
      </c>
      <c r="R222" s="24">
        <f t="shared" si="45"/>
        <v>0</v>
      </c>
      <c r="S222" s="34">
        <f t="shared" si="46"/>
        <v>0</v>
      </c>
      <c r="T222" s="16"/>
      <c r="U222" s="16"/>
      <c r="V222" s="47"/>
      <c r="W222" s="48"/>
      <c r="X222" s="47"/>
      <c r="Y222" s="48"/>
      <c r="Z222" s="47"/>
      <c r="AA222" s="48"/>
      <c r="AB222" s="47"/>
      <c r="AC222" s="48"/>
      <c r="AD222" s="47"/>
    </row>
    <row r="223" spans="1:30" s="49" customFormat="1" ht="33" hidden="1" customHeight="1" outlineLevel="1">
      <c r="A223" s="51"/>
      <c r="B223" s="26" t="s">
        <v>1254</v>
      </c>
      <c r="C223" s="39"/>
      <c r="D223" s="40"/>
      <c r="E223" s="27"/>
      <c r="F223" s="20"/>
      <c r="G223" s="53"/>
      <c r="H223" s="20"/>
      <c r="I223" s="76">
        <v>0</v>
      </c>
      <c r="J223" s="29">
        <v>0</v>
      </c>
      <c r="K223" s="29">
        <v>0</v>
      </c>
      <c r="L223" s="29">
        <v>0</v>
      </c>
      <c r="M223" s="46">
        <v>0</v>
      </c>
      <c r="N223" s="46">
        <v>0</v>
      </c>
      <c r="O223" s="46">
        <v>0</v>
      </c>
      <c r="P223" s="63">
        <v>0</v>
      </c>
      <c r="Q223" s="24">
        <f t="shared" si="44"/>
        <v>0</v>
      </c>
      <c r="R223" s="24">
        <f t="shared" si="45"/>
        <v>0</v>
      </c>
      <c r="S223" s="34">
        <f t="shared" si="46"/>
        <v>0</v>
      </c>
      <c r="T223" s="16"/>
      <c r="U223" s="16"/>
      <c r="V223" s="47"/>
      <c r="W223" s="48"/>
      <c r="X223" s="47"/>
      <c r="Y223" s="48"/>
      <c r="Z223" s="47"/>
      <c r="AA223" s="48"/>
      <c r="AB223" s="47"/>
      <c r="AC223" s="48"/>
      <c r="AD223" s="47"/>
    </row>
    <row r="224" spans="1:30" s="49" customFormat="1" ht="33" hidden="1" customHeight="1" outlineLevel="1">
      <c r="A224" s="51"/>
      <c r="B224" s="26" t="s">
        <v>1255</v>
      </c>
      <c r="C224" s="39"/>
      <c r="D224" s="40"/>
      <c r="E224" s="27"/>
      <c r="F224" s="20"/>
      <c r="G224" s="53"/>
      <c r="H224" s="20"/>
      <c r="I224" s="76">
        <v>0</v>
      </c>
      <c r="J224" s="29">
        <v>0</v>
      </c>
      <c r="K224" s="29">
        <v>0</v>
      </c>
      <c r="L224" s="29">
        <v>0</v>
      </c>
      <c r="M224" s="46">
        <v>0</v>
      </c>
      <c r="N224" s="46">
        <v>0</v>
      </c>
      <c r="O224" s="46">
        <v>0</v>
      </c>
      <c r="P224" s="63">
        <v>0</v>
      </c>
      <c r="Q224" s="24">
        <f t="shared" si="44"/>
        <v>0</v>
      </c>
      <c r="R224" s="24">
        <f t="shared" si="45"/>
        <v>0</v>
      </c>
      <c r="S224" s="34">
        <f t="shared" si="46"/>
        <v>0</v>
      </c>
      <c r="T224" s="16"/>
      <c r="U224" s="16"/>
      <c r="V224" s="47"/>
      <c r="W224" s="48"/>
      <c r="X224" s="47"/>
      <c r="Y224" s="48"/>
      <c r="Z224" s="47"/>
      <c r="AA224" s="48"/>
      <c r="AB224" s="47"/>
      <c r="AC224" s="48"/>
      <c r="AD224" s="47"/>
    </row>
    <row r="225" spans="1:30" s="49" customFormat="1" ht="33" hidden="1" customHeight="1" outlineLevel="1">
      <c r="A225" s="51"/>
      <c r="B225" s="26" t="s">
        <v>1256</v>
      </c>
      <c r="C225" s="39"/>
      <c r="D225" s="40"/>
      <c r="E225" s="27"/>
      <c r="F225" s="20"/>
      <c r="G225" s="53"/>
      <c r="H225" s="20"/>
      <c r="I225" s="76">
        <v>0</v>
      </c>
      <c r="J225" s="29">
        <v>0</v>
      </c>
      <c r="K225" s="29">
        <v>0</v>
      </c>
      <c r="L225" s="29">
        <v>0</v>
      </c>
      <c r="M225" s="46">
        <v>0</v>
      </c>
      <c r="N225" s="46">
        <v>0</v>
      </c>
      <c r="O225" s="46">
        <v>0</v>
      </c>
      <c r="P225" s="63">
        <v>0</v>
      </c>
      <c r="Q225" s="24">
        <f t="shared" si="44"/>
        <v>0</v>
      </c>
      <c r="R225" s="24">
        <f t="shared" si="45"/>
        <v>0</v>
      </c>
      <c r="S225" s="34">
        <f t="shared" si="46"/>
        <v>0</v>
      </c>
      <c r="T225" s="16"/>
      <c r="U225" s="16"/>
      <c r="V225" s="47"/>
      <c r="W225" s="48"/>
      <c r="X225" s="47"/>
      <c r="Y225" s="48"/>
      <c r="Z225" s="47"/>
      <c r="AA225" s="48"/>
      <c r="AB225" s="47"/>
      <c r="AC225" s="48"/>
      <c r="AD225" s="47"/>
    </row>
    <row r="226" spans="1:30" s="49" customFormat="1" ht="33" hidden="1" customHeight="1" outlineLevel="1">
      <c r="A226" s="51"/>
      <c r="B226" s="26" t="s">
        <v>1257</v>
      </c>
      <c r="C226" s="39"/>
      <c r="D226" s="40"/>
      <c r="E226" s="27"/>
      <c r="F226" s="20"/>
      <c r="G226" s="53"/>
      <c r="H226" s="20"/>
      <c r="I226" s="76">
        <v>0</v>
      </c>
      <c r="J226" s="29">
        <v>0</v>
      </c>
      <c r="K226" s="29">
        <v>0</v>
      </c>
      <c r="L226" s="29">
        <v>0</v>
      </c>
      <c r="M226" s="46">
        <v>0</v>
      </c>
      <c r="N226" s="46">
        <v>0</v>
      </c>
      <c r="O226" s="46">
        <v>0</v>
      </c>
      <c r="P226" s="63">
        <v>0</v>
      </c>
      <c r="Q226" s="24">
        <f t="shared" si="44"/>
        <v>0</v>
      </c>
      <c r="R226" s="24">
        <f t="shared" si="45"/>
        <v>0</v>
      </c>
      <c r="S226" s="34">
        <f t="shared" si="46"/>
        <v>0</v>
      </c>
      <c r="T226" s="16"/>
      <c r="U226" s="16"/>
      <c r="V226" s="47"/>
      <c r="W226" s="48"/>
      <c r="X226" s="47"/>
      <c r="Y226" s="48"/>
      <c r="Z226" s="47"/>
      <c r="AA226" s="48"/>
      <c r="AB226" s="47"/>
      <c r="AC226" s="48"/>
      <c r="AD226" s="47"/>
    </row>
    <row r="227" spans="1:30" s="49" customFormat="1" ht="33" hidden="1" customHeight="1" outlineLevel="1">
      <c r="A227" s="51"/>
      <c r="B227" s="26" t="s">
        <v>239</v>
      </c>
      <c r="C227" s="39"/>
      <c r="D227" s="40"/>
      <c r="E227" s="27"/>
      <c r="F227" s="20"/>
      <c r="G227" s="53"/>
      <c r="H227" s="20"/>
      <c r="I227" s="76">
        <v>0</v>
      </c>
      <c r="J227" s="29">
        <v>0</v>
      </c>
      <c r="K227" s="29">
        <v>0</v>
      </c>
      <c r="L227" s="29">
        <v>0</v>
      </c>
      <c r="M227" s="46">
        <v>0</v>
      </c>
      <c r="N227" s="46">
        <v>0</v>
      </c>
      <c r="O227" s="46">
        <v>0</v>
      </c>
      <c r="P227" s="63">
        <v>0</v>
      </c>
      <c r="Q227" s="24">
        <f t="shared" si="44"/>
        <v>0</v>
      </c>
      <c r="R227" s="24">
        <f t="shared" si="45"/>
        <v>0</v>
      </c>
      <c r="S227" s="34">
        <f t="shared" si="46"/>
        <v>0</v>
      </c>
      <c r="T227" s="16"/>
      <c r="U227" s="16"/>
      <c r="V227" s="47"/>
      <c r="W227" s="48"/>
      <c r="X227" s="47"/>
      <c r="Y227" s="48"/>
      <c r="Z227" s="47"/>
      <c r="AA227" s="48"/>
      <c r="AB227" s="47"/>
      <c r="AC227" s="48"/>
      <c r="AD227" s="47"/>
    </row>
    <row r="228" spans="1:30" s="49" customFormat="1" ht="33" hidden="1" customHeight="1" outlineLevel="1">
      <c r="A228" s="51"/>
      <c r="B228" s="26" t="s">
        <v>1258</v>
      </c>
      <c r="C228" s="39"/>
      <c r="D228" s="40"/>
      <c r="E228" s="27"/>
      <c r="F228" s="20"/>
      <c r="G228" s="53"/>
      <c r="H228" s="20"/>
      <c r="I228" s="76">
        <v>0</v>
      </c>
      <c r="J228" s="29">
        <v>0</v>
      </c>
      <c r="K228" s="29">
        <v>0</v>
      </c>
      <c r="L228" s="29">
        <v>0</v>
      </c>
      <c r="M228" s="46">
        <v>0</v>
      </c>
      <c r="N228" s="46">
        <v>0</v>
      </c>
      <c r="O228" s="46">
        <v>0</v>
      </c>
      <c r="P228" s="63">
        <v>0</v>
      </c>
      <c r="Q228" s="24">
        <f t="shared" si="44"/>
        <v>0</v>
      </c>
      <c r="R228" s="24">
        <f t="shared" si="45"/>
        <v>0</v>
      </c>
      <c r="S228" s="34">
        <f t="shared" si="46"/>
        <v>0</v>
      </c>
      <c r="T228" s="16"/>
      <c r="U228" s="16"/>
      <c r="V228" s="47"/>
      <c r="W228" s="48"/>
      <c r="X228" s="47"/>
      <c r="Y228" s="48"/>
      <c r="Z228" s="47"/>
      <c r="AA228" s="48"/>
      <c r="AB228" s="47"/>
      <c r="AC228" s="48"/>
      <c r="AD228" s="47"/>
    </row>
    <row r="229" spans="1:30" s="49" customFormat="1" ht="33" hidden="1" customHeight="1" outlineLevel="1">
      <c r="A229" s="51"/>
      <c r="B229" s="26" t="s">
        <v>1259</v>
      </c>
      <c r="C229" s="39"/>
      <c r="D229" s="40"/>
      <c r="E229" s="27"/>
      <c r="F229" s="20"/>
      <c r="G229" s="53"/>
      <c r="H229" s="20"/>
      <c r="I229" s="76">
        <v>0</v>
      </c>
      <c r="J229" s="29">
        <v>0</v>
      </c>
      <c r="K229" s="29">
        <v>0</v>
      </c>
      <c r="L229" s="29">
        <v>0</v>
      </c>
      <c r="M229" s="46">
        <v>0</v>
      </c>
      <c r="N229" s="46">
        <v>0</v>
      </c>
      <c r="O229" s="46">
        <v>0</v>
      </c>
      <c r="P229" s="63">
        <v>0</v>
      </c>
      <c r="Q229" s="24">
        <f t="shared" si="44"/>
        <v>0</v>
      </c>
      <c r="R229" s="24">
        <f t="shared" si="45"/>
        <v>0</v>
      </c>
      <c r="S229" s="34">
        <f t="shared" si="46"/>
        <v>0</v>
      </c>
      <c r="T229" s="16"/>
      <c r="U229" s="16"/>
      <c r="V229" s="47"/>
      <c r="W229" s="48"/>
      <c r="X229" s="47"/>
      <c r="Y229" s="48"/>
      <c r="Z229" s="47"/>
      <c r="AA229" s="48"/>
      <c r="AB229" s="47"/>
      <c r="AC229" s="48"/>
      <c r="AD229" s="47"/>
    </row>
    <row r="230" spans="1:30" s="49" customFormat="1" ht="33" hidden="1" customHeight="1" outlineLevel="1">
      <c r="A230" s="51"/>
      <c r="B230" s="26" t="s">
        <v>1260</v>
      </c>
      <c r="C230" s="39"/>
      <c r="D230" s="40"/>
      <c r="E230" s="27"/>
      <c r="F230" s="20"/>
      <c r="G230" s="53"/>
      <c r="H230" s="20"/>
      <c r="I230" s="76">
        <v>0</v>
      </c>
      <c r="J230" s="29">
        <v>0</v>
      </c>
      <c r="K230" s="29">
        <v>0</v>
      </c>
      <c r="L230" s="29">
        <v>0</v>
      </c>
      <c r="M230" s="46">
        <v>0</v>
      </c>
      <c r="N230" s="46">
        <v>0</v>
      </c>
      <c r="O230" s="46">
        <v>0</v>
      </c>
      <c r="P230" s="63">
        <v>0</v>
      </c>
      <c r="Q230" s="24">
        <f t="shared" si="44"/>
        <v>0</v>
      </c>
      <c r="R230" s="24">
        <f t="shared" si="45"/>
        <v>0</v>
      </c>
      <c r="S230" s="34">
        <f t="shared" si="46"/>
        <v>0</v>
      </c>
      <c r="T230" s="16"/>
      <c r="U230" s="16"/>
      <c r="V230" s="47"/>
      <c r="W230" s="48"/>
      <c r="X230" s="47"/>
      <c r="Y230" s="48"/>
      <c r="Z230" s="47"/>
      <c r="AA230" s="48"/>
      <c r="AB230" s="47"/>
      <c r="AC230" s="48"/>
      <c r="AD230" s="47"/>
    </row>
    <row r="231" spans="1:30" s="49" customFormat="1" ht="33" hidden="1" customHeight="1" outlineLevel="1">
      <c r="A231" s="51"/>
      <c r="B231" s="26" t="s">
        <v>1261</v>
      </c>
      <c r="C231" s="39"/>
      <c r="D231" s="40"/>
      <c r="E231" s="27"/>
      <c r="F231" s="20"/>
      <c r="G231" s="53"/>
      <c r="H231" s="20"/>
      <c r="I231" s="76">
        <v>0</v>
      </c>
      <c r="J231" s="29">
        <v>0</v>
      </c>
      <c r="K231" s="29">
        <v>0</v>
      </c>
      <c r="L231" s="29">
        <v>0</v>
      </c>
      <c r="M231" s="46">
        <v>0</v>
      </c>
      <c r="N231" s="46">
        <v>0</v>
      </c>
      <c r="O231" s="46">
        <v>0</v>
      </c>
      <c r="P231" s="63">
        <v>0</v>
      </c>
      <c r="Q231" s="24">
        <f t="shared" si="44"/>
        <v>0</v>
      </c>
      <c r="R231" s="24">
        <f t="shared" si="45"/>
        <v>0</v>
      </c>
      <c r="S231" s="34">
        <f t="shared" si="46"/>
        <v>0</v>
      </c>
      <c r="T231" s="16"/>
      <c r="U231" s="16"/>
      <c r="V231" s="47"/>
      <c r="W231" s="48"/>
      <c r="X231" s="47"/>
      <c r="Y231" s="48"/>
      <c r="Z231" s="47"/>
      <c r="AA231" s="48"/>
      <c r="AB231" s="47"/>
      <c r="AC231" s="48"/>
      <c r="AD231" s="47"/>
    </row>
    <row r="232" spans="1:30" s="62" customFormat="1" ht="15.75" hidden="1" customHeight="1" outlineLevel="1">
      <c r="A232" s="51"/>
      <c r="B232" s="38" t="s">
        <v>326</v>
      </c>
      <c r="C232" s="39"/>
      <c r="D232" s="40"/>
      <c r="E232" s="27" t="s">
        <v>448</v>
      </c>
      <c r="F232" s="20"/>
      <c r="G232" s="53"/>
      <c r="H232" s="19" t="s">
        <v>449</v>
      </c>
      <c r="I232" s="76">
        <v>8</v>
      </c>
      <c r="J232" s="29">
        <v>8</v>
      </c>
      <c r="K232" s="29">
        <v>0</v>
      </c>
      <c r="L232" s="29">
        <v>0</v>
      </c>
      <c r="M232" s="46">
        <v>0</v>
      </c>
      <c r="N232" s="46">
        <v>0</v>
      </c>
      <c r="O232" s="46">
        <v>0</v>
      </c>
      <c r="P232" s="63">
        <v>0</v>
      </c>
      <c r="Q232" s="24">
        <f t="shared" si="42"/>
        <v>0</v>
      </c>
      <c r="R232" s="24">
        <f t="shared" si="39"/>
        <v>0</v>
      </c>
      <c r="S232" s="34">
        <f t="shared" si="43"/>
        <v>8</v>
      </c>
      <c r="T232" s="16"/>
      <c r="U232" s="16"/>
      <c r="V232" s="44"/>
      <c r="W232" s="43"/>
      <c r="X232" s="44"/>
      <c r="Y232" s="43"/>
      <c r="Z232" s="44"/>
      <c r="AA232" s="43"/>
      <c r="AB232" s="44"/>
      <c r="AC232" s="43"/>
      <c r="AD232" s="44"/>
    </row>
    <row r="233" spans="1:30" s="62" customFormat="1" ht="33" customHeight="1" collapsed="1">
      <c r="A233" s="51" t="s">
        <v>409</v>
      </c>
      <c r="B233" s="66" t="s">
        <v>787</v>
      </c>
      <c r="C233" s="39"/>
      <c r="D233" s="40"/>
      <c r="E233" s="27"/>
      <c r="F233" s="20"/>
      <c r="G233" s="53"/>
      <c r="H233" s="19"/>
      <c r="I233" s="20">
        <f>I234+I235</f>
        <v>28</v>
      </c>
      <c r="J233" s="20">
        <f>SUM(J234:J235)</f>
        <v>0</v>
      </c>
      <c r="K233" s="20">
        <f t="shared" ref="K233:P233" si="47">K234+K235</f>
        <v>28</v>
      </c>
      <c r="L233" s="20">
        <v>0</v>
      </c>
      <c r="M233" s="20">
        <f t="shared" si="47"/>
        <v>0</v>
      </c>
      <c r="N233" s="20">
        <f t="shared" si="47"/>
        <v>0</v>
      </c>
      <c r="O233" s="20">
        <f t="shared" si="47"/>
        <v>0</v>
      </c>
      <c r="P233" s="20">
        <f t="shared" si="47"/>
        <v>0</v>
      </c>
      <c r="Q233" s="24">
        <f t="shared" si="42"/>
        <v>0</v>
      </c>
      <c r="R233" s="24">
        <f t="shared" si="39"/>
        <v>28</v>
      </c>
      <c r="S233" s="20">
        <f>S234+S235</f>
        <v>0</v>
      </c>
      <c r="T233" s="16"/>
      <c r="U233" s="16"/>
      <c r="V233" s="44"/>
      <c r="W233" s="43"/>
      <c r="X233" s="44"/>
      <c r="Y233" s="43"/>
      <c r="Z233" s="44"/>
      <c r="AA233" s="43"/>
      <c r="AB233" s="44"/>
      <c r="AC233" s="43"/>
      <c r="AD233" s="44"/>
    </row>
    <row r="234" spans="1:30" s="64" customFormat="1" ht="31.5" hidden="1" customHeight="1" outlineLevel="1">
      <c r="A234" s="51"/>
      <c r="B234" s="38" t="s">
        <v>313</v>
      </c>
      <c r="C234" s="18"/>
      <c r="D234" s="19"/>
      <c r="E234" s="27" t="s">
        <v>759</v>
      </c>
      <c r="F234" s="20"/>
      <c r="G234" s="53"/>
      <c r="H234" s="20" t="s">
        <v>613</v>
      </c>
      <c r="I234" s="29">
        <v>0</v>
      </c>
      <c r="J234" s="30">
        <v>0</v>
      </c>
      <c r="K234" s="30">
        <v>0</v>
      </c>
      <c r="L234" s="30">
        <v>0</v>
      </c>
      <c r="M234" s="46">
        <v>0</v>
      </c>
      <c r="N234" s="46">
        <v>0</v>
      </c>
      <c r="O234" s="46">
        <v>0</v>
      </c>
      <c r="P234" s="63">
        <v>0</v>
      </c>
      <c r="Q234" s="24">
        <f t="shared" si="42"/>
        <v>0</v>
      </c>
      <c r="R234" s="24">
        <f t="shared" si="39"/>
        <v>0</v>
      </c>
      <c r="S234" s="34">
        <f t="shared" si="43"/>
        <v>0</v>
      </c>
      <c r="T234" s="16"/>
      <c r="U234" s="16"/>
      <c r="V234" s="35"/>
      <c r="W234" s="36"/>
      <c r="X234" s="35"/>
      <c r="Y234" s="36"/>
      <c r="Z234" s="35"/>
      <c r="AA234" s="36"/>
      <c r="AB234" s="35"/>
      <c r="AC234" s="36"/>
      <c r="AD234" s="35"/>
    </row>
    <row r="235" spans="1:30" s="62" customFormat="1" ht="15.75" hidden="1" customHeight="1" outlineLevel="1">
      <c r="A235" s="51"/>
      <c r="B235" s="38" t="s">
        <v>13</v>
      </c>
      <c r="C235" s="39"/>
      <c r="D235" s="40"/>
      <c r="E235" s="27"/>
      <c r="F235" s="20"/>
      <c r="G235" s="53"/>
      <c r="H235" s="20"/>
      <c r="I235" s="29">
        <f>SUM(I236:I236)</f>
        <v>28</v>
      </c>
      <c r="J235" s="29">
        <f>SUM(J236:J236)</f>
        <v>0</v>
      </c>
      <c r="K235" s="29">
        <f t="shared" ref="K235:P235" si="48">SUM(K236:K236)</f>
        <v>28</v>
      </c>
      <c r="L235" s="29">
        <v>0</v>
      </c>
      <c r="M235" s="29">
        <v>0</v>
      </c>
      <c r="N235" s="29">
        <f t="shared" si="48"/>
        <v>0</v>
      </c>
      <c r="O235" s="29">
        <f t="shared" si="48"/>
        <v>0</v>
      </c>
      <c r="P235" s="20">
        <f t="shared" si="48"/>
        <v>0</v>
      </c>
      <c r="Q235" s="24">
        <f t="shared" si="42"/>
        <v>0</v>
      </c>
      <c r="R235" s="24">
        <f t="shared" si="39"/>
        <v>28</v>
      </c>
      <c r="S235" s="29">
        <f>SUM(S236:S236)</f>
        <v>0</v>
      </c>
      <c r="T235" s="16"/>
      <c r="U235" s="16"/>
      <c r="V235" s="44"/>
      <c r="W235" s="43"/>
      <c r="X235" s="44"/>
      <c r="Y235" s="43"/>
      <c r="Z235" s="44"/>
      <c r="AA235" s="43"/>
      <c r="AB235" s="44"/>
      <c r="AC235" s="43"/>
      <c r="AD235" s="44"/>
    </row>
    <row r="236" spans="1:30" s="49" customFormat="1" ht="15.75" hidden="1" customHeight="1" outlineLevel="1">
      <c r="A236" s="51"/>
      <c r="B236" s="26" t="s">
        <v>865</v>
      </c>
      <c r="C236" s="39"/>
      <c r="D236" s="40"/>
      <c r="E236" s="27"/>
      <c r="F236" s="20"/>
      <c r="G236" s="53"/>
      <c r="H236" s="20"/>
      <c r="I236" s="29">
        <v>28</v>
      </c>
      <c r="J236" s="29">
        <v>0</v>
      </c>
      <c r="K236" s="29">
        <v>28</v>
      </c>
      <c r="L236" s="29">
        <v>0</v>
      </c>
      <c r="M236" s="46">
        <v>0</v>
      </c>
      <c r="N236" s="46">
        <v>0</v>
      </c>
      <c r="O236" s="46">
        <v>0</v>
      </c>
      <c r="P236" s="63">
        <v>0</v>
      </c>
      <c r="Q236" s="24">
        <f t="shared" si="42"/>
        <v>0</v>
      </c>
      <c r="R236" s="24">
        <f t="shared" si="39"/>
        <v>28</v>
      </c>
      <c r="S236" s="34">
        <f t="shared" si="43"/>
        <v>0</v>
      </c>
      <c r="T236" s="16"/>
      <c r="U236" s="16"/>
      <c r="V236" s="47"/>
      <c r="W236" s="48"/>
      <c r="X236" s="47"/>
      <c r="Y236" s="48"/>
      <c r="Z236" s="47"/>
      <c r="AA236" s="48"/>
      <c r="AB236" s="47"/>
      <c r="AC236" s="48"/>
      <c r="AD236" s="47"/>
    </row>
    <row r="237" spans="1:30" s="49" customFormat="1" ht="33" customHeight="1" collapsed="1">
      <c r="A237" s="51" t="s">
        <v>410</v>
      </c>
      <c r="B237" s="55" t="s">
        <v>789</v>
      </c>
      <c r="C237" s="39"/>
      <c r="D237" s="40"/>
      <c r="E237" s="27"/>
      <c r="F237" s="20"/>
      <c r="G237" s="53"/>
      <c r="H237" s="20"/>
      <c r="I237" s="20">
        <f t="shared" ref="I237:P237" si="49">I238+I239</f>
        <v>3</v>
      </c>
      <c r="J237" s="20">
        <f t="shared" si="49"/>
        <v>3</v>
      </c>
      <c r="K237" s="20">
        <f t="shared" si="49"/>
        <v>3</v>
      </c>
      <c r="L237" s="20">
        <f t="shared" si="49"/>
        <v>0</v>
      </c>
      <c r="M237" s="20">
        <f t="shared" si="49"/>
        <v>0</v>
      </c>
      <c r="N237" s="20">
        <f t="shared" si="49"/>
        <v>0</v>
      </c>
      <c r="O237" s="20">
        <f t="shared" si="49"/>
        <v>0</v>
      </c>
      <c r="P237" s="20">
        <f t="shared" si="49"/>
        <v>0</v>
      </c>
      <c r="Q237" s="24">
        <f t="shared" si="42"/>
        <v>0</v>
      </c>
      <c r="R237" s="24">
        <f t="shared" si="39"/>
        <v>3</v>
      </c>
      <c r="S237" s="20">
        <f>S238+S239</f>
        <v>0</v>
      </c>
      <c r="T237" s="16"/>
      <c r="U237" s="16"/>
      <c r="V237" s="47"/>
      <c r="W237" s="48"/>
      <c r="X237" s="47"/>
      <c r="Y237" s="48"/>
      <c r="Z237" s="47"/>
      <c r="AA237" s="48"/>
      <c r="AB237" s="47"/>
      <c r="AC237" s="48"/>
      <c r="AD237" s="47"/>
    </row>
    <row r="238" spans="1:30" s="64" customFormat="1" ht="32.25" hidden="1" customHeight="1" outlineLevel="1">
      <c r="A238" s="51"/>
      <c r="B238" s="38" t="s">
        <v>314</v>
      </c>
      <c r="C238" s="18"/>
      <c r="D238" s="19"/>
      <c r="E238" s="27" t="s">
        <v>231</v>
      </c>
      <c r="F238" s="20" t="s">
        <v>195</v>
      </c>
      <c r="G238" s="53"/>
      <c r="H238" s="20"/>
      <c r="I238" s="29">
        <v>3</v>
      </c>
      <c r="J238" s="30">
        <v>3</v>
      </c>
      <c r="K238" s="30">
        <v>3</v>
      </c>
      <c r="L238" s="30">
        <v>0</v>
      </c>
      <c r="M238" s="46">
        <v>0</v>
      </c>
      <c r="N238" s="46">
        <v>0</v>
      </c>
      <c r="O238" s="46">
        <v>0</v>
      </c>
      <c r="P238" s="63">
        <v>0</v>
      </c>
      <c r="Q238" s="24">
        <f t="shared" si="42"/>
        <v>0</v>
      </c>
      <c r="R238" s="24">
        <f t="shared" si="39"/>
        <v>3</v>
      </c>
      <c r="S238" s="34">
        <f t="shared" si="43"/>
        <v>0</v>
      </c>
      <c r="T238" s="16"/>
      <c r="U238" s="16"/>
      <c r="V238" s="35"/>
      <c r="W238" s="36"/>
      <c r="X238" s="35"/>
      <c r="Y238" s="36"/>
      <c r="Z238" s="35"/>
      <c r="AA238" s="36"/>
      <c r="AB238" s="35"/>
      <c r="AC238" s="36"/>
      <c r="AD238" s="35"/>
    </row>
    <row r="239" spans="1:30" s="62" customFormat="1" ht="22.5" hidden="1" customHeight="1" outlineLevel="1">
      <c r="A239" s="51"/>
      <c r="B239" s="38" t="s">
        <v>13</v>
      </c>
      <c r="C239" s="39"/>
      <c r="D239" s="40"/>
      <c r="E239" s="27"/>
      <c r="F239" s="20"/>
      <c r="G239" s="53"/>
      <c r="H239" s="20"/>
      <c r="I239" s="29"/>
      <c r="J239" s="30"/>
      <c r="K239" s="30"/>
      <c r="L239" s="30"/>
      <c r="M239" s="46"/>
      <c r="N239" s="46"/>
      <c r="O239" s="46"/>
      <c r="P239" s="63"/>
      <c r="Q239" s="24">
        <f t="shared" si="42"/>
        <v>0</v>
      </c>
      <c r="R239" s="24">
        <f t="shared" si="39"/>
        <v>0</v>
      </c>
      <c r="S239" s="34">
        <f t="shared" si="43"/>
        <v>0</v>
      </c>
      <c r="T239" s="16"/>
      <c r="U239" s="16"/>
      <c r="V239" s="44"/>
      <c r="W239" s="43"/>
      <c r="X239" s="44"/>
      <c r="Y239" s="43"/>
      <c r="Z239" s="44"/>
      <c r="AA239" s="43"/>
      <c r="AB239" s="44"/>
      <c r="AC239" s="43"/>
      <c r="AD239" s="44"/>
    </row>
    <row r="240" spans="1:30" s="62" customFormat="1" ht="33" customHeight="1" collapsed="1">
      <c r="A240" s="51" t="s">
        <v>411</v>
      </c>
      <c r="B240" s="66" t="s">
        <v>790</v>
      </c>
      <c r="C240" s="39"/>
      <c r="D240" s="40"/>
      <c r="E240" s="27"/>
      <c r="F240" s="20"/>
      <c r="G240" s="53"/>
      <c r="H240" s="20"/>
      <c r="I240" s="20">
        <f>SUM(I241:I252)</f>
        <v>32</v>
      </c>
      <c r="J240" s="20">
        <f t="shared" ref="J240:P240" si="50">SUM(J241:J252)</f>
        <v>9</v>
      </c>
      <c r="K240" s="20">
        <f t="shared" si="50"/>
        <v>8</v>
      </c>
      <c r="L240" s="20">
        <f t="shared" si="50"/>
        <v>0</v>
      </c>
      <c r="M240" s="63">
        <f t="shared" si="50"/>
        <v>0</v>
      </c>
      <c r="N240" s="63">
        <f t="shared" si="50"/>
        <v>0</v>
      </c>
      <c r="O240" s="63">
        <f t="shared" si="50"/>
        <v>0</v>
      </c>
      <c r="P240" s="63">
        <f t="shared" si="50"/>
        <v>0</v>
      </c>
      <c r="Q240" s="24">
        <f t="shared" si="42"/>
        <v>0</v>
      </c>
      <c r="R240" s="24">
        <f t="shared" si="39"/>
        <v>8</v>
      </c>
      <c r="S240" s="20">
        <f>SUM(S241:S252)</f>
        <v>1</v>
      </c>
      <c r="T240" s="16"/>
      <c r="U240" s="16"/>
      <c r="V240" s="44"/>
      <c r="W240" s="43"/>
      <c r="X240" s="44"/>
      <c r="Y240" s="43"/>
      <c r="Z240" s="44"/>
      <c r="AA240" s="43"/>
      <c r="AB240" s="44"/>
      <c r="AC240" s="43"/>
      <c r="AD240" s="44"/>
    </row>
    <row r="241" spans="1:30" s="64" customFormat="1" ht="33" hidden="1" customHeight="1" outlineLevel="1">
      <c r="A241" s="51"/>
      <c r="B241" s="38" t="s">
        <v>425</v>
      </c>
      <c r="C241" s="18">
        <v>40571</v>
      </c>
      <c r="D241" s="19">
        <v>26</v>
      </c>
      <c r="E241" s="27" t="s">
        <v>232</v>
      </c>
      <c r="F241" s="20" t="s">
        <v>233</v>
      </c>
      <c r="G241" s="42" t="s">
        <v>234</v>
      </c>
      <c r="H241" s="20">
        <v>21355</v>
      </c>
      <c r="I241" s="29">
        <v>4</v>
      </c>
      <c r="J241" s="30">
        <v>0</v>
      </c>
      <c r="K241" s="30">
        <v>0</v>
      </c>
      <c r="L241" s="30">
        <v>0</v>
      </c>
      <c r="M241" s="46">
        <v>0</v>
      </c>
      <c r="N241" s="46">
        <v>0</v>
      </c>
      <c r="O241" s="46">
        <v>0</v>
      </c>
      <c r="P241" s="63">
        <v>0</v>
      </c>
      <c r="Q241" s="24">
        <f t="shared" si="42"/>
        <v>0</v>
      </c>
      <c r="R241" s="24">
        <f t="shared" si="39"/>
        <v>0</v>
      </c>
      <c r="S241" s="34">
        <f t="shared" si="43"/>
        <v>0</v>
      </c>
      <c r="T241" s="16"/>
      <c r="U241" s="16"/>
      <c r="V241" s="35"/>
      <c r="W241" s="36"/>
      <c r="X241" s="35"/>
      <c r="Y241" s="36"/>
      <c r="Z241" s="35"/>
      <c r="AA241" s="36"/>
      <c r="AB241" s="35"/>
      <c r="AC241" s="36"/>
      <c r="AD241" s="35"/>
    </row>
    <row r="242" spans="1:30" s="64" customFormat="1" ht="33" hidden="1" customHeight="1" outlineLevel="1">
      <c r="A242" s="51"/>
      <c r="B242" s="38" t="s">
        <v>941</v>
      </c>
      <c r="C242" s="18"/>
      <c r="D242" s="19"/>
      <c r="E242" s="27"/>
      <c r="F242" s="20"/>
      <c r="G242" s="42"/>
      <c r="H242" s="20"/>
      <c r="I242" s="29">
        <v>1</v>
      </c>
      <c r="J242" s="30">
        <v>0</v>
      </c>
      <c r="K242" s="30">
        <v>0</v>
      </c>
      <c r="L242" s="30">
        <v>0</v>
      </c>
      <c r="M242" s="46">
        <v>0</v>
      </c>
      <c r="N242" s="46">
        <v>0</v>
      </c>
      <c r="O242" s="46">
        <v>0</v>
      </c>
      <c r="P242" s="63">
        <v>0</v>
      </c>
      <c r="Q242" s="24">
        <f t="shared" si="42"/>
        <v>0</v>
      </c>
      <c r="R242" s="24">
        <f t="shared" si="39"/>
        <v>0</v>
      </c>
      <c r="S242" s="34">
        <f t="shared" si="43"/>
        <v>0</v>
      </c>
      <c r="T242" s="16"/>
      <c r="U242" s="16"/>
      <c r="V242" s="35"/>
      <c r="W242" s="36"/>
      <c r="X242" s="35"/>
      <c r="Y242" s="36"/>
      <c r="Z242" s="35"/>
      <c r="AA242" s="36"/>
      <c r="AB242" s="35"/>
      <c r="AC242" s="36"/>
      <c r="AD242" s="35"/>
    </row>
    <row r="243" spans="1:30" s="64" customFormat="1" ht="49.5" hidden="1" customHeight="1" outlineLevel="1">
      <c r="A243" s="51"/>
      <c r="B243" s="38" t="s">
        <v>1151</v>
      </c>
      <c r="C243" s="18"/>
      <c r="D243" s="19"/>
      <c r="E243" s="27" t="s">
        <v>660</v>
      </c>
      <c r="F243" s="20"/>
      <c r="G243" s="42"/>
      <c r="H243" s="20"/>
      <c r="I243" s="29">
        <v>1</v>
      </c>
      <c r="J243" s="30">
        <v>0</v>
      </c>
      <c r="K243" s="30">
        <v>0</v>
      </c>
      <c r="L243" s="30">
        <v>0</v>
      </c>
      <c r="M243" s="46">
        <v>0</v>
      </c>
      <c r="N243" s="46">
        <v>0</v>
      </c>
      <c r="O243" s="46">
        <v>0</v>
      </c>
      <c r="P243" s="63">
        <v>0</v>
      </c>
      <c r="Q243" s="24">
        <f t="shared" si="42"/>
        <v>0</v>
      </c>
      <c r="R243" s="24">
        <f t="shared" si="39"/>
        <v>0</v>
      </c>
      <c r="S243" s="34">
        <f t="shared" si="43"/>
        <v>0</v>
      </c>
      <c r="T243" s="16"/>
      <c r="U243" s="16"/>
      <c r="V243" s="35"/>
      <c r="W243" s="36"/>
      <c r="X243" s="35"/>
      <c r="Y243" s="36"/>
      <c r="Z243" s="35"/>
      <c r="AA243" s="36"/>
      <c r="AB243" s="35"/>
      <c r="AC243" s="36"/>
      <c r="AD243" s="35"/>
    </row>
    <row r="244" spans="1:30" s="64" customFormat="1" ht="42" hidden="1" customHeight="1" outlineLevel="1">
      <c r="A244" s="51"/>
      <c r="B244" s="38" t="s">
        <v>1152</v>
      </c>
      <c r="C244" s="18"/>
      <c r="D244" s="19"/>
      <c r="E244" s="27"/>
      <c r="F244" s="20"/>
      <c r="G244" s="42"/>
      <c r="H244" s="20"/>
      <c r="I244" s="29">
        <v>2</v>
      </c>
      <c r="J244" s="30">
        <v>0</v>
      </c>
      <c r="K244" s="30">
        <v>0</v>
      </c>
      <c r="L244" s="30">
        <v>0</v>
      </c>
      <c r="M244" s="46">
        <v>0</v>
      </c>
      <c r="N244" s="46">
        <v>0</v>
      </c>
      <c r="O244" s="46">
        <v>0</v>
      </c>
      <c r="P244" s="63">
        <v>0</v>
      </c>
      <c r="Q244" s="24"/>
      <c r="R244" s="24">
        <f t="shared" si="39"/>
        <v>0</v>
      </c>
      <c r="S244" s="34">
        <f t="shared" si="43"/>
        <v>0</v>
      </c>
      <c r="T244" s="16"/>
      <c r="U244" s="16"/>
      <c r="V244" s="35"/>
      <c r="W244" s="36"/>
      <c r="X244" s="35"/>
      <c r="Y244" s="36"/>
      <c r="Z244" s="35"/>
      <c r="AA244" s="36"/>
      <c r="AB244" s="35"/>
      <c r="AC244" s="36"/>
      <c r="AD244" s="35"/>
    </row>
    <row r="245" spans="1:30" s="64" customFormat="1" ht="41.25" hidden="1" customHeight="1" outlineLevel="1">
      <c r="A245" s="51"/>
      <c r="B245" s="38" t="s">
        <v>1153</v>
      </c>
      <c r="C245" s="18"/>
      <c r="D245" s="19"/>
      <c r="E245" s="27" t="s">
        <v>660</v>
      </c>
      <c r="F245" s="20"/>
      <c r="G245" s="42"/>
      <c r="H245" s="20"/>
      <c r="I245" s="29">
        <v>3</v>
      </c>
      <c r="J245" s="30">
        <v>0</v>
      </c>
      <c r="K245" s="30">
        <v>0</v>
      </c>
      <c r="L245" s="30">
        <v>0</v>
      </c>
      <c r="M245" s="46">
        <v>0</v>
      </c>
      <c r="N245" s="46">
        <v>0</v>
      </c>
      <c r="O245" s="46">
        <v>0</v>
      </c>
      <c r="P245" s="63">
        <v>0</v>
      </c>
      <c r="Q245" s="24">
        <f t="shared" si="42"/>
        <v>0</v>
      </c>
      <c r="R245" s="24">
        <f t="shared" si="39"/>
        <v>0</v>
      </c>
      <c r="S245" s="34">
        <f t="shared" si="43"/>
        <v>0</v>
      </c>
      <c r="T245" s="16"/>
      <c r="U245" s="16"/>
      <c r="V245" s="35"/>
      <c r="W245" s="36"/>
      <c r="X245" s="35"/>
      <c r="Y245" s="36"/>
      <c r="Z245" s="35"/>
      <c r="AA245" s="36"/>
      <c r="AB245" s="35"/>
      <c r="AC245" s="36"/>
      <c r="AD245" s="35"/>
    </row>
    <row r="246" spans="1:30" s="64" customFormat="1" ht="25.5" hidden="1" customHeight="1" outlineLevel="1">
      <c r="A246" s="51"/>
      <c r="B246" s="38" t="s">
        <v>1035</v>
      </c>
      <c r="C246" s="18"/>
      <c r="D246" s="19"/>
      <c r="E246" s="27"/>
      <c r="F246" s="20"/>
      <c r="G246" s="42"/>
      <c r="H246" s="20"/>
      <c r="I246" s="29">
        <v>1</v>
      </c>
      <c r="J246" s="30">
        <v>0</v>
      </c>
      <c r="K246" s="30">
        <v>0</v>
      </c>
      <c r="L246" s="30">
        <v>0</v>
      </c>
      <c r="M246" s="46">
        <v>0</v>
      </c>
      <c r="N246" s="46">
        <v>0</v>
      </c>
      <c r="O246" s="46">
        <v>0</v>
      </c>
      <c r="P246" s="63">
        <v>0</v>
      </c>
      <c r="Q246" s="24">
        <f t="shared" si="42"/>
        <v>0</v>
      </c>
      <c r="R246" s="24">
        <f t="shared" si="39"/>
        <v>0</v>
      </c>
      <c r="S246" s="34">
        <f t="shared" si="43"/>
        <v>0</v>
      </c>
      <c r="T246" s="16"/>
      <c r="U246" s="16"/>
      <c r="V246" s="35"/>
      <c r="W246" s="36"/>
      <c r="X246" s="35"/>
      <c r="Y246" s="36"/>
      <c r="Z246" s="35"/>
      <c r="AA246" s="36"/>
      <c r="AB246" s="35"/>
      <c r="AC246" s="36"/>
      <c r="AD246" s="35"/>
    </row>
    <row r="247" spans="1:30" s="64" customFormat="1" ht="25.5" hidden="1" customHeight="1" outlineLevel="1">
      <c r="A247" s="51"/>
      <c r="B247" s="38" t="s">
        <v>1036</v>
      </c>
      <c r="C247" s="18"/>
      <c r="D247" s="19"/>
      <c r="E247" s="27"/>
      <c r="F247" s="20"/>
      <c r="G247" s="42"/>
      <c r="H247" s="20"/>
      <c r="I247" s="29">
        <v>1</v>
      </c>
      <c r="J247" s="30">
        <v>0</v>
      </c>
      <c r="K247" s="30">
        <v>0</v>
      </c>
      <c r="L247" s="30">
        <v>0</v>
      </c>
      <c r="M247" s="46">
        <v>0</v>
      </c>
      <c r="N247" s="46">
        <v>0</v>
      </c>
      <c r="O247" s="46">
        <v>0</v>
      </c>
      <c r="P247" s="63">
        <v>0</v>
      </c>
      <c r="Q247" s="24">
        <f t="shared" si="42"/>
        <v>0</v>
      </c>
      <c r="R247" s="24">
        <f t="shared" si="39"/>
        <v>0</v>
      </c>
      <c r="S247" s="34">
        <f t="shared" si="43"/>
        <v>0</v>
      </c>
      <c r="T247" s="16"/>
      <c r="U247" s="16"/>
      <c r="V247" s="35"/>
      <c r="W247" s="36"/>
      <c r="X247" s="35"/>
      <c r="Y247" s="36"/>
      <c r="Z247" s="35"/>
      <c r="AA247" s="36"/>
      <c r="AB247" s="35"/>
      <c r="AC247" s="36"/>
      <c r="AD247" s="35"/>
    </row>
    <row r="248" spans="1:30" s="64" customFormat="1" ht="25.5" hidden="1" customHeight="1" outlineLevel="1">
      <c r="A248" s="51"/>
      <c r="B248" s="38" t="s">
        <v>1037</v>
      </c>
      <c r="C248" s="18"/>
      <c r="D248" s="19"/>
      <c r="E248" s="27"/>
      <c r="F248" s="20"/>
      <c r="G248" s="42"/>
      <c r="H248" s="20"/>
      <c r="I248" s="29">
        <v>1</v>
      </c>
      <c r="J248" s="30">
        <v>0</v>
      </c>
      <c r="K248" s="30">
        <v>0</v>
      </c>
      <c r="L248" s="30">
        <v>0</v>
      </c>
      <c r="M248" s="46">
        <v>0</v>
      </c>
      <c r="N248" s="46">
        <v>0</v>
      </c>
      <c r="O248" s="46">
        <v>0</v>
      </c>
      <c r="P248" s="63">
        <v>0</v>
      </c>
      <c r="Q248" s="24">
        <f t="shared" si="42"/>
        <v>0</v>
      </c>
      <c r="R248" s="24">
        <f t="shared" si="39"/>
        <v>0</v>
      </c>
      <c r="S248" s="34">
        <f t="shared" si="43"/>
        <v>0</v>
      </c>
      <c r="T248" s="16"/>
      <c r="U248" s="16"/>
      <c r="V248" s="35"/>
      <c r="W248" s="36"/>
      <c r="X248" s="35"/>
      <c r="Y248" s="36"/>
      <c r="Z248" s="35"/>
      <c r="AA248" s="36"/>
      <c r="AB248" s="35"/>
      <c r="AC248" s="36"/>
      <c r="AD248" s="35"/>
    </row>
    <row r="249" spans="1:30" s="64" customFormat="1" ht="25.5" hidden="1" customHeight="1" outlineLevel="1">
      <c r="A249" s="51"/>
      <c r="B249" s="38" t="s">
        <v>1038</v>
      </c>
      <c r="C249" s="18"/>
      <c r="D249" s="19"/>
      <c r="E249" s="27"/>
      <c r="F249" s="20"/>
      <c r="G249" s="42"/>
      <c r="H249" s="20"/>
      <c r="I249" s="29">
        <v>1</v>
      </c>
      <c r="J249" s="30">
        <v>0</v>
      </c>
      <c r="K249" s="30">
        <v>0</v>
      </c>
      <c r="L249" s="30">
        <v>0</v>
      </c>
      <c r="M249" s="46">
        <v>0</v>
      </c>
      <c r="N249" s="46">
        <v>0</v>
      </c>
      <c r="O249" s="46">
        <v>0</v>
      </c>
      <c r="P249" s="63">
        <v>0</v>
      </c>
      <c r="Q249" s="24">
        <f t="shared" si="42"/>
        <v>0</v>
      </c>
      <c r="R249" s="24">
        <f t="shared" si="39"/>
        <v>0</v>
      </c>
      <c r="S249" s="34">
        <f t="shared" si="43"/>
        <v>0</v>
      </c>
      <c r="T249" s="16"/>
      <c r="U249" s="16"/>
      <c r="V249" s="35"/>
      <c r="W249" s="36"/>
      <c r="X249" s="35"/>
      <c r="Y249" s="36"/>
      <c r="Z249" s="35"/>
      <c r="AA249" s="36"/>
      <c r="AB249" s="35"/>
      <c r="AC249" s="36"/>
      <c r="AD249" s="35"/>
    </row>
    <row r="250" spans="1:30" s="64" customFormat="1" ht="32.25" hidden="1" customHeight="1" outlineLevel="1">
      <c r="A250" s="51"/>
      <c r="B250" s="38" t="s">
        <v>1039</v>
      </c>
      <c r="C250" s="18"/>
      <c r="D250" s="19"/>
      <c r="E250" s="27"/>
      <c r="F250" s="20"/>
      <c r="G250" s="42"/>
      <c r="H250" s="20"/>
      <c r="I250" s="29">
        <v>1</v>
      </c>
      <c r="J250" s="30">
        <v>0</v>
      </c>
      <c r="K250" s="30">
        <v>0</v>
      </c>
      <c r="L250" s="30">
        <v>0</v>
      </c>
      <c r="M250" s="46">
        <v>0</v>
      </c>
      <c r="N250" s="46">
        <v>0</v>
      </c>
      <c r="O250" s="46">
        <v>0</v>
      </c>
      <c r="P250" s="63">
        <v>0</v>
      </c>
      <c r="Q250" s="24">
        <f t="shared" si="42"/>
        <v>0</v>
      </c>
      <c r="R250" s="24">
        <f t="shared" si="39"/>
        <v>0</v>
      </c>
      <c r="S250" s="34">
        <f t="shared" si="43"/>
        <v>0</v>
      </c>
      <c r="T250" s="16"/>
      <c r="U250" s="16"/>
      <c r="V250" s="35"/>
      <c r="W250" s="36"/>
      <c r="X250" s="35"/>
      <c r="Y250" s="36"/>
      <c r="Z250" s="35"/>
      <c r="AA250" s="36"/>
      <c r="AB250" s="35"/>
      <c r="AC250" s="36"/>
      <c r="AD250" s="35"/>
    </row>
    <row r="251" spans="1:30" s="64" customFormat="1" ht="25.5" hidden="1" customHeight="1" outlineLevel="1">
      <c r="A251" s="51"/>
      <c r="B251" s="38" t="s">
        <v>1034</v>
      </c>
      <c r="C251" s="18"/>
      <c r="D251" s="19"/>
      <c r="E251" s="27"/>
      <c r="F251" s="20"/>
      <c r="G251" s="42"/>
      <c r="H251" s="20"/>
      <c r="I251" s="29">
        <v>7</v>
      </c>
      <c r="J251" s="30">
        <v>0</v>
      </c>
      <c r="K251" s="30">
        <v>0</v>
      </c>
      <c r="L251" s="30">
        <v>0</v>
      </c>
      <c r="M251" s="46">
        <v>0</v>
      </c>
      <c r="N251" s="46">
        <v>0</v>
      </c>
      <c r="O251" s="46">
        <v>0</v>
      </c>
      <c r="P251" s="63"/>
      <c r="Q251" s="24">
        <f t="shared" si="42"/>
        <v>0</v>
      </c>
      <c r="R251" s="24">
        <f t="shared" si="39"/>
        <v>0</v>
      </c>
      <c r="S251" s="34">
        <f t="shared" si="43"/>
        <v>0</v>
      </c>
      <c r="T251" s="16"/>
      <c r="U251" s="16"/>
      <c r="V251" s="35"/>
      <c r="W251" s="36"/>
      <c r="X251" s="35"/>
      <c r="Y251" s="36"/>
      <c r="Z251" s="35"/>
      <c r="AA251" s="36"/>
      <c r="AB251" s="35"/>
      <c r="AC251" s="36"/>
      <c r="AD251" s="35"/>
    </row>
    <row r="252" spans="1:30" s="49" customFormat="1" ht="15.75" hidden="1" customHeight="1" outlineLevel="1">
      <c r="A252" s="51"/>
      <c r="B252" s="26" t="s">
        <v>235</v>
      </c>
      <c r="C252" s="39"/>
      <c r="D252" s="40"/>
      <c r="E252" s="27" t="s">
        <v>236</v>
      </c>
      <c r="F252" s="20" t="s">
        <v>237</v>
      </c>
      <c r="G252" s="53"/>
      <c r="H252" s="20">
        <v>21060</v>
      </c>
      <c r="I252" s="29">
        <v>9</v>
      </c>
      <c r="J252" s="29">
        <v>9</v>
      </c>
      <c r="K252" s="29">
        <v>8</v>
      </c>
      <c r="L252" s="29">
        <v>0</v>
      </c>
      <c r="M252" s="46">
        <v>0</v>
      </c>
      <c r="N252" s="46">
        <v>0</v>
      </c>
      <c r="O252" s="46">
        <v>0</v>
      </c>
      <c r="P252" s="63">
        <v>0</v>
      </c>
      <c r="Q252" s="24" t="s">
        <v>957</v>
      </c>
      <c r="R252" s="24">
        <f t="shared" si="39"/>
        <v>8</v>
      </c>
      <c r="S252" s="34">
        <f t="shared" si="43"/>
        <v>1</v>
      </c>
      <c r="T252" s="16"/>
      <c r="U252" s="16"/>
      <c r="V252" s="47"/>
      <c r="W252" s="48"/>
      <c r="X252" s="47"/>
      <c r="Y252" s="48"/>
      <c r="Z252" s="47"/>
      <c r="AA252" s="48"/>
      <c r="AB252" s="47"/>
      <c r="AC252" s="48"/>
      <c r="AD252" s="47"/>
    </row>
    <row r="253" spans="1:30" s="49" customFormat="1" ht="33" customHeight="1" collapsed="1">
      <c r="A253" s="51" t="s">
        <v>412</v>
      </c>
      <c r="B253" s="55" t="s">
        <v>791</v>
      </c>
      <c r="C253" s="39"/>
      <c r="D253" s="40"/>
      <c r="E253" s="27"/>
      <c r="F253" s="20"/>
      <c r="G253" s="53"/>
      <c r="H253" s="20"/>
      <c r="I253" s="20">
        <f>SUM(I254:I261)</f>
        <v>32</v>
      </c>
      <c r="J253" s="20">
        <f>SUM(J254:J261)</f>
        <v>6</v>
      </c>
      <c r="K253" s="20">
        <f>SUM(K254:K261)</f>
        <v>6</v>
      </c>
      <c r="L253" s="20">
        <f>SUM(L254:L261)</f>
        <v>0</v>
      </c>
      <c r="M253" s="20">
        <f>M254+M261</f>
        <v>0</v>
      </c>
      <c r="N253" s="20">
        <f>N254+N261</f>
        <v>0</v>
      </c>
      <c r="O253" s="20">
        <f>O254+O261</f>
        <v>0</v>
      </c>
      <c r="P253" s="20">
        <f>P254+P261</f>
        <v>0</v>
      </c>
      <c r="Q253" s="24">
        <f t="shared" si="42"/>
        <v>0</v>
      </c>
      <c r="R253" s="24">
        <f t="shared" si="39"/>
        <v>6</v>
      </c>
      <c r="S253" s="20">
        <f>SUM(S254:S261)</f>
        <v>0</v>
      </c>
      <c r="T253" s="16"/>
      <c r="U253" s="16"/>
      <c r="V253" s="47"/>
      <c r="W253" s="48"/>
      <c r="X253" s="47"/>
      <c r="Y253" s="48"/>
      <c r="Z253" s="47"/>
      <c r="AA253" s="48"/>
      <c r="AB253" s="47"/>
      <c r="AC253" s="48"/>
      <c r="AD253" s="47"/>
    </row>
    <row r="254" spans="1:30" s="64" customFormat="1" ht="34.5" hidden="1" customHeight="1" outlineLevel="1">
      <c r="A254" s="51"/>
      <c r="B254" s="38" t="s">
        <v>316</v>
      </c>
      <c r="C254" s="18">
        <v>40939</v>
      </c>
      <c r="D254" s="19" t="s">
        <v>298</v>
      </c>
      <c r="E254" s="27" t="s">
        <v>751</v>
      </c>
      <c r="F254" s="20"/>
      <c r="G254" s="53"/>
      <c r="H254" s="20" t="s">
        <v>752</v>
      </c>
      <c r="I254" s="29">
        <v>4</v>
      </c>
      <c r="J254" s="30">
        <v>0</v>
      </c>
      <c r="K254" s="30">
        <v>0</v>
      </c>
      <c r="L254" s="30">
        <v>0</v>
      </c>
      <c r="M254" s="46">
        <v>0</v>
      </c>
      <c r="N254" s="46">
        <v>0</v>
      </c>
      <c r="O254" s="46">
        <v>0</v>
      </c>
      <c r="P254" s="63">
        <v>0</v>
      </c>
      <c r="Q254" s="24">
        <f t="shared" si="42"/>
        <v>0</v>
      </c>
      <c r="R254" s="24">
        <f t="shared" si="39"/>
        <v>0</v>
      </c>
      <c r="S254" s="34">
        <f t="shared" si="43"/>
        <v>0</v>
      </c>
      <c r="T254" s="16"/>
      <c r="U254" s="16"/>
      <c r="V254" s="35"/>
      <c r="W254" s="36"/>
      <c r="X254" s="35"/>
      <c r="Y254" s="36"/>
      <c r="Z254" s="35"/>
      <c r="AA254" s="36"/>
      <c r="AB254" s="35"/>
      <c r="AC254" s="36"/>
      <c r="AD254" s="35"/>
    </row>
    <row r="255" spans="1:30" s="64" customFormat="1" ht="49.5" hidden="1" customHeight="1" outlineLevel="1">
      <c r="A255" s="51"/>
      <c r="B255" s="38" t="s">
        <v>1206</v>
      </c>
      <c r="C255" s="18"/>
      <c r="D255" s="19"/>
      <c r="E255" s="27"/>
      <c r="F255" s="20"/>
      <c r="G255" s="53"/>
      <c r="H255" s="20"/>
      <c r="I255" s="29">
        <v>2</v>
      </c>
      <c r="J255" s="30">
        <v>0</v>
      </c>
      <c r="K255" s="30">
        <v>0</v>
      </c>
      <c r="L255" s="30">
        <v>0</v>
      </c>
      <c r="M255" s="46">
        <v>0</v>
      </c>
      <c r="N255" s="46">
        <v>0</v>
      </c>
      <c r="O255" s="46">
        <v>0</v>
      </c>
      <c r="P255" s="63">
        <v>0</v>
      </c>
      <c r="Q255" s="24">
        <f t="shared" si="42"/>
        <v>0</v>
      </c>
      <c r="R255" s="24">
        <f t="shared" si="39"/>
        <v>0</v>
      </c>
      <c r="S255" s="34">
        <f t="shared" si="43"/>
        <v>0</v>
      </c>
      <c r="T255" s="16"/>
      <c r="U255" s="16"/>
      <c r="V255" s="35"/>
      <c r="W255" s="36"/>
      <c r="X255" s="35"/>
      <c r="Y255" s="36"/>
      <c r="Z255" s="35"/>
      <c r="AA255" s="36"/>
      <c r="AB255" s="35"/>
      <c r="AC255" s="36"/>
      <c r="AD255" s="35"/>
    </row>
    <row r="256" spans="1:30" s="64" customFormat="1" ht="46.5" hidden="1" customHeight="1" outlineLevel="1">
      <c r="A256" s="51"/>
      <c r="B256" s="38" t="s">
        <v>1207</v>
      </c>
      <c r="C256" s="18"/>
      <c r="D256" s="19"/>
      <c r="E256" s="27"/>
      <c r="F256" s="20"/>
      <c r="G256" s="53"/>
      <c r="H256" s="20"/>
      <c r="I256" s="29">
        <v>1</v>
      </c>
      <c r="J256" s="30">
        <v>0</v>
      </c>
      <c r="K256" s="30">
        <v>0</v>
      </c>
      <c r="L256" s="30">
        <v>0</v>
      </c>
      <c r="M256" s="46">
        <v>0</v>
      </c>
      <c r="N256" s="46">
        <v>0</v>
      </c>
      <c r="O256" s="46">
        <v>0</v>
      </c>
      <c r="P256" s="63">
        <v>0</v>
      </c>
      <c r="Q256" s="24">
        <f t="shared" si="42"/>
        <v>0</v>
      </c>
      <c r="R256" s="24">
        <f t="shared" si="39"/>
        <v>0</v>
      </c>
      <c r="S256" s="34">
        <f t="shared" si="43"/>
        <v>0</v>
      </c>
      <c r="T256" s="16"/>
      <c r="U256" s="16"/>
      <c r="V256" s="35"/>
      <c r="W256" s="36"/>
      <c r="X256" s="35"/>
      <c r="Y256" s="36"/>
      <c r="Z256" s="35"/>
      <c r="AA256" s="36"/>
      <c r="AB256" s="35"/>
      <c r="AC256" s="36"/>
      <c r="AD256" s="35"/>
    </row>
    <row r="257" spans="1:30" s="64" customFormat="1" ht="46.5" hidden="1" customHeight="1" outlineLevel="1">
      <c r="A257" s="51"/>
      <c r="B257" s="38" t="s">
        <v>1208</v>
      </c>
      <c r="C257" s="18"/>
      <c r="D257" s="19"/>
      <c r="E257" s="27"/>
      <c r="F257" s="20"/>
      <c r="G257" s="53"/>
      <c r="H257" s="20"/>
      <c r="I257" s="29">
        <v>2</v>
      </c>
      <c r="J257" s="30">
        <v>0</v>
      </c>
      <c r="K257" s="30">
        <v>0</v>
      </c>
      <c r="L257" s="30">
        <v>0</v>
      </c>
      <c r="M257" s="46">
        <v>0</v>
      </c>
      <c r="N257" s="46">
        <v>0</v>
      </c>
      <c r="O257" s="46">
        <v>0</v>
      </c>
      <c r="P257" s="63">
        <v>0</v>
      </c>
      <c r="Q257" s="24">
        <f t="shared" si="42"/>
        <v>0</v>
      </c>
      <c r="R257" s="24">
        <f t="shared" si="39"/>
        <v>0</v>
      </c>
      <c r="S257" s="34">
        <f t="shared" si="43"/>
        <v>0</v>
      </c>
      <c r="T257" s="16"/>
      <c r="U257" s="16"/>
      <c r="V257" s="35"/>
      <c r="W257" s="36"/>
      <c r="X257" s="35"/>
      <c r="Y257" s="36"/>
      <c r="Z257" s="35"/>
      <c r="AA257" s="36"/>
      <c r="AB257" s="35"/>
      <c r="AC257" s="36"/>
      <c r="AD257" s="35"/>
    </row>
    <row r="258" spans="1:30" s="64" customFormat="1" ht="34.5" hidden="1" customHeight="1" outlineLevel="1">
      <c r="A258" s="51"/>
      <c r="B258" s="38" t="s">
        <v>1203</v>
      </c>
      <c r="C258" s="18"/>
      <c r="D258" s="19"/>
      <c r="E258" s="27"/>
      <c r="F258" s="20"/>
      <c r="G258" s="53"/>
      <c r="H258" s="20"/>
      <c r="I258" s="29">
        <v>1</v>
      </c>
      <c r="J258" s="30">
        <v>0</v>
      </c>
      <c r="K258" s="30">
        <v>0</v>
      </c>
      <c r="L258" s="30">
        <v>0</v>
      </c>
      <c r="M258" s="46">
        <v>0</v>
      </c>
      <c r="N258" s="46">
        <v>0</v>
      </c>
      <c r="O258" s="46">
        <v>0</v>
      </c>
      <c r="P258" s="63">
        <v>0</v>
      </c>
      <c r="Q258" s="24">
        <f t="shared" si="42"/>
        <v>0</v>
      </c>
      <c r="R258" s="24">
        <f t="shared" si="39"/>
        <v>0</v>
      </c>
      <c r="S258" s="34">
        <f t="shared" si="43"/>
        <v>0</v>
      </c>
      <c r="T258" s="16"/>
      <c r="U258" s="16"/>
      <c r="V258" s="35"/>
      <c r="W258" s="36"/>
      <c r="X258" s="35"/>
      <c r="Y258" s="36"/>
      <c r="Z258" s="35"/>
      <c r="AA258" s="36"/>
      <c r="AB258" s="35"/>
      <c r="AC258" s="36"/>
      <c r="AD258" s="35"/>
    </row>
    <row r="259" spans="1:30" s="64" customFormat="1" ht="48.75" hidden="1" customHeight="1" outlineLevel="1">
      <c r="A259" s="51"/>
      <c r="B259" s="38" t="s">
        <v>1204</v>
      </c>
      <c r="C259" s="18"/>
      <c r="D259" s="19"/>
      <c r="E259" s="27"/>
      <c r="F259" s="20"/>
      <c r="G259" s="53"/>
      <c r="H259" s="20"/>
      <c r="I259" s="29">
        <v>1</v>
      </c>
      <c r="J259" s="30">
        <v>0</v>
      </c>
      <c r="K259" s="30">
        <v>0</v>
      </c>
      <c r="L259" s="30">
        <v>0</v>
      </c>
      <c r="M259" s="46">
        <v>0</v>
      </c>
      <c r="N259" s="46">
        <v>0</v>
      </c>
      <c r="O259" s="46">
        <v>0</v>
      </c>
      <c r="P259" s="63">
        <v>0</v>
      </c>
      <c r="Q259" s="24">
        <f t="shared" si="42"/>
        <v>0</v>
      </c>
      <c r="R259" s="24">
        <f t="shared" si="39"/>
        <v>0</v>
      </c>
      <c r="S259" s="34">
        <f t="shared" si="43"/>
        <v>0</v>
      </c>
      <c r="T259" s="16"/>
      <c r="U259" s="16"/>
      <c r="V259" s="35"/>
      <c r="W259" s="36"/>
      <c r="X259" s="35"/>
      <c r="Y259" s="36"/>
      <c r="Z259" s="35"/>
      <c r="AA259" s="36"/>
      <c r="AB259" s="35"/>
      <c r="AC259" s="36"/>
      <c r="AD259" s="35"/>
    </row>
    <row r="260" spans="1:30" s="64" customFormat="1" ht="49.5" hidden="1" customHeight="1" outlineLevel="1">
      <c r="A260" s="51"/>
      <c r="B260" s="38" t="s">
        <v>1205</v>
      </c>
      <c r="C260" s="18"/>
      <c r="D260" s="19"/>
      <c r="E260" s="27"/>
      <c r="F260" s="20"/>
      <c r="G260" s="53"/>
      <c r="H260" s="20"/>
      <c r="I260" s="29">
        <v>1</v>
      </c>
      <c r="J260" s="30">
        <v>0</v>
      </c>
      <c r="K260" s="30">
        <v>0</v>
      </c>
      <c r="L260" s="30">
        <v>0</v>
      </c>
      <c r="M260" s="46">
        <v>0</v>
      </c>
      <c r="N260" s="46">
        <v>0</v>
      </c>
      <c r="O260" s="46">
        <v>0</v>
      </c>
      <c r="P260" s="63">
        <v>0</v>
      </c>
      <c r="Q260" s="24">
        <f t="shared" si="42"/>
        <v>0</v>
      </c>
      <c r="R260" s="24">
        <f t="shared" si="39"/>
        <v>0</v>
      </c>
      <c r="S260" s="34">
        <f t="shared" si="43"/>
        <v>0</v>
      </c>
      <c r="T260" s="16"/>
      <c r="U260" s="16"/>
      <c r="V260" s="35"/>
      <c r="W260" s="36"/>
      <c r="X260" s="35"/>
      <c r="Y260" s="36"/>
      <c r="Z260" s="35"/>
      <c r="AA260" s="36"/>
      <c r="AB260" s="35"/>
      <c r="AC260" s="36"/>
      <c r="AD260" s="35"/>
    </row>
    <row r="261" spans="1:30" s="62" customFormat="1" ht="15.75" hidden="1" customHeight="1" outlineLevel="1">
      <c r="A261" s="51"/>
      <c r="B261" s="61" t="s">
        <v>13</v>
      </c>
      <c r="C261" s="39"/>
      <c r="D261" s="40"/>
      <c r="E261" s="27"/>
      <c r="F261" s="20"/>
      <c r="G261" s="53"/>
      <c r="H261" s="20"/>
      <c r="I261" s="29">
        <f>SUM(I262:I264)</f>
        <v>20</v>
      </c>
      <c r="J261" s="29">
        <f t="shared" ref="J261:P261" si="51">SUM(J264:J264)</f>
        <v>6</v>
      </c>
      <c r="K261" s="29">
        <f t="shared" si="51"/>
        <v>6</v>
      </c>
      <c r="L261" s="29">
        <f t="shared" si="51"/>
        <v>0</v>
      </c>
      <c r="M261" s="29">
        <f t="shared" si="51"/>
        <v>0</v>
      </c>
      <c r="N261" s="29">
        <f t="shared" si="51"/>
        <v>0</v>
      </c>
      <c r="O261" s="29">
        <f t="shared" si="51"/>
        <v>0</v>
      </c>
      <c r="P261" s="20">
        <f t="shared" si="51"/>
        <v>0</v>
      </c>
      <c r="Q261" s="24">
        <f t="shared" si="42"/>
        <v>0</v>
      </c>
      <c r="R261" s="24">
        <f t="shared" si="39"/>
        <v>6</v>
      </c>
      <c r="S261" s="29">
        <f>SUM(S264:S264)</f>
        <v>0</v>
      </c>
      <c r="T261" s="16"/>
      <c r="U261" s="16"/>
      <c r="V261" s="44"/>
      <c r="W261" s="43"/>
      <c r="X261" s="44"/>
      <c r="Y261" s="43"/>
      <c r="Z261" s="44"/>
      <c r="AA261" s="43"/>
      <c r="AB261" s="44"/>
      <c r="AC261" s="43"/>
      <c r="AD261" s="44"/>
    </row>
    <row r="262" spans="1:30" s="62" customFormat="1" ht="15.75" hidden="1" customHeight="1" outlineLevel="1">
      <c r="A262" s="51"/>
      <c r="B262" s="38" t="s">
        <v>1339</v>
      </c>
      <c r="C262" s="39"/>
      <c r="D262" s="40"/>
      <c r="E262" s="27"/>
      <c r="F262" s="20"/>
      <c r="G262" s="53"/>
      <c r="H262" s="20"/>
      <c r="I262" s="29">
        <v>12</v>
      </c>
      <c r="J262" s="29">
        <v>0</v>
      </c>
      <c r="K262" s="29">
        <v>0</v>
      </c>
      <c r="L262" s="29">
        <v>0</v>
      </c>
      <c r="M262" s="46">
        <v>0</v>
      </c>
      <c r="N262" s="46">
        <v>0</v>
      </c>
      <c r="O262" s="46">
        <v>0</v>
      </c>
      <c r="P262" s="63">
        <v>0</v>
      </c>
      <c r="Q262" s="24">
        <f>M262+N262+O262+P262</f>
        <v>0</v>
      </c>
      <c r="R262" s="24">
        <f>K262+Q262</f>
        <v>0</v>
      </c>
      <c r="S262" s="34">
        <f>IF(J262-R262&lt;0,0,J262-R262)</f>
        <v>0</v>
      </c>
      <c r="T262" s="16"/>
      <c r="U262" s="16"/>
      <c r="V262" s="44"/>
      <c r="W262" s="43"/>
      <c r="X262" s="44"/>
      <c r="Y262" s="43"/>
      <c r="Z262" s="44"/>
      <c r="AA262" s="43"/>
      <c r="AB262" s="44"/>
      <c r="AC262" s="43"/>
      <c r="AD262" s="44"/>
    </row>
    <row r="263" spans="1:30" s="62" customFormat="1" ht="15.75" hidden="1" customHeight="1" outlineLevel="1">
      <c r="A263" s="51"/>
      <c r="B263" s="38" t="s">
        <v>1340</v>
      </c>
      <c r="C263" s="39"/>
      <c r="D263" s="40"/>
      <c r="E263" s="27"/>
      <c r="F263" s="20"/>
      <c r="G263" s="53"/>
      <c r="H263" s="20"/>
      <c r="I263" s="29">
        <v>2</v>
      </c>
      <c r="J263" s="29">
        <v>0</v>
      </c>
      <c r="K263" s="29">
        <v>0</v>
      </c>
      <c r="L263" s="29">
        <v>0</v>
      </c>
      <c r="M263" s="46">
        <v>0</v>
      </c>
      <c r="N263" s="46">
        <v>0</v>
      </c>
      <c r="O263" s="46">
        <v>0</v>
      </c>
      <c r="P263" s="63">
        <v>0</v>
      </c>
      <c r="Q263" s="24">
        <f>M263+N263+O263+P263</f>
        <v>0</v>
      </c>
      <c r="R263" s="24">
        <f>K263+Q263</f>
        <v>0</v>
      </c>
      <c r="S263" s="34">
        <f>IF(J263-R263&lt;0,0,J263-R263)</f>
        <v>0</v>
      </c>
      <c r="T263" s="16"/>
      <c r="U263" s="16"/>
      <c r="V263" s="44"/>
      <c r="W263" s="43"/>
      <c r="X263" s="44"/>
      <c r="Y263" s="43"/>
      <c r="Z263" s="44"/>
      <c r="AA263" s="43"/>
      <c r="AB263" s="44"/>
      <c r="AC263" s="43"/>
      <c r="AD263" s="44"/>
    </row>
    <row r="264" spans="1:30" s="49" customFormat="1" ht="15.75" hidden="1" customHeight="1" outlineLevel="1">
      <c r="A264" s="51"/>
      <c r="B264" s="26" t="s">
        <v>753</v>
      </c>
      <c r="C264" s="39"/>
      <c r="D264" s="40"/>
      <c r="E264" s="27"/>
      <c r="F264" s="20"/>
      <c r="G264" s="53"/>
      <c r="H264" s="20"/>
      <c r="I264" s="29">
        <v>6</v>
      </c>
      <c r="J264" s="29">
        <v>6</v>
      </c>
      <c r="K264" s="29">
        <v>6</v>
      </c>
      <c r="L264" s="29">
        <v>0</v>
      </c>
      <c r="M264" s="46">
        <v>0</v>
      </c>
      <c r="N264" s="46">
        <v>0</v>
      </c>
      <c r="O264" s="46">
        <v>0</v>
      </c>
      <c r="P264" s="63">
        <v>0</v>
      </c>
      <c r="Q264" s="24">
        <f t="shared" si="42"/>
        <v>0</v>
      </c>
      <c r="R264" s="24">
        <f t="shared" si="39"/>
        <v>6</v>
      </c>
      <c r="S264" s="34">
        <f t="shared" si="43"/>
        <v>0</v>
      </c>
      <c r="T264" s="16"/>
      <c r="U264" s="16"/>
      <c r="V264" s="47"/>
      <c r="W264" s="48"/>
      <c r="X264" s="47"/>
      <c r="Y264" s="48"/>
      <c r="Z264" s="47"/>
      <c r="AA264" s="48"/>
      <c r="AB264" s="47"/>
      <c r="AC264" s="48"/>
      <c r="AD264" s="47"/>
    </row>
    <row r="265" spans="1:30" s="49" customFormat="1" ht="33" customHeight="1" collapsed="1">
      <c r="A265" s="51" t="s">
        <v>154</v>
      </c>
      <c r="B265" s="55" t="s">
        <v>792</v>
      </c>
      <c r="C265" s="39"/>
      <c r="D265" s="40"/>
      <c r="E265" s="27"/>
      <c r="F265" s="20"/>
      <c r="G265" s="53"/>
      <c r="H265" s="20"/>
      <c r="I265" s="20">
        <f>I266+I267+I268+I269+I278</f>
        <v>47</v>
      </c>
      <c r="J265" s="20">
        <f>J266+J267+J268+J269+J278</f>
        <v>26</v>
      </c>
      <c r="K265" s="20">
        <f t="shared" ref="K265:P265" si="52">K266+K267+K268+K269+K278</f>
        <v>10</v>
      </c>
      <c r="L265" s="20">
        <f t="shared" si="52"/>
        <v>0</v>
      </c>
      <c r="M265" s="20">
        <f t="shared" si="52"/>
        <v>0</v>
      </c>
      <c r="N265" s="20">
        <f t="shared" si="52"/>
        <v>0</v>
      </c>
      <c r="O265" s="20">
        <f t="shared" si="52"/>
        <v>0</v>
      </c>
      <c r="P265" s="20">
        <f t="shared" si="52"/>
        <v>0</v>
      </c>
      <c r="Q265" s="24">
        <f t="shared" si="42"/>
        <v>0</v>
      </c>
      <c r="R265" s="24">
        <f t="shared" si="39"/>
        <v>10</v>
      </c>
      <c r="S265" s="20">
        <f>S266+S267+S268+S269+S278</f>
        <v>16</v>
      </c>
      <c r="T265" s="16"/>
      <c r="U265" s="16"/>
      <c r="V265" s="47"/>
      <c r="W265" s="48"/>
      <c r="X265" s="47"/>
      <c r="Y265" s="48"/>
      <c r="Z265" s="47"/>
      <c r="AA265" s="48"/>
      <c r="AB265" s="47"/>
      <c r="AC265" s="48"/>
      <c r="AD265" s="47"/>
    </row>
    <row r="266" spans="1:30" s="64" customFormat="1" ht="36" hidden="1" customHeight="1" outlineLevel="1">
      <c r="A266" s="51"/>
      <c r="B266" s="26" t="s">
        <v>317</v>
      </c>
      <c r="C266" s="18"/>
      <c r="D266" s="19" t="s">
        <v>238</v>
      </c>
      <c r="E266" s="27" t="s">
        <v>713</v>
      </c>
      <c r="F266" s="20"/>
      <c r="G266" s="53"/>
      <c r="H266" s="20" t="s">
        <v>711</v>
      </c>
      <c r="I266" s="29">
        <v>12</v>
      </c>
      <c r="J266" s="30">
        <v>0</v>
      </c>
      <c r="K266" s="30">
        <v>0</v>
      </c>
      <c r="L266" s="30">
        <v>0</v>
      </c>
      <c r="M266" s="46">
        <v>0</v>
      </c>
      <c r="N266" s="46">
        <v>0</v>
      </c>
      <c r="O266" s="46">
        <v>0</v>
      </c>
      <c r="P266" s="46">
        <v>0</v>
      </c>
      <c r="Q266" s="33">
        <f t="shared" si="42"/>
        <v>0</v>
      </c>
      <c r="R266" s="33">
        <f t="shared" si="39"/>
        <v>0</v>
      </c>
      <c r="S266" s="34">
        <f t="shared" si="43"/>
        <v>0</v>
      </c>
      <c r="T266" s="16"/>
      <c r="U266" s="16"/>
      <c r="V266" s="35"/>
      <c r="W266" s="36"/>
      <c r="X266" s="35"/>
      <c r="Y266" s="36"/>
      <c r="Z266" s="35"/>
      <c r="AA266" s="36"/>
      <c r="AB266" s="35"/>
      <c r="AC266" s="36"/>
      <c r="AD266" s="35"/>
    </row>
    <row r="267" spans="1:30" s="64" customFormat="1" ht="22.5" hidden="1" customHeight="1" outlineLevel="1">
      <c r="A267" s="51"/>
      <c r="B267" s="26" t="s">
        <v>433</v>
      </c>
      <c r="C267" s="39"/>
      <c r="D267" s="40"/>
      <c r="E267" s="41" t="s">
        <v>722</v>
      </c>
      <c r="F267" s="20"/>
      <c r="G267" s="53"/>
      <c r="H267" s="20">
        <v>91443</v>
      </c>
      <c r="I267" s="29">
        <v>4</v>
      </c>
      <c r="J267" s="30">
        <v>4</v>
      </c>
      <c r="K267" s="30">
        <v>0</v>
      </c>
      <c r="L267" s="30">
        <v>0</v>
      </c>
      <c r="M267" s="46">
        <v>0</v>
      </c>
      <c r="N267" s="46">
        <v>0</v>
      </c>
      <c r="O267" s="46">
        <v>0</v>
      </c>
      <c r="P267" s="46">
        <v>0</v>
      </c>
      <c r="Q267" s="33">
        <f t="shared" si="42"/>
        <v>0</v>
      </c>
      <c r="R267" s="33">
        <f t="shared" si="39"/>
        <v>0</v>
      </c>
      <c r="S267" s="34">
        <f t="shared" si="43"/>
        <v>4</v>
      </c>
      <c r="T267" s="16"/>
      <c r="U267" s="16"/>
      <c r="V267" s="35"/>
      <c r="W267" s="36"/>
      <c r="X267" s="35"/>
      <c r="Y267" s="36"/>
      <c r="Z267" s="35"/>
      <c r="AA267" s="36"/>
      <c r="AB267" s="35"/>
      <c r="AC267" s="36"/>
      <c r="AD267" s="35"/>
    </row>
    <row r="268" spans="1:30" s="64" customFormat="1" ht="22.5" hidden="1" customHeight="1" outlineLevel="1">
      <c r="A268" s="51"/>
      <c r="B268" s="26" t="s">
        <v>434</v>
      </c>
      <c r="C268" s="39"/>
      <c r="D268" s="40"/>
      <c r="E268" s="41" t="s">
        <v>723</v>
      </c>
      <c r="F268" s="20"/>
      <c r="G268" s="53"/>
      <c r="H268" s="20"/>
      <c r="I268" s="29">
        <v>2</v>
      </c>
      <c r="J268" s="30">
        <v>2</v>
      </c>
      <c r="K268" s="30">
        <v>0</v>
      </c>
      <c r="L268" s="30">
        <v>0</v>
      </c>
      <c r="M268" s="46">
        <v>0</v>
      </c>
      <c r="N268" s="46">
        <v>0</v>
      </c>
      <c r="O268" s="46">
        <v>0</v>
      </c>
      <c r="P268" s="46">
        <v>0</v>
      </c>
      <c r="Q268" s="33">
        <f t="shared" si="42"/>
        <v>0</v>
      </c>
      <c r="R268" s="33">
        <f t="shared" si="39"/>
        <v>0</v>
      </c>
      <c r="S268" s="34">
        <f t="shared" si="43"/>
        <v>2</v>
      </c>
      <c r="T268" s="16"/>
      <c r="U268" s="16"/>
      <c r="V268" s="35"/>
      <c r="W268" s="36"/>
      <c r="X268" s="35"/>
      <c r="Y268" s="36"/>
      <c r="Z268" s="35"/>
      <c r="AA268" s="36"/>
      <c r="AB268" s="35"/>
      <c r="AC268" s="36"/>
      <c r="AD268" s="35"/>
    </row>
    <row r="269" spans="1:30" s="62" customFormat="1" ht="15.75" hidden="1" customHeight="1" outlineLevel="1">
      <c r="A269" s="51"/>
      <c r="B269" s="38" t="s">
        <v>171</v>
      </c>
      <c r="C269" s="39"/>
      <c r="D269" s="40"/>
      <c r="E269" s="41"/>
      <c r="F269" s="29"/>
      <c r="G269" s="42"/>
      <c r="H269" s="29"/>
      <c r="I269" s="29">
        <f t="shared" ref="I269:P269" si="53">SUM(I270:I277)</f>
        <v>8</v>
      </c>
      <c r="J269" s="29">
        <f t="shared" si="53"/>
        <v>0</v>
      </c>
      <c r="K269" s="29">
        <f t="shared" si="53"/>
        <v>0</v>
      </c>
      <c r="L269" s="29">
        <f t="shared" si="53"/>
        <v>0</v>
      </c>
      <c r="M269" s="29">
        <f t="shared" si="53"/>
        <v>0</v>
      </c>
      <c r="N269" s="29">
        <f t="shared" si="53"/>
        <v>0</v>
      </c>
      <c r="O269" s="29">
        <f t="shared" si="53"/>
        <v>0</v>
      </c>
      <c r="P269" s="29">
        <f t="shared" si="53"/>
        <v>0</v>
      </c>
      <c r="Q269" s="33">
        <f t="shared" si="42"/>
        <v>0</v>
      </c>
      <c r="R269" s="33">
        <f t="shared" si="39"/>
        <v>0</v>
      </c>
      <c r="S269" s="29">
        <f>SUM(S270:S277)</f>
        <v>0</v>
      </c>
      <c r="T269" s="16"/>
      <c r="U269" s="16"/>
      <c r="V269" s="44"/>
      <c r="W269" s="43"/>
      <c r="X269" s="44"/>
      <c r="Y269" s="43"/>
      <c r="Z269" s="44"/>
      <c r="AA269" s="43"/>
      <c r="AB269" s="44"/>
      <c r="AC269" s="43"/>
      <c r="AD269" s="44"/>
    </row>
    <row r="270" spans="1:30" s="49" customFormat="1" ht="32.25" hidden="1" customHeight="1" outlineLevel="1">
      <c r="A270" s="51"/>
      <c r="B270" s="26" t="s">
        <v>239</v>
      </c>
      <c r="C270" s="39"/>
      <c r="D270" s="40"/>
      <c r="E270" s="41" t="s">
        <v>714</v>
      </c>
      <c r="F270" s="29"/>
      <c r="G270" s="42"/>
      <c r="H270" s="29">
        <v>91714</v>
      </c>
      <c r="I270" s="29">
        <v>1</v>
      </c>
      <c r="J270" s="29">
        <v>0</v>
      </c>
      <c r="K270" s="29">
        <v>0</v>
      </c>
      <c r="L270" s="29">
        <v>0</v>
      </c>
      <c r="M270" s="46">
        <v>0</v>
      </c>
      <c r="N270" s="46">
        <v>0</v>
      </c>
      <c r="O270" s="46">
        <v>0</v>
      </c>
      <c r="P270" s="46">
        <v>0</v>
      </c>
      <c r="Q270" s="33">
        <f t="shared" si="42"/>
        <v>0</v>
      </c>
      <c r="R270" s="33">
        <f t="shared" si="39"/>
        <v>0</v>
      </c>
      <c r="S270" s="34">
        <f t="shared" si="43"/>
        <v>0</v>
      </c>
      <c r="T270" s="16"/>
      <c r="U270" s="16"/>
      <c r="V270" s="47"/>
      <c r="W270" s="48"/>
      <c r="X270" s="47"/>
      <c r="Y270" s="48"/>
      <c r="Z270" s="47"/>
      <c r="AA270" s="48"/>
      <c r="AB270" s="47"/>
      <c r="AC270" s="48"/>
      <c r="AD270" s="47"/>
    </row>
    <row r="271" spans="1:30" s="49" customFormat="1" ht="32.25" hidden="1" customHeight="1" outlineLevel="1">
      <c r="A271" s="51"/>
      <c r="B271" s="26" t="s">
        <v>240</v>
      </c>
      <c r="C271" s="39"/>
      <c r="D271" s="40"/>
      <c r="E271" s="41" t="s">
        <v>715</v>
      </c>
      <c r="F271" s="29"/>
      <c r="G271" s="42"/>
      <c r="H271" s="29">
        <v>91925</v>
      </c>
      <c r="I271" s="29">
        <v>1</v>
      </c>
      <c r="J271" s="29">
        <v>0</v>
      </c>
      <c r="K271" s="29">
        <v>0</v>
      </c>
      <c r="L271" s="29">
        <v>0</v>
      </c>
      <c r="M271" s="46">
        <v>0</v>
      </c>
      <c r="N271" s="46">
        <v>0</v>
      </c>
      <c r="O271" s="46">
        <v>0</v>
      </c>
      <c r="P271" s="46">
        <v>0</v>
      </c>
      <c r="Q271" s="33">
        <f t="shared" si="42"/>
        <v>0</v>
      </c>
      <c r="R271" s="33">
        <f t="shared" si="39"/>
        <v>0</v>
      </c>
      <c r="S271" s="34">
        <f t="shared" si="43"/>
        <v>0</v>
      </c>
      <c r="T271" s="16"/>
      <c r="U271" s="16"/>
      <c r="V271" s="47"/>
      <c r="W271" s="48"/>
      <c r="X271" s="47"/>
      <c r="Y271" s="48"/>
      <c r="Z271" s="47"/>
      <c r="AA271" s="48"/>
      <c r="AB271" s="47"/>
      <c r="AC271" s="48"/>
      <c r="AD271" s="47"/>
    </row>
    <row r="272" spans="1:30" s="49" customFormat="1" ht="32.25" hidden="1" customHeight="1" outlineLevel="1">
      <c r="A272" s="51"/>
      <c r="B272" s="26" t="s">
        <v>241</v>
      </c>
      <c r="C272" s="39"/>
      <c r="D272" s="40"/>
      <c r="E272" s="41" t="s">
        <v>716</v>
      </c>
      <c r="F272" s="29"/>
      <c r="G272" s="42"/>
      <c r="H272" s="29">
        <v>949421</v>
      </c>
      <c r="I272" s="29">
        <v>1</v>
      </c>
      <c r="J272" s="29">
        <v>0</v>
      </c>
      <c r="K272" s="29">
        <v>0</v>
      </c>
      <c r="L272" s="29">
        <v>0</v>
      </c>
      <c r="M272" s="46">
        <v>0</v>
      </c>
      <c r="N272" s="46">
        <v>0</v>
      </c>
      <c r="O272" s="46">
        <v>0</v>
      </c>
      <c r="P272" s="46">
        <v>0</v>
      </c>
      <c r="Q272" s="33">
        <f t="shared" si="42"/>
        <v>0</v>
      </c>
      <c r="R272" s="33">
        <f t="shared" si="39"/>
        <v>0</v>
      </c>
      <c r="S272" s="34">
        <f t="shared" si="43"/>
        <v>0</v>
      </c>
      <c r="T272" s="16"/>
      <c r="U272" s="16"/>
      <c r="V272" s="47"/>
      <c r="W272" s="48"/>
      <c r="X272" s="47"/>
      <c r="Y272" s="48"/>
      <c r="Z272" s="47"/>
      <c r="AA272" s="48"/>
      <c r="AB272" s="47"/>
      <c r="AC272" s="48"/>
      <c r="AD272" s="47"/>
    </row>
    <row r="273" spans="1:30" s="49" customFormat="1" ht="32.25" hidden="1" customHeight="1" outlineLevel="1">
      <c r="A273" s="51"/>
      <c r="B273" s="26" t="s">
        <v>242</v>
      </c>
      <c r="C273" s="39"/>
      <c r="D273" s="40"/>
      <c r="E273" s="41" t="s">
        <v>717</v>
      </c>
      <c r="F273" s="29"/>
      <c r="G273" s="42"/>
      <c r="H273" s="29">
        <v>94641</v>
      </c>
      <c r="I273" s="29">
        <v>1</v>
      </c>
      <c r="J273" s="29">
        <v>0</v>
      </c>
      <c r="K273" s="29">
        <v>0</v>
      </c>
      <c r="L273" s="29">
        <v>0</v>
      </c>
      <c r="M273" s="46">
        <v>0</v>
      </c>
      <c r="N273" s="46">
        <v>0</v>
      </c>
      <c r="O273" s="46">
        <v>0</v>
      </c>
      <c r="P273" s="46">
        <v>0</v>
      </c>
      <c r="Q273" s="33">
        <f t="shared" si="42"/>
        <v>0</v>
      </c>
      <c r="R273" s="33">
        <f t="shared" ref="R273:R317" si="54">K273+Q273</f>
        <v>0</v>
      </c>
      <c r="S273" s="34">
        <f t="shared" si="43"/>
        <v>0</v>
      </c>
      <c r="T273" s="16"/>
      <c r="U273" s="16"/>
      <c r="V273" s="47"/>
      <c r="W273" s="48"/>
      <c r="X273" s="47"/>
      <c r="Y273" s="48"/>
      <c r="Z273" s="47"/>
      <c r="AA273" s="48"/>
      <c r="AB273" s="47"/>
      <c r="AC273" s="48"/>
      <c r="AD273" s="47"/>
    </row>
    <row r="274" spans="1:30" s="49" customFormat="1" ht="32.25" hidden="1" customHeight="1" outlineLevel="1">
      <c r="A274" s="51"/>
      <c r="B274" s="26" t="s">
        <v>243</v>
      </c>
      <c r="C274" s="39"/>
      <c r="D274" s="40"/>
      <c r="E274" s="41" t="s">
        <v>718</v>
      </c>
      <c r="F274" s="29"/>
      <c r="G274" s="42"/>
      <c r="H274" s="29">
        <v>95631</v>
      </c>
      <c r="I274" s="29">
        <v>1</v>
      </c>
      <c r="J274" s="29">
        <v>0</v>
      </c>
      <c r="K274" s="29">
        <v>0</v>
      </c>
      <c r="L274" s="29">
        <v>0</v>
      </c>
      <c r="M274" s="46">
        <v>0</v>
      </c>
      <c r="N274" s="46">
        <v>0</v>
      </c>
      <c r="O274" s="46">
        <v>0</v>
      </c>
      <c r="P274" s="46">
        <v>0</v>
      </c>
      <c r="Q274" s="33">
        <f t="shared" si="42"/>
        <v>0</v>
      </c>
      <c r="R274" s="33">
        <f t="shared" si="54"/>
        <v>0</v>
      </c>
      <c r="S274" s="34">
        <f t="shared" si="43"/>
        <v>0</v>
      </c>
      <c r="T274" s="16"/>
      <c r="U274" s="16"/>
      <c r="V274" s="47"/>
      <c r="W274" s="48"/>
      <c r="X274" s="47"/>
      <c r="Y274" s="48"/>
      <c r="Z274" s="47"/>
      <c r="AA274" s="48"/>
      <c r="AB274" s="47"/>
      <c r="AC274" s="48"/>
      <c r="AD274" s="47"/>
    </row>
    <row r="275" spans="1:30" s="49" customFormat="1" ht="32.25" hidden="1" customHeight="1" outlineLevel="1">
      <c r="A275" s="51"/>
      <c r="B275" s="26" t="s">
        <v>244</v>
      </c>
      <c r="C275" s="39"/>
      <c r="D275" s="40"/>
      <c r="E275" s="41" t="s">
        <v>719</v>
      </c>
      <c r="F275" s="29"/>
      <c r="G275" s="42"/>
      <c r="H275" s="29">
        <v>94223</v>
      </c>
      <c r="I275" s="29">
        <v>1</v>
      </c>
      <c r="J275" s="29">
        <v>0</v>
      </c>
      <c r="K275" s="29">
        <v>0</v>
      </c>
      <c r="L275" s="29">
        <v>0</v>
      </c>
      <c r="M275" s="46">
        <v>0</v>
      </c>
      <c r="N275" s="46">
        <v>0</v>
      </c>
      <c r="O275" s="46">
        <v>0</v>
      </c>
      <c r="P275" s="46">
        <v>0</v>
      </c>
      <c r="Q275" s="33">
        <f t="shared" si="42"/>
        <v>0</v>
      </c>
      <c r="R275" s="33">
        <f t="shared" si="54"/>
        <v>0</v>
      </c>
      <c r="S275" s="34">
        <f t="shared" si="43"/>
        <v>0</v>
      </c>
      <c r="T275" s="16"/>
      <c r="U275" s="16"/>
      <c r="V275" s="47"/>
      <c r="W275" s="48"/>
      <c r="X275" s="47"/>
      <c r="Y275" s="48"/>
      <c r="Z275" s="47"/>
      <c r="AA275" s="48"/>
      <c r="AB275" s="47"/>
      <c r="AC275" s="48"/>
      <c r="AD275" s="47"/>
    </row>
    <row r="276" spans="1:30" s="49" customFormat="1" ht="32.25" hidden="1" customHeight="1" outlineLevel="1">
      <c r="A276" s="51"/>
      <c r="B276" s="26" t="s">
        <v>245</v>
      </c>
      <c r="C276" s="39"/>
      <c r="D276" s="40"/>
      <c r="E276" s="41" t="s">
        <v>720</v>
      </c>
      <c r="F276" s="29"/>
      <c r="G276" s="42"/>
      <c r="H276" s="29">
        <v>91449</v>
      </c>
      <c r="I276" s="29">
        <v>1</v>
      </c>
      <c r="J276" s="29">
        <v>0</v>
      </c>
      <c r="K276" s="29">
        <v>0</v>
      </c>
      <c r="L276" s="29">
        <v>0</v>
      </c>
      <c r="M276" s="46">
        <v>0</v>
      </c>
      <c r="N276" s="46">
        <v>0</v>
      </c>
      <c r="O276" s="46">
        <v>0</v>
      </c>
      <c r="P276" s="46">
        <v>0</v>
      </c>
      <c r="Q276" s="33">
        <f t="shared" si="42"/>
        <v>0</v>
      </c>
      <c r="R276" s="33">
        <f t="shared" si="54"/>
        <v>0</v>
      </c>
      <c r="S276" s="34">
        <f t="shared" si="43"/>
        <v>0</v>
      </c>
      <c r="T276" s="16"/>
      <c r="U276" s="16"/>
      <c r="V276" s="47"/>
      <c r="W276" s="48"/>
      <c r="X276" s="47"/>
      <c r="Y276" s="48"/>
      <c r="Z276" s="47"/>
      <c r="AA276" s="48"/>
      <c r="AB276" s="47"/>
      <c r="AC276" s="48"/>
      <c r="AD276" s="47"/>
    </row>
    <row r="277" spans="1:30" s="49" customFormat="1" ht="32.25" hidden="1" customHeight="1" outlineLevel="1">
      <c r="A277" s="51"/>
      <c r="B277" s="26" t="s">
        <v>246</v>
      </c>
      <c r="C277" s="39"/>
      <c r="D277" s="40"/>
      <c r="E277" s="41" t="s">
        <v>721</v>
      </c>
      <c r="F277" s="29"/>
      <c r="G277" s="42"/>
      <c r="H277" s="29">
        <v>93147</v>
      </c>
      <c r="I277" s="29">
        <v>1</v>
      </c>
      <c r="J277" s="29">
        <v>0</v>
      </c>
      <c r="K277" s="29">
        <v>0</v>
      </c>
      <c r="L277" s="29">
        <v>0</v>
      </c>
      <c r="M277" s="46">
        <v>0</v>
      </c>
      <c r="N277" s="46">
        <v>0</v>
      </c>
      <c r="O277" s="46">
        <v>0</v>
      </c>
      <c r="P277" s="46">
        <v>0</v>
      </c>
      <c r="Q277" s="33">
        <f t="shared" si="42"/>
        <v>0</v>
      </c>
      <c r="R277" s="33">
        <f t="shared" si="54"/>
        <v>0</v>
      </c>
      <c r="S277" s="34">
        <f t="shared" si="43"/>
        <v>0</v>
      </c>
      <c r="T277" s="16"/>
      <c r="U277" s="16"/>
      <c r="V277" s="47"/>
      <c r="W277" s="48"/>
      <c r="X277" s="47"/>
      <c r="Y277" s="48"/>
      <c r="Z277" s="47"/>
      <c r="AA277" s="48"/>
      <c r="AB277" s="47"/>
      <c r="AC277" s="48"/>
      <c r="AD277" s="47"/>
    </row>
    <row r="278" spans="1:30" s="62" customFormat="1" ht="15.75" hidden="1" customHeight="1" outlineLevel="1">
      <c r="A278" s="51"/>
      <c r="B278" s="38" t="s">
        <v>13</v>
      </c>
      <c r="C278" s="39"/>
      <c r="D278" s="40"/>
      <c r="E278" s="41"/>
      <c r="F278" s="29"/>
      <c r="G278" s="42"/>
      <c r="H278" s="29"/>
      <c r="I278" s="29">
        <f>SUM(I279:I281)</f>
        <v>21</v>
      </c>
      <c r="J278" s="29">
        <f>SUM(J279:J281)</f>
        <v>20</v>
      </c>
      <c r="K278" s="29">
        <f>SUM(K279:K281)</f>
        <v>10</v>
      </c>
      <c r="L278" s="29">
        <f>SUM(L279:L281)</f>
        <v>0</v>
      </c>
      <c r="M278" s="29">
        <f>SUM(M279:M281)</f>
        <v>0</v>
      </c>
      <c r="N278" s="29">
        <v>0</v>
      </c>
      <c r="O278" s="29">
        <f>SUM(O279:O281)</f>
        <v>0</v>
      </c>
      <c r="P278" s="29">
        <f>SUM(P279:P281)</f>
        <v>0</v>
      </c>
      <c r="Q278" s="33">
        <f t="shared" si="42"/>
        <v>0</v>
      </c>
      <c r="R278" s="33">
        <f t="shared" si="54"/>
        <v>10</v>
      </c>
      <c r="S278" s="29">
        <f>SUM(S279:S281)</f>
        <v>10</v>
      </c>
      <c r="T278" s="16"/>
      <c r="U278" s="16"/>
      <c r="V278" s="44"/>
      <c r="W278" s="43"/>
      <c r="X278" s="44"/>
      <c r="Y278" s="43"/>
      <c r="Z278" s="44"/>
      <c r="AA278" s="43"/>
      <c r="AB278" s="44"/>
      <c r="AC278" s="43"/>
      <c r="AD278" s="44"/>
    </row>
    <row r="279" spans="1:30" s="49" customFormat="1" ht="27.75" hidden="1" customHeight="1" outlineLevel="1">
      <c r="A279" s="51"/>
      <c r="B279" s="26" t="s">
        <v>725</v>
      </c>
      <c r="C279" s="39"/>
      <c r="D279" s="40"/>
      <c r="E279" s="41" t="s">
        <v>726</v>
      </c>
      <c r="F279" s="29"/>
      <c r="G279" s="42"/>
      <c r="H279" s="29">
        <v>91502</v>
      </c>
      <c r="I279" s="29">
        <v>1</v>
      </c>
      <c r="J279" s="29">
        <v>0</v>
      </c>
      <c r="K279" s="29">
        <v>0</v>
      </c>
      <c r="L279" s="29">
        <v>0</v>
      </c>
      <c r="M279" s="46">
        <v>0</v>
      </c>
      <c r="N279" s="46">
        <v>0</v>
      </c>
      <c r="O279" s="46">
        <v>0</v>
      </c>
      <c r="P279" s="46">
        <v>0</v>
      </c>
      <c r="Q279" s="33">
        <f t="shared" si="42"/>
        <v>0</v>
      </c>
      <c r="R279" s="33">
        <f t="shared" si="54"/>
        <v>0</v>
      </c>
      <c r="S279" s="34">
        <f t="shared" si="43"/>
        <v>0</v>
      </c>
      <c r="T279" s="16"/>
      <c r="U279" s="16"/>
      <c r="V279" s="47"/>
      <c r="W279" s="48"/>
      <c r="X279" s="47"/>
      <c r="Y279" s="48"/>
      <c r="Z279" s="47"/>
      <c r="AA279" s="48"/>
      <c r="AB279" s="47"/>
      <c r="AC279" s="48"/>
      <c r="AD279" s="47"/>
    </row>
    <row r="280" spans="1:30" s="49" customFormat="1" ht="15.75" hidden="1" customHeight="1" outlineLevel="1">
      <c r="A280" s="51"/>
      <c r="B280" s="26" t="s">
        <v>247</v>
      </c>
      <c r="C280" s="39"/>
      <c r="D280" s="40"/>
      <c r="E280" s="41" t="s">
        <v>712</v>
      </c>
      <c r="F280" s="29"/>
      <c r="G280" s="42"/>
      <c r="H280" s="29">
        <v>91091</v>
      </c>
      <c r="I280" s="29">
        <v>10</v>
      </c>
      <c r="J280" s="29">
        <v>10</v>
      </c>
      <c r="K280" s="29">
        <v>10</v>
      </c>
      <c r="L280" s="29">
        <v>0</v>
      </c>
      <c r="M280" s="46">
        <v>0</v>
      </c>
      <c r="N280" s="46">
        <v>0</v>
      </c>
      <c r="O280" s="46">
        <v>0</v>
      </c>
      <c r="P280" s="46">
        <v>0</v>
      </c>
      <c r="Q280" s="33">
        <f t="shared" si="42"/>
        <v>0</v>
      </c>
      <c r="R280" s="33">
        <f t="shared" si="54"/>
        <v>10</v>
      </c>
      <c r="S280" s="34">
        <f t="shared" si="43"/>
        <v>0</v>
      </c>
      <c r="T280" s="16"/>
      <c r="U280" s="16"/>
      <c r="V280" s="47"/>
      <c r="W280" s="48"/>
      <c r="X280" s="47"/>
      <c r="Y280" s="48"/>
      <c r="Z280" s="47"/>
      <c r="AA280" s="48"/>
      <c r="AB280" s="47"/>
      <c r="AC280" s="48"/>
      <c r="AD280" s="47"/>
    </row>
    <row r="281" spans="1:30" s="49" customFormat="1" ht="15.75" hidden="1" customHeight="1" outlineLevel="1">
      <c r="A281" s="51"/>
      <c r="B281" s="26" t="s">
        <v>866</v>
      </c>
      <c r="C281" s="39"/>
      <c r="D281" s="40"/>
      <c r="E281" s="41" t="s">
        <v>724</v>
      </c>
      <c r="F281" s="29"/>
      <c r="G281" s="42"/>
      <c r="H281" s="29">
        <v>91230</v>
      </c>
      <c r="I281" s="29">
        <v>10</v>
      </c>
      <c r="J281" s="29">
        <v>10</v>
      </c>
      <c r="K281" s="29">
        <v>0</v>
      </c>
      <c r="L281" s="29">
        <v>0</v>
      </c>
      <c r="M281" s="46">
        <v>0</v>
      </c>
      <c r="N281" s="46">
        <v>0</v>
      </c>
      <c r="O281" s="46">
        <v>0</v>
      </c>
      <c r="P281" s="46">
        <v>0</v>
      </c>
      <c r="Q281" s="33">
        <f t="shared" si="42"/>
        <v>0</v>
      </c>
      <c r="R281" s="33">
        <f t="shared" si="54"/>
        <v>0</v>
      </c>
      <c r="S281" s="34">
        <f t="shared" si="43"/>
        <v>10</v>
      </c>
      <c r="T281" s="16"/>
      <c r="U281" s="16"/>
      <c r="V281" s="47"/>
      <c r="W281" s="48"/>
      <c r="X281" s="47"/>
      <c r="Y281" s="48"/>
      <c r="Z281" s="47"/>
      <c r="AA281" s="48"/>
      <c r="AB281" s="47"/>
      <c r="AC281" s="48"/>
      <c r="AD281" s="47"/>
    </row>
    <row r="282" spans="1:30" s="49" customFormat="1" ht="33" customHeight="1" collapsed="1">
      <c r="A282" s="51" t="s">
        <v>413</v>
      </c>
      <c r="B282" s="55" t="s">
        <v>793</v>
      </c>
      <c r="C282" s="39"/>
      <c r="D282" s="40"/>
      <c r="E282" s="41"/>
      <c r="F282" s="29"/>
      <c r="G282" s="42"/>
      <c r="H282" s="29"/>
      <c r="I282" s="20">
        <f>SUM(I283:I287)</f>
        <v>14</v>
      </c>
      <c r="J282" s="20">
        <f>SUM(J283:J287)</f>
        <v>5</v>
      </c>
      <c r="K282" s="20">
        <f t="shared" ref="K282:P282" si="55">SUM(K283:K287)</f>
        <v>5</v>
      </c>
      <c r="L282" s="20">
        <f t="shared" si="55"/>
        <v>0</v>
      </c>
      <c r="M282" s="20">
        <f t="shared" si="55"/>
        <v>0</v>
      </c>
      <c r="N282" s="20">
        <f t="shared" si="55"/>
        <v>0</v>
      </c>
      <c r="O282" s="20">
        <f t="shared" si="55"/>
        <v>0</v>
      </c>
      <c r="P282" s="20">
        <f t="shared" si="55"/>
        <v>0</v>
      </c>
      <c r="Q282" s="24">
        <f t="shared" si="42"/>
        <v>0</v>
      </c>
      <c r="R282" s="24">
        <f t="shared" si="54"/>
        <v>5</v>
      </c>
      <c r="S282" s="20">
        <f>SUM(S283:S287)</f>
        <v>0</v>
      </c>
      <c r="T282" s="16"/>
      <c r="U282" s="16"/>
      <c r="V282" s="47"/>
      <c r="W282" s="48"/>
      <c r="X282" s="47"/>
      <c r="Y282" s="48"/>
      <c r="Z282" s="47"/>
      <c r="AA282" s="48"/>
      <c r="AB282" s="47"/>
      <c r="AC282" s="48"/>
      <c r="AD282" s="47"/>
    </row>
    <row r="283" spans="1:30" s="64" customFormat="1" ht="39" hidden="1" customHeight="1" outlineLevel="1">
      <c r="A283" s="51"/>
      <c r="B283" s="26" t="s">
        <v>249</v>
      </c>
      <c r="C283" s="18">
        <v>40588</v>
      </c>
      <c r="D283" s="19" t="s">
        <v>248</v>
      </c>
      <c r="E283" s="27" t="s">
        <v>610</v>
      </c>
      <c r="F283" s="20"/>
      <c r="G283" s="125" t="s">
        <v>611</v>
      </c>
      <c r="H283" s="20" t="s">
        <v>612</v>
      </c>
      <c r="I283" s="29">
        <v>1</v>
      </c>
      <c r="J283" s="30">
        <v>0</v>
      </c>
      <c r="K283" s="30">
        <v>0</v>
      </c>
      <c r="L283" s="30">
        <v>0</v>
      </c>
      <c r="M283" s="46">
        <v>0</v>
      </c>
      <c r="N283" s="46">
        <v>0</v>
      </c>
      <c r="O283" s="46">
        <v>0</v>
      </c>
      <c r="P283" s="46">
        <v>0</v>
      </c>
      <c r="Q283" s="24">
        <f t="shared" si="42"/>
        <v>0</v>
      </c>
      <c r="R283" s="24">
        <f t="shared" si="54"/>
        <v>0</v>
      </c>
      <c r="S283" s="34">
        <f t="shared" si="43"/>
        <v>0</v>
      </c>
      <c r="T283" s="16"/>
      <c r="U283" s="16"/>
      <c r="V283" s="35"/>
      <c r="W283" s="36"/>
      <c r="X283" s="35"/>
      <c r="Y283" s="36"/>
      <c r="Z283" s="35"/>
      <c r="AA283" s="36"/>
      <c r="AB283" s="35"/>
      <c r="AC283" s="36"/>
      <c r="AD283" s="35"/>
    </row>
    <row r="284" spans="1:30" s="64" customFormat="1" ht="39" hidden="1" customHeight="1" outlineLevel="1">
      <c r="A284" s="51"/>
      <c r="B284" s="26" t="s">
        <v>1031</v>
      </c>
      <c r="C284" s="18"/>
      <c r="D284" s="19"/>
      <c r="E284" s="27"/>
      <c r="F284" s="20"/>
      <c r="G284" s="125"/>
      <c r="H284" s="20"/>
      <c r="I284" s="29">
        <v>1</v>
      </c>
      <c r="J284" s="30">
        <v>0</v>
      </c>
      <c r="K284" s="30">
        <v>0</v>
      </c>
      <c r="L284" s="30">
        <v>0</v>
      </c>
      <c r="M284" s="46">
        <v>0</v>
      </c>
      <c r="N284" s="46">
        <v>0</v>
      </c>
      <c r="O284" s="46">
        <v>0</v>
      </c>
      <c r="P284" s="46">
        <v>0</v>
      </c>
      <c r="Q284" s="24">
        <f t="shared" si="42"/>
        <v>0</v>
      </c>
      <c r="R284" s="24">
        <f t="shared" si="54"/>
        <v>0</v>
      </c>
      <c r="S284" s="34">
        <f t="shared" si="43"/>
        <v>0</v>
      </c>
      <c r="T284" s="16"/>
      <c r="U284" s="16"/>
      <c r="V284" s="35"/>
      <c r="W284" s="36"/>
      <c r="X284" s="35"/>
      <c r="Y284" s="36"/>
      <c r="Z284" s="35"/>
      <c r="AA284" s="36"/>
      <c r="AB284" s="35"/>
      <c r="AC284" s="36"/>
      <c r="AD284" s="35"/>
    </row>
    <row r="285" spans="1:30" s="64" customFormat="1" ht="39" hidden="1" customHeight="1" outlineLevel="1">
      <c r="A285" s="51"/>
      <c r="B285" s="26" t="s">
        <v>1032</v>
      </c>
      <c r="C285" s="18"/>
      <c r="D285" s="19"/>
      <c r="E285" s="27"/>
      <c r="F285" s="20"/>
      <c r="G285" s="125"/>
      <c r="H285" s="20"/>
      <c r="I285" s="29">
        <v>1</v>
      </c>
      <c r="J285" s="30">
        <v>0</v>
      </c>
      <c r="K285" s="30">
        <v>0</v>
      </c>
      <c r="L285" s="30">
        <v>0</v>
      </c>
      <c r="M285" s="46">
        <v>0</v>
      </c>
      <c r="N285" s="46">
        <v>0</v>
      </c>
      <c r="O285" s="46">
        <v>0</v>
      </c>
      <c r="P285" s="46">
        <v>0</v>
      </c>
      <c r="Q285" s="24">
        <f t="shared" si="42"/>
        <v>0</v>
      </c>
      <c r="R285" s="24">
        <f t="shared" si="54"/>
        <v>0</v>
      </c>
      <c r="S285" s="34">
        <f t="shared" si="43"/>
        <v>0</v>
      </c>
      <c r="T285" s="16"/>
      <c r="U285" s="16"/>
      <c r="V285" s="35"/>
      <c r="W285" s="36"/>
      <c r="X285" s="35"/>
      <c r="Y285" s="36"/>
      <c r="Z285" s="35"/>
      <c r="AA285" s="36"/>
      <c r="AB285" s="35"/>
      <c r="AC285" s="36"/>
      <c r="AD285" s="35"/>
    </row>
    <row r="286" spans="1:30" s="64" customFormat="1" ht="39" hidden="1" customHeight="1" outlineLevel="1">
      <c r="A286" s="51"/>
      <c r="B286" s="26" t="s">
        <v>252</v>
      </c>
      <c r="C286" s="18"/>
      <c r="D286" s="19"/>
      <c r="E286" s="27"/>
      <c r="F286" s="20"/>
      <c r="G286" s="125"/>
      <c r="H286" s="20"/>
      <c r="I286" s="29">
        <v>5</v>
      </c>
      <c r="J286" s="30">
        <v>5</v>
      </c>
      <c r="K286" s="30">
        <v>5</v>
      </c>
      <c r="L286" s="30">
        <v>0</v>
      </c>
      <c r="M286" s="46">
        <v>0</v>
      </c>
      <c r="N286" s="46">
        <v>0</v>
      </c>
      <c r="O286" s="46">
        <v>0</v>
      </c>
      <c r="P286" s="46">
        <v>0</v>
      </c>
      <c r="Q286" s="24">
        <f t="shared" si="42"/>
        <v>0</v>
      </c>
      <c r="R286" s="24">
        <f t="shared" si="54"/>
        <v>5</v>
      </c>
      <c r="S286" s="34">
        <f t="shared" si="43"/>
        <v>0</v>
      </c>
      <c r="T286" s="16"/>
      <c r="U286" s="16"/>
      <c r="V286" s="35"/>
      <c r="W286" s="36"/>
      <c r="X286" s="35"/>
      <c r="Y286" s="36"/>
      <c r="Z286" s="35"/>
      <c r="AA286" s="36"/>
      <c r="AB286" s="35"/>
      <c r="AC286" s="36"/>
      <c r="AD286" s="35"/>
    </row>
    <row r="287" spans="1:30" s="64" customFormat="1" ht="39" hidden="1" customHeight="1" outlineLevel="1">
      <c r="A287" s="51"/>
      <c r="B287" s="26" t="s">
        <v>1033</v>
      </c>
      <c r="C287" s="18"/>
      <c r="D287" s="19"/>
      <c r="E287" s="27"/>
      <c r="F287" s="20"/>
      <c r="G287" s="125"/>
      <c r="H287" s="20"/>
      <c r="I287" s="29">
        <v>6</v>
      </c>
      <c r="J287" s="30">
        <v>0</v>
      </c>
      <c r="K287" s="30">
        <v>0</v>
      </c>
      <c r="L287" s="30">
        <v>0</v>
      </c>
      <c r="M287" s="46">
        <v>0</v>
      </c>
      <c r="N287" s="46">
        <v>0</v>
      </c>
      <c r="O287" s="46">
        <v>0</v>
      </c>
      <c r="P287" s="46">
        <v>0</v>
      </c>
      <c r="Q287" s="24">
        <f t="shared" si="42"/>
        <v>0</v>
      </c>
      <c r="R287" s="24">
        <f t="shared" si="54"/>
        <v>0</v>
      </c>
      <c r="S287" s="34">
        <f t="shared" si="43"/>
        <v>0</v>
      </c>
      <c r="T287" s="16"/>
      <c r="U287" s="16"/>
      <c r="V287" s="35"/>
      <c r="W287" s="36"/>
      <c r="X287" s="35"/>
      <c r="Y287" s="36"/>
      <c r="Z287" s="35"/>
      <c r="AA287" s="36"/>
      <c r="AB287" s="35"/>
      <c r="AC287" s="36"/>
      <c r="AD287" s="35"/>
    </row>
    <row r="288" spans="1:30" s="62" customFormat="1" ht="33" customHeight="1" collapsed="1">
      <c r="A288" s="51" t="s">
        <v>414</v>
      </c>
      <c r="B288" s="55" t="s">
        <v>794</v>
      </c>
      <c r="C288" s="39"/>
      <c r="D288" s="40"/>
      <c r="E288" s="41"/>
      <c r="F288" s="29"/>
      <c r="G288" s="42"/>
      <c r="H288" s="29"/>
      <c r="I288" s="20">
        <f>I289+I292+I290+I291</f>
        <v>78</v>
      </c>
      <c r="J288" s="20">
        <f>J289+J292+J290+J291</f>
        <v>2</v>
      </c>
      <c r="K288" s="20">
        <f>K289+K292+K290+K291</f>
        <v>2</v>
      </c>
      <c r="L288" s="20">
        <f>L289+L292+L290+L291</f>
        <v>2</v>
      </c>
      <c r="M288" s="20">
        <f>M289+M292</f>
        <v>0</v>
      </c>
      <c r="N288" s="20">
        <f>N289+N292</f>
        <v>0</v>
      </c>
      <c r="O288" s="20">
        <f>O289+O292</f>
        <v>0</v>
      </c>
      <c r="P288" s="20">
        <f>P289+P292</f>
        <v>0</v>
      </c>
      <c r="Q288" s="24">
        <f t="shared" si="42"/>
        <v>0</v>
      </c>
      <c r="R288" s="24">
        <f t="shared" si="54"/>
        <v>2</v>
      </c>
      <c r="S288" s="20">
        <f>S289+S292</f>
        <v>0</v>
      </c>
      <c r="T288" s="16"/>
      <c r="U288" s="16"/>
      <c r="V288" s="44"/>
      <c r="W288" s="43"/>
      <c r="X288" s="44"/>
      <c r="Y288" s="43"/>
      <c r="Z288" s="44"/>
      <c r="AA288" s="43"/>
      <c r="AB288" s="44"/>
      <c r="AC288" s="43"/>
      <c r="AD288" s="44"/>
    </row>
    <row r="289" spans="1:30" s="64" customFormat="1" ht="37.5" hidden="1" customHeight="1" outlineLevel="1">
      <c r="A289" s="51"/>
      <c r="B289" s="26" t="s">
        <v>318</v>
      </c>
      <c r="C289" s="18">
        <v>40567</v>
      </c>
      <c r="D289" s="19" t="s">
        <v>253</v>
      </c>
      <c r="E289" s="27" t="s">
        <v>254</v>
      </c>
      <c r="F289" s="20" t="s">
        <v>255</v>
      </c>
      <c r="G289" s="53"/>
      <c r="H289" s="20" t="s">
        <v>256</v>
      </c>
      <c r="I289" s="29">
        <v>34</v>
      </c>
      <c r="J289" s="30">
        <v>2</v>
      </c>
      <c r="K289" s="30">
        <v>2</v>
      </c>
      <c r="L289" s="30">
        <v>2</v>
      </c>
      <c r="M289" s="46">
        <v>0</v>
      </c>
      <c r="N289" s="46">
        <v>0</v>
      </c>
      <c r="O289" s="46">
        <v>0</v>
      </c>
      <c r="P289" s="46">
        <v>0</v>
      </c>
      <c r="Q289" s="33">
        <f t="shared" si="42"/>
        <v>0</v>
      </c>
      <c r="R289" s="33">
        <f t="shared" si="54"/>
        <v>2</v>
      </c>
      <c r="S289" s="34">
        <f t="shared" si="43"/>
        <v>0</v>
      </c>
      <c r="T289" s="16"/>
      <c r="U289" s="16"/>
      <c r="V289" s="35"/>
      <c r="W289" s="36"/>
      <c r="X289" s="35"/>
      <c r="Y289" s="36"/>
      <c r="Z289" s="35"/>
      <c r="AA289" s="36"/>
      <c r="AB289" s="35"/>
      <c r="AC289" s="36"/>
      <c r="AD289" s="35"/>
    </row>
    <row r="290" spans="1:30" s="64" customFormat="1" ht="37.5" hidden="1" customHeight="1" outlineLevel="1">
      <c r="A290" s="51"/>
      <c r="B290" s="26" t="s">
        <v>1334</v>
      </c>
      <c r="C290" s="18"/>
      <c r="D290" s="19"/>
      <c r="E290" s="27"/>
      <c r="F290" s="20"/>
      <c r="G290" s="53"/>
      <c r="H290" s="20"/>
      <c r="I290" s="29">
        <v>33</v>
      </c>
      <c r="J290" s="30">
        <v>0</v>
      </c>
      <c r="K290" s="30">
        <v>0</v>
      </c>
      <c r="L290" s="30">
        <v>0</v>
      </c>
      <c r="M290" s="46">
        <v>0</v>
      </c>
      <c r="N290" s="46">
        <v>0</v>
      </c>
      <c r="O290" s="46">
        <v>0</v>
      </c>
      <c r="P290" s="46">
        <v>0</v>
      </c>
      <c r="Q290" s="33">
        <f t="shared" si="42"/>
        <v>0</v>
      </c>
      <c r="R290" s="77">
        <f t="shared" si="54"/>
        <v>0</v>
      </c>
      <c r="S290" s="34">
        <f t="shared" si="43"/>
        <v>0</v>
      </c>
      <c r="T290" s="16"/>
      <c r="U290" s="16"/>
      <c r="V290" s="35"/>
      <c r="W290" s="36"/>
      <c r="X290" s="35"/>
      <c r="Y290" s="36"/>
      <c r="Z290" s="35"/>
      <c r="AA290" s="36"/>
      <c r="AB290" s="35"/>
      <c r="AC290" s="36"/>
      <c r="AD290" s="35"/>
    </row>
    <row r="291" spans="1:30" s="64" customFormat="1" ht="37.5" hidden="1" customHeight="1" outlineLevel="1">
      <c r="A291" s="51"/>
      <c r="B291" s="26" t="s">
        <v>1335</v>
      </c>
      <c r="C291" s="18"/>
      <c r="D291" s="19"/>
      <c r="E291" s="27"/>
      <c r="F291" s="20"/>
      <c r="G291" s="53"/>
      <c r="H291" s="20"/>
      <c r="I291" s="29">
        <v>7</v>
      </c>
      <c r="J291" s="30">
        <v>0</v>
      </c>
      <c r="K291" s="30">
        <v>0</v>
      </c>
      <c r="L291" s="30">
        <v>0</v>
      </c>
      <c r="M291" s="46">
        <v>0</v>
      </c>
      <c r="N291" s="46">
        <v>0</v>
      </c>
      <c r="O291" s="46">
        <v>0</v>
      </c>
      <c r="P291" s="46">
        <v>0</v>
      </c>
      <c r="Q291" s="33">
        <f t="shared" si="42"/>
        <v>0</v>
      </c>
      <c r="R291" s="77">
        <f t="shared" si="54"/>
        <v>0</v>
      </c>
      <c r="S291" s="34">
        <f t="shared" si="43"/>
        <v>0</v>
      </c>
      <c r="T291" s="16"/>
      <c r="U291" s="16"/>
      <c r="V291" s="35"/>
      <c r="W291" s="36"/>
      <c r="X291" s="35"/>
      <c r="Y291" s="36"/>
      <c r="Z291" s="35"/>
      <c r="AA291" s="36"/>
      <c r="AB291" s="35"/>
      <c r="AC291" s="36"/>
      <c r="AD291" s="35"/>
    </row>
    <row r="292" spans="1:30" s="62" customFormat="1" ht="15.75" hidden="1" customHeight="1" outlineLevel="1">
      <c r="A292" s="51"/>
      <c r="B292" s="61" t="s">
        <v>13</v>
      </c>
      <c r="C292" s="39"/>
      <c r="D292" s="40"/>
      <c r="E292" s="41"/>
      <c r="F292" s="29"/>
      <c r="G292" s="42"/>
      <c r="H292" s="29"/>
      <c r="I292" s="29">
        <f>SUM(I293:I296)</f>
        <v>4</v>
      </c>
      <c r="J292" s="29">
        <f>SUM(J293:J296)</f>
        <v>0</v>
      </c>
      <c r="K292" s="29">
        <f>SUM(K293:K296)</f>
        <v>0</v>
      </c>
      <c r="L292" s="29">
        <f>SUM(L293:L296)</f>
        <v>0</v>
      </c>
      <c r="M292" s="29">
        <f>SUM(M293:M296)</f>
        <v>0</v>
      </c>
      <c r="N292" s="29">
        <v>0</v>
      </c>
      <c r="O292" s="29">
        <f>SUM(O293:O296)</f>
        <v>0</v>
      </c>
      <c r="P292" s="29">
        <f>SUM(P293:P296)</f>
        <v>0</v>
      </c>
      <c r="Q292" s="33">
        <f t="shared" si="42"/>
        <v>0</v>
      </c>
      <c r="R292" s="33">
        <f t="shared" si="54"/>
        <v>0</v>
      </c>
      <c r="S292" s="78">
        <f>SUM(S293:S296)</f>
        <v>0</v>
      </c>
      <c r="T292" s="16"/>
      <c r="U292" s="16"/>
      <c r="V292" s="44"/>
      <c r="W292" s="43"/>
      <c r="X292" s="44"/>
      <c r="Y292" s="43"/>
      <c r="Z292" s="44"/>
      <c r="AA292" s="43"/>
      <c r="AB292" s="44"/>
      <c r="AC292" s="43"/>
      <c r="AD292" s="44"/>
    </row>
    <row r="293" spans="1:30" s="49" customFormat="1" ht="15.75" hidden="1" customHeight="1" outlineLevel="1">
      <c r="A293" s="51"/>
      <c r="B293" s="26" t="s">
        <v>1373</v>
      </c>
      <c r="C293" s="39"/>
      <c r="D293" s="40"/>
      <c r="E293" s="41"/>
      <c r="F293" s="29"/>
      <c r="G293" s="42"/>
      <c r="H293" s="29"/>
      <c r="I293" s="29">
        <v>1</v>
      </c>
      <c r="J293" s="29">
        <v>0</v>
      </c>
      <c r="K293" s="29">
        <v>0</v>
      </c>
      <c r="L293" s="29">
        <v>0</v>
      </c>
      <c r="M293" s="46">
        <v>0</v>
      </c>
      <c r="N293" s="46">
        <v>0</v>
      </c>
      <c r="O293" s="46">
        <v>0</v>
      </c>
      <c r="P293" s="46">
        <v>0</v>
      </c>
      <c r="Q293" s="33">
        <f t="shared" si="42"/>
        <v>0</v>
      </c>
      <c r="R293" s="33">
        <f t="shared" si="54"/>
        <v>0</v>
      </c>
      <c r="S293" s="34">
        <f t="shared" si="43"/>
        <v>0</v>
      </c>
      <c r="T293" s="16"/>
      <c r="U293" s="16"/>
      <c r="V293" s="47"/>
      <c r="W293" s="48"/>
      <c r="X293" s="47"/>
      <c r="Y293" s="48"/>
      <c r="Z293" s="47"/>
      <c r="AA293" s="48"/>
      <c r="AB293" s="47"/>
      <c r="AC293" s="48"/>
      <c r="AD293" s="47"/>
    </row>
    <row r="294" spans="1:30" s="49" customFormat="1" ht="15.75" hidden="1" customHeight="1" outlineLevel="1">
      <c r="A294" s="51"/>
      <c r="B294" s="26" t="s">
        <v>669</v>
      </c>
      <c r="C294" s="39"/>
      <c r="D294" s="40"/>
      <c r="E294" s="41"/>
      <c r="F294" s="29"/>
      <c r="G294" s="42"/>
      <c r="H294" s="29"/>
      <c r="I294" s="29">
        <v>1</v>
      </c>
      <c r="J294" s="29">
        <v>0</v>
      </c>
      <c r="K294" s="29">
        <v>0</v>
      </c>
      <c r="L294" s="29">
        <v>0</v>
      </c>
      <c r="M294" s="46">
        <v>0</v>
      </c>
      <c r="N294" s="46">
        <v>0</v>
      </c>
      <c r="O294" s="46">
        <v>0</v>
      </c>
      <c r="P294" s="46">
        <v>0</v>
      </c>
      <c r="Q294" s="33">
        <f t="shared" si="42"/>
        <v>0</v>
      </c>
      <c r="R294" s="33">
        <f t="shared" si="54"/>
        <v>0</v>
      </c>
      <c r="S294" s="34">
        <f t="shared" si="43"/>
        <v>0</v>
      </c>
      <c r="T294" s="16"/>
      <c r="U294" s="16"/>
      <c r="V294" s="47"/>
      <c r="W294" s="48"/>
      <c r="X294" s="47"/>
      <c r="Y294" s="48"/>
      <c r="Z294" s="47"/>
      <c r="AA294" s="48"/>
      <c r="AB294" s="47"/>
      <c r="AC294" s="48"/>
      <c r="AD294" s="47"/>
    </row>
    <row r="295" spans="1:30" s="49" customFormat="1" ht="38.25" hidden="1" customHeight="1" outlineLevel="1">
      <c r="A295" s="51"/>
      <c r="B295" s="26" t="s">
        <v>1374</v>
      </c>
      <c r="C295" s="39"/>
      <c r="D295" s="40"/>
      <c r="E295" s="41"/>
      <c r="F295" s="29"/>
      <c r="G295" s="42"/>
      <c r="H295" s="29"/>
      <c r="I295" s="29">
        <v>1</v>
      </c>
      <c r="J295" s="29">
        <v>0</v>
      </c>
      <c r="K295" s="29">
        <v>0</v>
      </c>
      <c r="L295" s="29">
        <v>0</v>
      </c>
      <c r="M295" s="46">
        <v>0</v>
      </c>
      <c r="N295" s="46">
        <v>0</v>
      </c>
      <c r="O295" s="46">
        <v>0</v>
      </c>
      <c r="P295" s="46">
        <v>0</v>
      </c>
      <c r="Q295" s="33">
        <f t="shared" si="42"/>
        <v>0</v>
      </c>
      <c r="R295" s="33">
        <f t="shared" si="54"/>
        <v>0</v>
      </c>
      <c r="S295" s="34">
        <f t="shared" si="43"/>
        <v>0</v>
      </c>
      <c r="T295" s="16"/>
      <c r="U295" s="16"/>
      <c r="V295" s="47"/>
      <c r="W295" s="48"/>
      <c r="X295" s="47"/>
      <c r="Y295" s="48"/>
      <c r="Z295" s="47"/>
      <c r="AA295" s="48"/>
      <c r="AB295" s="47"/>
      <c r="AC295" s="48"/>
      <c r="AD295" s="47"/>
    </row>
    <row r="296" spans="1:30" s="49" customFormat="1" ht="20.25" hidden="1" customHeight="1" outlineLevel="1">
      <c r="A296" s="51"/>
      <c r="B296" s="26" t="s">
        <v>940</v>
      </c>
      <c r="C296" s="39"/>
      <c r="D296" s="40"/>
      <c r="E296" s="41"/>
      <c r="F296" s="29"/>
      <c r="G296" s="42"/>
      <c r="H296" s="29"/>
      <c r="I296" s="29">
        <v>1</v>
      </c>
      <c r="J296" s="29">
        <v>0</v>
      </c>
      <c r="K296" s="29">
        <v>0</v>
      </c>
      <c r="L296" s="29">
        <v>0</v>
      </c>
      <c r="M296" s="46">
        <v>0</v>
      </c>
      <c r="N296" s="46">
        <v>0</v>
      </c>
      <c r="O296" s="46">
        <v>0</v>
      </c>
      <c r="P296" s="46">
        <v>0</v>
      </c>
      <c r="Q296" s="33">
        <f t="shared" si="42"/>
        <v>0</v>
      </c>
      <c r="R296" s="33">
        <f t="shared" si="54"/>
        <v>0</v>
      </c>
      <c r="S296" s="34">
        <f t="shared" ref="S296:S355" si="56">IF(J296-R296&lt;0,0,J296-R296)</f>
        <v>0</v>
      </c>
      <c r="T296" s="16"/>
      <c r="U296" s="16"/>
      <c r="V296" s="47"/>
      <c r="W296" s="48"/>
      <c r="X296" s="47"/>
      <c r="Y296" s="48"/>
      <c r="Z296" s="47"/>
      <c r="AA296" s="48"/>
      <c r="AB296" s="47"/>
      <c r="AC296" s="48"/>
      <c r="AD296" s="47"/>
    </row>
    <row r="297" spans="1:30" s="49" customFormat="1" ht="24.75" customHeight="1" collapsed="1">
      <c r="A297" s="51" t="s">
        <v>298</v>
      </c>
      <c r="B297" s="55" t="s">
        <v>795</v>
      </c>
      <c r="C297" s="39"/>
      <c r="D297" s="40"/>
      <c r="E297" s="41"/>
      <c r="F297" s="29"/>
      <c r="G297" s="42"/>
      <c r="H297" s="29"/>
      <c r="I297" s="20">
        <f>I298+I299</f>
        <v>268</v>
      </c>
      <c r="J297" s="20">
        <f>SUM(J298:J299)</f>
        <v>153</v>
      </c>
      <c r="K297" s="20">
        <f t="shared" ref="K297:P297" si="57">K298+K299</f>
        <v>149</v>
      </c>
      <c r="L297" s="20">
        <f t="shared" si="57"/>
        <v>13</v>
      </c>
      <c r="M297" s="20">
        <f t="shared" si="57"/>
        <v>0</v>
      </c>
      <c r="N297" s="20">
        <f t="shared" si="57"/>
        <v>0</v>
      </c>
      <c r="O297" s="20">
        <f t="shared" si="57"/>
        <v>2</v>
      </c>
      <c r="P297" s="20">
        <f t="shared" si="57"/>
        <v>0</v>
      </c>
      <c r="Q297" s="24">
        <f t="shared" si="42"/>
        <v>2</v>
      </c>
      <c r="R297" s="24">
        <f t="shared" si="54"/>
        <v>151</v>
      </c>
      <c r="S297" s="20">
        <f>S298+S299</f>
        <v>12</v>
      </c>
      <c r="T297" s="16"/>
      <c r="U297" s="16"/>
      <c r="V297" s="47"/>
      <c r="W297" s="48"/>
      <c r="X297" s="47"/>
      <c r="Y297" s="48"/>
      <c r="Z297" s="47"/>
      <c r="AA297" s="48"/>
      <c r="AB297" s="47"/>
      <c r="AC297" s="48"/>
      <c r="AD297" s="47"/>
    </row>
    <row r="298" spans="1:30" s="64" customFormat="1" ht="33" hidden="1" customHeight="1" outlineLevel="1">
      <c r="A298" s="51"/>
      <c r="B298" s="38" t="s">
        <v>258</v>
      </c>
      <c r="C298" s="18">
        <v>40696</v>
      </c>
      <c r="D298" s="19" t="s">
        <v>257</v>
      </c>
      <c r="E298" s="27"/>
      <c r="F298" s="20"/>
      <c r="G298" s="18"/>
      <c r="H298" s="20"/>
      <c r="I298" s="29">
        <v>10</v>
      </c>
      <c r="J298" s="30">
        <v>0</v>
      </c>
      <c r="K298" s="30">
        <v>0</v>
      </c>
      <c r="L298" s="30">
        <v>0</v>
      </c>
      <c r="M298" s="46">
        <v>0</v>
      </c>
      <c r="N298" s="46">
        <v>0</v>
      </c>
      <c r="O298" s="46">
        <v>0</v>
      </c>
      <c r="P298" s="46">
        <v>0</v>
      </c>
      <c r="Q298" s="24">
        <f t="shared" si="42"/>
        <v>0</v>
      </c>
      <c r="R298" s="33">
        <f t="shared" si="54"/>
        <v>0</v>
      </c>
      <c r="S298" s="34">
        <f t="shared" si="56"/>
        <v>0</v>
      </c>
      <c r="T298" s="16"/>
      <c r="U298" s="16"/>
      <c r="V298" s="35"/>
      <c r="W298" s="36"/>
      <c r="X298" s="35"/>
      <c r="Y298" s="36"/>
      <c r="Z298" s="35"/>
      <c r="AA298" s="36"/>
      <c r="AB298" s="35"/>
      <c r="AC298" s="36"/>
      <c r="AD298" s="35"/>
    </row>
    <row r="299" spans="1:30" s="62" customFormat="1" ht="15.75" hidden="1" customHeight="1" outlineLevel="1">
      <c r="A299" s="51"/>
      <c r="B299" s="38" t="s">
        <v>13</v>
      </c>
      <c r="C299" s="18">
        <v>40660</v>
      </c>
      <c r="D299" s="19" t="s">
        <v>259</v>
      </c>
      <c r="E299" s="41"/>
      <c r="F299" s="29"/>
      <c r="G299" s="42"/>
      <c r="H299" s="29"/>
      <c r="I299" s="29">
        <f t="shared" ref="I299:P299" si="58">SUM(I300:I315)</f>
        <v>258</v>
      </c>
      <c r="J299" s="29">
        <f t="shared" si="58"/>
        <v>153</v>
      </c>
      <c r="K299" s="29">
        <f t="shared" si="58"/>
        <v>149</v>
      </c>
      <c r="L299" s="29">
        <f t="shared" si="58"/>
        <v>13</v>
      </c>
      <c r="M299" s="29">
        <f t="shared" si="58"/>
        <v>0</v>
      </c>
      <c r="N299" s="29">
        <f t="shared" si="58"/>
        <v>0</v>
      </c>
      <c r="O299" s="29">
        <f t="shared" si="58"/>
        <v>2</v>
      </c>
      <c r="P299" s="29">
        <f t="shared" si="58"/>
        <v>0</v>
      </c>
      <c r="Q299" s="24">
        <f t="shared" si="42"/>
        <v>2</v>
      </c>
      <c r="R299" s="33">
        <f t="shared" si="54"/>
        <v>151</v>
      </c>
      <c r="S299" s="29">
        <f>SUM(S300:S315)</f>
        <v>12</v>
      </c>
      <c r="T299" s="16"/>
      <c r="U299" s="16"/>
      <c r="V299" s="44"/>
      <c r="W299" s="43"/>
      <c r="X299" s="44"/>
      <c r="Y299" s="43"/>
      <c r="Z299" s="44"/>
      <c r="AA299" s="43"/>
      <c r="AB299" s="44"/>
      <c r="AC299" s="43"/>
      <c r="AD299" s="44"/>
    </row>
    <row r="300" spans="1:30" s="62" customFormat="1" ht="31.5" hidden="1" customHeight="1" outlineLevel="1">
      <c r="A300" s="51"/>
      <c r="B300" s="26" t="s">
        <v>1333</v>
      </c>
      <c r="C300" s="18"/>
      <c r="D300" s="19"/>
      <c r="E300" s="41" t="s">
        <v>260</v>
      </c>
      <c r="F300" s="29" t="s">
        <v>261</v>
      </c>
      <c r="G300" s="42"/>
      <c r="H300" s="29" t="s">
        <v>262</v>
      </c>
      <c r="I300" s="29">
        <v>4</v>
      </c>
      <c r="J300" s="29">
        <v>0</v>
      </c>
      <c r="K300" s="29">
        <v>0</v>
      </c>
      <c r="L300" s="29">
        <v>0</v>
      </c>
      <c r="M300" s="46">
        <v>0</v>
      </c>
      <c r="N300" s="46">
        <v>0</v>
      </c>
      <c r="O300" s="46">
        <v>0</v>
      </c>
      <c r="P300" s="46">
        <v>0</v>
      </c>
      <c r="Q300" s="24">
        <f t="shared" si="42"/>
        <v>0</v>
      </c>
      <c r="R300" s="33">
        <f t="shared" si="54"/>
        <v>0</v>
      </c>
      <c r="S300" s="34">
        <f t="shared" si="56"/>
        <v>0</v>
      </c>
      <c r="T300" s="16"/>
      <c r="U300" s="16"/>
      <c r="V300" s="44"/>
      <c r="W300" s="43"/>
      <c r="X300" s="44"/>
      <c r="Y300" s="43"/>
      <c r="Z300" s="44"/>
      <c r="AA300" s="43"/>
      <c r="AB300" s="44"/>
      <c r="AC300" s="43"/>
      <c r="AD300" s="44"/>
    </row>
    <row r="301" spans="1:30" s="62" customFormat="1" ht="33" hidden="1" customHeight="1" outlineLevel="1">
      <c r="A301" s="51"/>
      <c r="B301" s="26" t="s">
        <v>1199</v>
      </c>
      <c r="C301" s="18"/>
      <c r="D301" s="19"/>
      <c r="E301" s="41"/>
      <c r="F301" s="29"/>
      <c r="G301" s="42"/>
      <c r="H301" s="29"/>
      <c r="I301" s="29">
        <v>5</v>
      </c>
      <c r="J301" s="29">
        <v>0</v>
      </c>
      <c r="K301" s="29">
        <v>0</v>
      </c>
      <c r="L301" s="29">
        <v>0</v>
      </c>
      <c r="M301" s="46">
        <v>0</v>
      </c>
      <c r="N301" s="46">
        <v>0</v>
      </c>
      <c r="O301" s="46">
        <v>0</v>
      </c>
      <c r="P301" s="46">
        <v>0</v>
      </c>
      <c r="Q301" s="24">
        <f t="shared" si="42"/>
        <v>0</v>
      </c>
      <c r="R301" s="33">
        <f t="shared" si="54"/>
        <v>0</v>
      </c>
      <c r="S301" s="34">
        <f t="shared" si="56"/>
        <v>0</v>
      </c>
      <c r="T301" s="16"/>
      <c r="U301" s="16"/>
      <c r="V301" s="44"/>
      <c r="W301" s="43"/>
      <c r="X301" s="44"/>
      <c r="Y301" s="43"/>
      <c r="Z301" s="44"/>
      <c r="AA301" s="43"/>
      <c r="AB301" s="44"/>
      <c r="AC301" s="43"/>
      <c r="AD301" s="44"/>
    </row>
    <row r="302" spans="1:30" s="62" customFormat="1" ht="15.75" hidden="1" customHeight="1" outlineLevel="1">
      <c r="A302" s="51"/>
      <c r="B302" s="26" t="s">
        <v>263</v>
      </c>
      <c r="C302" s="18"/>
      <c r="D302" s="19"/>
      <c r="E302" s="41"/>
      <c r="F302" s="29"/>
      <c r="G302" s="42"/>
      <c r="H302" s="29"/>
      <c r="I302" s="29">
        <v>1</v>
      </c>
      <c r="J302" s="29">
        <v>0</v>
      </c>
      <c r="K302" s="29">
        <v>0</v>
      </c>
      <c r="L302" s="29">
        <v>0</v>
      </c>
      <c r="M302" s="46">
        <v>0</v>
      </c>
      <c r="N302" s="46">
        <v>0</v>
      </c>
      <c r="O302" s="46">
        <v>0</v>
      </c>
      <c r="P302" s="46">
        <v>0</v>
      </c>
      <c r="Q302" s="24">
        <f t="shared" si="42"/>
        <v>0</v>
      </c>
      <c r="R302" s="33">
        <f t="shared" si="54"/>
        <v>0</v>
      </c>
      <c r="S302" s="34">
        <f t="shared" si="56"/>
        <v>0</v>
      </c>
      <c r="T302" s="16"/>
      <c r="U302" s="16"/>
      <c r="V302" s="44"/>
      <c r="W302" s="43"/>
      <c r="X302" s="44"/>
      <c r="Y302" s="43"/>
      <c r="Z302" s="44"/>
      <c r="AA302" s="43"/>
      <c r="AB302" s="44"/>
      <c r="AC302" s="43"/>
      <c r="AD302" s="44"/>
    </row>
    <row r="303" spans="1:30" s="62" customFormat="1" ht="31.5" hidden="1" customHeight="1" outlineLevel="1">
      <c r="A303" s="51"/>
      <c r="B303" s="26" t="s">
        <v>264</v>
      </c>
      <c r="C303" s="18"/>
      <c r="D303" s="19"/>
      <c r="E303" s="41"/>
      <c r="F303" s="29"/>
      <c r="G303" s="42"/>
      <c r="H303" s="29"/>
      <c r="I303" s="29">
        <v>1</v>
      </c>
      <c r="J303" s="29">
        <v>0</v>
      </c>
      <c r="K303" s="29">
        <v>0</v>
      </c>
      <c r="L303" s="29">
        <v>0</v>
      </c>
      <c r="M303" s="46">
        <v>0</v>
      </c>
      <c r="N303" s="46">
        <v>0</v>
      </c>
      <c r="O303" s="46">
        <v>0</v>
      </c>
      <c r="P303" s="46">
        <v>0</v>
      </c>
      <c r="Q303" s="24">
        <f t="shared" si="42"/>
        <v>0</v>
      </c>
      <c r="R303" s="33">
        <f t="shared" si="54"/>
        <v>0</v>
      </c>
      <c r="S303" s="34">
        <f t="shared" si="56"/>
        <v>0</v>
      </c>
      <c r="T303" s="16"/>
      <c r="U303" s="16"/>
      <c r="V303" s="44"/>
      <c r="W303" s="43"/>
      <c r="X303" s="44"/>
      <c r="Y303" s="43"/>
      <c r="Z303" s="44"/>
      <c r="AA303" s="43"/>
      <c r="AB303" s="44"/>
      <c r="AC303" s="43"/>
      <c r="AD303" s="44"/>
    </row>
    <row r="304" spans="1:30" s="62" customFormat="1" ht="31.5" hidden="1" customHeight="1" outlineLevel="1">
      <c r="A304" s="51"/>
      <c r="B304" s="26" t="s">
        <v>1211</v>
      </c>
      <c r="C304" s="18"/>
      <c r="D304" s="19"/>
      <c r="E304" s="41"/>
      <c r="F304" s="29"/>
      <c r="G304" s="42"/>
      <c r="H304" s="29"/>
      <c r="I304" s="29">
        <v>17</v>
      </c>
      <c r="J304" s="29">
        <v>17</v>
      </c>
      <c r="K304" s="29">
        <v>16</v>
      </c>
      <c r="L304" s="29">
        <v>1</v>
      </c>
      <c r="M304" s="46">
        <v>0</v>
      </c>
      <c r="N304" s="46">
        <v>0</v>
      </c>
      <c r="O304" s="46">
        <v>0</v>
      </c>
      <c r="P304" s="46">
        <v>0</v>
      </c>
      <c r="Q304" s="24">
        <f>M304+N304+O304+P304</f>
        <v>0</v>
      </c>
      <c r="R304" s="33">
        <f t="shared" si="54"/>
        <v>16</v>
      </c>
      <c r="S304" s="34">
        <f t="shared" si="56"/>
        <v>1</v>
      </c>
      <c r="T304" s="16"/>
      <c r="U304" s="16"/>
      <c r="V304" s="44"/>
      <c r="W304" s="43"/>
      <c r="X304" s="44"/>
      <c r="Y304" s="43"/>
      <c r="Z304" s="44"/>
      <c r="AA304" s="43"/>
      <c r="AB304" s="44"/>
      <c r="AC304" s="43"/>
      <c r="AD304" s="44"/>
    </row>
    <row r="305" spans="1:30" s="62" customFormat="1" ht="31.5" hidden="1" customHeight="1" outlineLevel="1">
      <c r="A305" s="51"/>
      <c r="B305" s="26" t="s">
        <v>265</v>
      </c>
      <c r="C305" s="18"/>
      <c r="D305" s="19"/>
      <c r="E305" s="41" t="s">
        <v>266</v>
      </c>
      <c r="F305" s="29" t="s">
        <v>267</v>
      </c>
      <c r="G305" s="42" t="s">
        <v>268</v>
      </c>
      <c r="H305" s="29"/>
      <c r="I305" s="29">
        <v>24</v>
      </c>
      <c r="J305" s="29">
        <v>0</v>
      </c>
      <c r="K305" s="29">
        <v>0</v>
      </c>
      <c r="L305" s="29">
        <v>0</v>
      </c>
      <c r="M305" s="46">
        <v>0</v>
      </c>
      <c r="N305" s="46">
        <v>0</v>
      </c>
      <c r="O305" s="46">
        <v>0</v>
      </c>
      <c r="P305" s="46">
        <v>0</v>
      </c>
      <c r="Q305" s="24">
        <f>M305+N305+O305+P305</f>
        <v>0</v>
      </c>
      <c r="R305" s="33">
        <f t="shared" si="54"/>
        <v>0</v>
      </c>
      <c r="S305" s="34">
        <f t="shared" si="56"/>
        <v>0</v>
      </c>
      <c r="T305" s="16"/>
      <c r="U305" s="16"/>
      <c r="V305" s="44"/>
      <c r="W305" s="43"/>
      <c r="X305" s="44"/>
      <c r="Y305" s="43"/>
      <c r="Z305" s="44"/>
      <c r="AA305" s="43"/>
      <c r="AB305" s="44"/>
      <c r="AC305" s="43"/>
      <c r="AD305" s="44"/>
    </row>
    <row r="306" spans="1:30" s="49" customFormat="1" ht="31.5" hidden="1" customHeight="1" outlineLevel="1">
      <c r="A306" s="51"/>
      <c r="B306" s="26" t="s">
        <v>269</v>
      </c>
      <c r="C306" s="39">
        <v>40661</v>
      </c>
      <c r="D306" s="40" t="s">
        <v>270</v>
      </c>
      <c r="E306" s="41" t="s">
        <v>271</v>
      </c>
      <c r="F306" s="29" t="s">
        <v>272</v>
      </c>
      <c r="G306" s="42" t="s">
        <v>273</v>
      </c>
      <c r="H306" s="29" t="s">
        <v>274</v>
      </c>
      <c r="I306" s="29">
        <v>95</v>
      </c>
      <c r="J306" s="29">
        <v>95</v>
      </c>
      <c r="K306" s="29">
        <v>94</v>
      </c>
      <c r="L306" s="29">
        <v>0</v>
      </c>
      <c r="M306" s="46">
        <v>0</v>
      </c>
      <c r="N306" s="46">
        <v>0</v>
      </c>
      <c r="O306" s="46">
        <v>1</v>
      </c>
      <c r="P306" s="46">
        <v>0</v>
      </c>
      <c r="Q306" s="24">
        <f>M306+N306+O306+P306</f>
        <v>1</v>
      </c>
      <c r="R306" s="33">
        <f t="shared" si="54"/>
        <v>95</v>
      </c>
      <c r="S306" s="34">
        <f t="shared" si="56"/>
        <v>0</v>
      </c>
      <c r="T306" s="16"/>
      <c r="U306" s="16"/>
      <c r="V306" s="47"/>
      <c r="W306" s="48"/>
      <c r="X306" s="47"/>
      <c r="Y306" s="48"/>
      <c r="Z306" s="47"/>
      <c r="AA306" s="48"/>
      <c r="AB306" s="47"/>
      <c r="AC306" s="48"/>
      <c r="AD306" s="47"/>
    </row>
    <row r="307" spans="1:30" s="49" customFormat="1" ht="31.5" hidden="1" customHeight="1" outlineLevel="1">
      <c r="A307" s="51"/>
      <c r="B307" s="26" t="s">
        <v>275</v>
      </c>
      <c r="C307" s="39">
        <v>40660</v>
      </c>
      <c r="D307" s="40" t="s">
        <v>276</v>
      </c>
      <c r="E307" s="41" t="s">
        <v>301</v>
      </c>
      <c r="F307" s="29" t="s">
        <v>272</v>
      </c>
      <c r="G307" s="42" t="s">
        <v>277</v>
      </c>
      <c r="H307" s="29" t="s">
        <v>278</v>
      </c>
      <c r="I307" s="29">
        <v>7</v>
      </c>
      <c r="J307" s="29">
        <v>0</v>
      </c>
      <c r="K307" s="29">
        <v>7</v>
      </c>
      <c r="L307" s="29">
        <v>0</v>
      </c>
      <c r="M307" s="46">
        <v>0</v>
      </c>
      <c r="N307" s="46">
        <v>0</v>
      </c>
      <c r="O307" s="46">
        <v>0</v>
      </c>
      <c r="P307" s="46">
        <v>0</v>
      </c>
      <c r="Q307" s="24">
        <f>M307+N307+O307+P307</f>
        <v>0</v>
      </c>
      <c r="R307" s="33">
        <f t="shared" si="54"/>
        <v>7</v>
      </c>
      <c r="S307" s="34">
        <f t="shared" si="56"/>
        <v>0</v>
      </c>
      <c r="T307" s="16"/>
      <c r="U307" s="16"/>
      <c r="V307" s="47"/>
      <c r="W307" s="48"/>
      <c r="X307" s="47"/>
      <c r="Y307" s="48"/>
      <c r="Z307" s="47"/>
      <c r="AA307" s="48"/>
      <c r="AB307" s="47"/>
      <c r="AC307" s="48"/>
      <c r="AD307" s="47"/>
    </row>
    <row r="308" spans="1:30" s="49" customFormat="1" ht="31.5" hidden="1" customHeight="1" outlineLevel="1">
      <c r="A308" s="51"/>
      <c r="B308" s="26" t="s">
        <v>279</v>
      </c>
      <c r="C308" s="39">
        <v>40560</v>
      </c>
      <c r="D308" s="40" t="s">
        <v>280</v>
      </c>
      <c r="E308" s="41" t="s">
        <v>281</v>
      </c>
      <c r="F308" s="29" t="s">
        <v>272</v>
      </c>
      <c r="G308" s="42"/>
      <c r="H308" s="29" t="s">
        <v>282</v>
      </c>
      <c r="I308" s="29">
        <v>41</v>
      </c>
      <c r="J308" s="29">
        <v>41</v>
      </c>
      <c r="K308" s="29">
        <v>30</v>
      </c>
      <c r="L308" s="29">
        <v>11</v>
      </c>
      <c r="M308" s="46">
        <v>0</v>
      </c>
      <c r="N308" s="46">
        <v>0</v>
      </c>
      <c r="O308" s="46">
        <v>0</v>
      </c>
      <c r="P308" s="46">
        <v>0</v>
      </c>
      <c r="Q308" s="24">
        <f t="shared" ref="Q308:Q355" si="59">M308+N308+O308+P308</f>
        <v>0</v>
      </c>
      <c r="R308" s="33">
        <f t="shared" si="54"/>
        <v>30</v>
      </c>
      <c r="S308" s="34">
        <f t="shared" si="56"/>
        <v>11</v>
      </c>
      <c r="T308" s="16"/>
      <c r="U308" s="16"/>
      <c r="V308" s="47"/>
      <c r="W308" s="48"/>
      <c r="X308" s="47"/>
      <c r="Y308" s="48"/>
      <c r="Z308" s="47"/>
      <c r="AA308" s="48"/>
      <c r="AB308" s="47"/>
      <c r="AC308" s="48"/>
      <c r="AD308" s="47"/>
    </row>
    <row r="309" spans="1:30" s="49" customFormat="1" ht="31.5" hidden="1" customHeight="1" outlineLevel="1">
      <c r="A309" s="51"/>
      <c r="B309" s="26" t="s">
        <v>283</v>
      </c>
      <c r="C309" s="39">
        <v>40555</v>
      </c>
      <c r="D309" s="40" t="s">
        <v>284</v>
      </c>
      <c r="E309" s="41" t="s">
        <v>285</v>
      </c>
      <c r="F309" s="29" t="s">
        <v>286</v>
      </c>
      <c r="G309" s="42" t="s">
        <v>287</v>
      </c>
      <c r="H309" s="29" t="s">
        <v>288</v>
      </c>
      <c r="I309" s="29">
        <v>1</v>
      </c>
      <c r="J309" s="29">
        <v>0</v>
      </c>
      <c r="K309" s="29">
        <v>0</v>
      </c>
      <c r="L309" s="29">
        <v>0</v>
      </c>
      <c r="M309" s="46">
        <v>0</v>
      </c>
      <c r="N309" s="46">
        <v>0</v>
      </c>
      <c r="O309" s="46">
        <v>0</v>
      </c>
      <c r="P309" s="46">
        <v>0</v>
      </c>
      <c r="Q309" s="24">
        <f t="shared" si="59"/>
        <v>0</v>
      </c>
      <c r="R309" s="33">
        <f t="shared" si="54"/>
        <v>0</v>
      </c>
      <c r="S309" s="34">
        <f t="shared" si="56"/>
        <v>0</v>
      </c>
      <c r="T309" s="16"/>
      <c r="U309" s="16"/>
      <c r="V309" s="47"/>
      <c r="W309" s="48"/>
      <c r="X309" s="47"/>
      <c r="Y309" s="48"/>
      <c r="Z309" s="47"/>
      <c r="AA309" s="48"/>
      <c r="AB309" s="47"/>
      <c r="AC309" s="48"/>
      <c r="AD309" s="47"/>
    </row>
    <row r="310" spans="1:30" s="49" customFormat="1" ht="31.5" hidden="1" customHeight="1" outlineLevel="1">
      <c r="A310" s="51"/>
      <c r="B310" s="26" t="s">
        <v>289</v>
      </c>
      <c r="C310" s="39">
        <v>40557</v>
      </c>
      <c r="D310" s="40" t="s">
        <v>170</v>
      </c>
      <c r="E310" s="41" t="s">
        <v>290</v>
      </c>
      <c r="F310" s="29" t="s">
        <v>272</v>
      </c>
      <c r="G310" s="42" t="s">
        <v>291</v>
      </c>
      <c r="H310" s="29" t="s">
        <v>292</v>
      </c>
      <c r="I310" s="29">
        <v>1</v>
      </c>
      <c r="J310" s="29">
        <v>0</v>
      </c>
      <c r="K310" s="29">
        <v>0</v>
      </c>
      <c r="L310" s="29">
        <v>0</v>
      </c>
      <c r="M310" s="46">
        <v>0</v>
      </c>
      <c r="N310" s="46">
        <v>0</v>
      </c>
      <c r="O310" s="46">
        <v>0</v>
      </c>
      <c r="P310" s="46">
        <v>0</v>
      </c>
      <c r="Q310" s="24">
        <f t="shared" si="59"/>
        <v>0</v>
      </c>
      <c r="R310" s="33">
        <f t="shared" si="54"/>
        <v>0</v>
      </c>
      <c r="S310" s="34">
        <f t="shared" si="56"/>
        <v>0</v>
      </c>
      <c r="T310" s="16"/>
      <c r="U310" s="16"/>
      <c r="V310" s="47"/>
      <c r="W310" s="48"/>
      <c r="X310" s="47"/>
      <c r="Y310" s="48"/>
      <c r="Z310" s="47"/>
      <c r="AA310" s="48"/>
      <c r="AB310" s="47"/>
      <c r="AC310" s="48"/>
      <c r="AD310" s="47"/>
    </row>
    <row r="311" spans="1:30" s="49" customFormat="1" ht="31.5" hidden="1" customHeight="1" outlineLevel="1">
      <c r="A311" s="51"/>
      <c r="B311" s="26" t="s">
        <v>754</v>
      </c>
      <c r="C311" s="39"/>
      <c r="D311" s="40"/>
      <c r="E311" s="41"/>
      <c r="F311" s="29"/>
      <c r="G311" s="42"/>
      <c r="H311" s="29"/>
      <c r="I311" s="29">
        <v>6</v>
      </c>
      <c r="J311" s="30">
        <v>0</v>
      </c>
      <c r="K311" s="30">
        <v>0</v>
      </c>
      <c r="L311" s="30">
        <v>0</v>
      </c>
      <c r="M311" s="46">
        <v>0</v>
      </c>
      <c r="N311" s="46">
        <v>0</v>
      </c>
      <c r="O311" s="46">
        <v>0</v>
      </c>
      <c r="P311" s="46">
        <v>0</v>
      </c>
      <c r="Q311" s="24">
        <f t="shared" si="59"/>
        <v>0</v>
      </c>
      <c r="R311" s="33">
        <f t="shared" si="54"/>
        <v>0</v>
      </c>
      <c r="S311" s="34">
        <f t="shared" si="56"/>
        <v>0</v>
      </c>
      <c r="T311" s="16"/>
      <c r="U311" s="16"/>
      <c r="V311" s="47"/>
      <c r="W311" s="48"/>
      <c r="X311" s="47"/>
      <c r="Y311" s="48"/>
      <c r="Z311" s="47"/>
      <c r="AA311" s="48"/>
      <c r="AB311" s="47"/>
      <c r="AC311" s="48"/>
      <c r="AD311" s="47"/>
    </row>
    <row r="312" spans="1:30" s="49" customFormat="1" ht="31.5" hidden="1" customHeight="1" outlineLevel="1">
      <c r="A312" s="51"/>
      <c r="B312" s="26" t="s">
        <v>1200</v>
      </c>
      <c r="C312" s="39"/>
      <c r="D312" s="40"/>
      <c r="E312" s="41"/>
      <c r="F312" s="29"/>
      <c r="G312" s="42"/>
      <c r="H312" s="29"/>
      <c r="I312" s="29">
        <v>3</v>
      </c>
      <c r="J312" s="30">
        <v>0</v>
      </c>
      <c r="K312" s="30">
        <v>0</v>
      </c>
      <c r="L312" s="30">
        <v>0</v>
      </c>
      <c r="M312" s="46">
        <v>0</v>
      </c>
      <c r="N312" s="46">
        <v>0</v>
      </c>
      <c r="O312" s="46">
        <v>0</v>
      </c>
      <c r="P312" s="46">
        <v>0</v>
      </c>
      <c r="Q312" s="24">
        <f t="shared" si="59"/>
        <v>0</v>
      </c>
      <c r="R312" s="33">
        <f t="shared" si="54"/>
        <v>0</v>
      </c>
      <c r="S312" s="34">
        <f t="shared" si="56"/>
        <v>0</v>
      </c>
      <c r="T312" s="16"/>
      <c r="U312" s="16"/>
      <c r="V312" s="47"/>
      <c r="W312" s="48"/>
      <c r="X312" s="47"/>
      <c r="Y312" s="48"/>
      <c r="Z312" s="47"/>
      <c r="AA312" s="48"/>
      <c r="AB312" s="47"/>
      <c r="AC312" s="48"/>
      <c r="AD312" s="47"/>
    </row>
    <row r="313" spans="1:30" s="49" customFormat="1" ht="31.5" hidden="1" customHeight="1" outlineLevel="1">
      <c r="A313" s="51"/>
      <c r="B313" s="26" t="s">
        <v>755</v>
      </c>
      <c r="C313" s="39"/>
      <c r="D313" s="40"/>
      <c r="E313" s="41"/>
      <c r="F313" s="29"/>
      <c r="G313" s="42"/>
      <c r="H313" s="29"/>
      <c r="I313" s="29">
        <v>20</v>
      </c>
      <c r="J313" s="30">
        <v>0</v>
      </c>
      <c r="K313" s="30">
        <v>1</v>
      </c>
      <c r="L313" s="30">
        <v>0</v>
      </c>
      <c r="M313" s="46">
        <v>0</v>
      </c>
      <c r="N313" s="46">
        <v>0</v>
      </c>
      <c r="O313" s="46">
        <v>0</v>
      </c>
      <c r="P313" s="46">
        <v>0</v>
      </c>
      <c r="Q313" s="24">
        <f t="shared" si="59"/>
        <v>0</v>
      </c>
      <c r="R313" s="33">
        <f t="shared" si="54"/>
        <v>1</v>
      </c>
      <c r="S313" s="34">
        <f t="shared" si="56"/>
        <v>0</v>
      </c>
      <c r="T313" s="16"/>
      <c r="U313" s="16"/>
      <c r="V313" s="47"/>
      <c r="W313" s="48"/>
      <c r="X313" s="47"/>
      <c r="Y313" s="48"/>
      <c r="Z313" s="47"/>
      <c r="AA313" s="48"/>
      <c r="AB313" s="47"/>
      <c r="AC313" s="48"/>
      <c r="AD313" s="47"/>
    </row>
    <row r="314" spans="1:30" s="49" customFormat="1" ht="31.5" hidden="1" customHeight="1" outlineLevel="1">
      <c r="A314" s="51"/>
      <c r="B314" s="26" t="s">
        <v>1181</v>
      </c>
      <c r="C314" s="39"/>
      <c r="D314" s="40"/>
      <c r="E314" s="41"/>
      <c r="F314" s="29"/>
      <c r="G314" s="42"/>
      <c r="H314" s="29"/>
      <c r="I314" s="29">
        <v>8</v>
      </c>
      <c r="J314" s="30">
        <v>0</v>
      </c>
      <c r="K314" s="30">
        <v>1</v>
      </c>
      <c r="L314" s="30">
        <v>1</v>
      </c>
      <c r="M314" s="46">
        <v>0</v>
      </c>
      <c r="N314" s="46">
        <v>0</v>
      </c>
      <c r="O314" s="46">
        <v>1</v>
      </c>
      <c r="P314" s="46">
        <v>0</v>
      </c>
      <c r="Q314" s="24">
        <f t="shared" si="59"/>
        <v>1</v>
      </c>
      <c r="R314" s="33">
        <f t="shared" si="54"/>
        <v>2</v>
      </c>
      <c r="S314" s="34">
        <f t="shared" si="56"/>
        <v>0</v>
      </c>
      <c r="T314" s="16"/>
      <c r="U314" s="16"/>
      <c r="V314" s="47"/>
      <c r="W314" s="48"/>
      <c r="X314" s="47"/>
      <c r="Y314" s="48"/>
      <c r="Z314" s="47"/>
      <c r="AA314" s="48"/>
      <c r="AB314" s="47"/>
      <c r="AC314" s="48"/>
      <c r="AD314" s="47"/>
    </row>
    <row r="315" spans="1:30" s="49" customFormat="1" ht="31.5" hidden="1" customHeight="1" outlineLevel="1">
      <c r="A315" s="51"/>
      <c r="B315" s="26" t="s">
        <v>1182</v>
      </c>
      <c r="C315" s="39"/>
      <c r="D315" s="40"/>
      <c r="E315" s="41"/>
      <c r="F315" s="29"/>
      <c r="G315" s="42"/>
      <c r="H315" s="29"/>
      <c r="I315" s="29">
        <v>24</v>
      </c>
      <c r="J315" s="30">
        <v>0</v>
      </c>
      <c r="K315" s="30">
        <v>0</v>
      </c>
      <c r="L315" s="30">
        <v>0</v>
      </c>
      <c r="M315" s="46">
        <v>0</v>
      </c>
      <c r="N315" s="46">
        <v>0</v>
      </c>
      <c r="O315" s="46">
        <v>0</v>
      </c>
      <c r="P315" s="46">
        <v>0</v>
      </c>
      <c r="Q315" s="24" t="s">
        <v>957</v>
      </c>
      <c r="R315" s="33">
        <f t="shared" si="54"/>
        <v>0</v>
      </c>
      <c r="S315" s="34">
        <f t="shared" si="56"/>
        <v>0</v>
      </c>
      <c r="T315" s="16"/>
      <c r="U315" s="16"/>
      <c r="V315" s="47"/>
      <c r="W315" s="48"/>
      <c r="X315" s="47"/>
      <c r="Y315" s="48"/>
      <c r="Z315" s="47"/>
      <c r="AA315" s="48"/>
      <c r="AB315" s="47"/>
      <c r="AC315" s="48"/>
      <c r="AD315" s="47"/>
    </row>
    <row r="316" spans="1:30" s="64" customFormat="1" ht="36" customHeight="1" collapsed="1">
      <c r="A316" s="51" t="s">
        <v>426</v>
      </c>
      <c r="B316" s="66" t="s">
        <v>293</v>
      </c>
      <c r="C316" s="18">
        <v>40251</v>
      </c>
      <c r="D316" s="19" t="s">
        <v>294</v>
      </c>
      <c r="E316" s="27" t="s">
        <v>760</v>
      </c>
      <c r="F316" s="20" t="s">
        <v>295</v>
      </c>
      <c r="G316" s="42"/>
      <c r="H316" s="20" t="s">
        <v>761</v>
      </c>
      <c r="I316" s="20">
        <f>I317+I318</f>
        <v>565</v>
      </c>
      <c r="J316" s="20">
        <f t="shared" ref="J316:P316" si="60">J317+J318</f>
        <v>376</v>
      </c>
      <c r="K316" s="20">
        <f t="shared" si="60"/>
        <v>337</v>
      </c>
      <c r="L316" s="20">
        <f t="shared" si="60"/>
        <v>41</v>
      </c>
      <c r="M316" s="20">
        <f t="shared" si="60"/>
        <v>1</v>
      </c>
      <c r="N316" s="20">
        <f t="shared" si="60"/>
        <v>11</v>
      </c>
      <c r="O316" s="20">
        <f t="shared" si="60"/>
        <v>1</v>
      </c>
      <c r="P316" s="20">
        <f t="shared" si="60"/>
        <v>0</v>
      </c>
      <c r="Q316" s="24">
        <f t="shared" si="59"/>
        <v>13</v>
      </c>
      <c r="R316" s="24">
        <f t="shared" si="54"/>
        <v>350</v>
      </c>
      <c r="S316" s="20">
        <f>S317+S318</f>
        <v>38</v>
      </c>
      <c r="T316" s="16"/>
      <c r="U316" s="16"/>
      <c r="V316" s="35"/>
      <c r="W316" s="36"/>
      <c r="X316" s="35"/>
      <c r="Y316" s="36"/>
      <c r="Z316" s="35"/>
      <c r="AA316" s="36"/>
      <c r="AB316" s="35"/>
      <c r="AC316" s="36"/>
      <c r="AD316" s="35"/>
    </row>
    <row r="317" spans="1:30" s="62" customFormat="1" ht="15.75" hidden="1" customHeight="1" outlineLevel="1">
      <c r="A317" s="51"/>
      <c r="B317" s="38" t="s">
        <v>938</v>
      </c>
      <c r="C317" s="39"/>
      <c r="D317" s="40"/>
      <c r="E317" s="29"/>
      <c r="F317" s="29"/>
      <c r="G317" s="42"/>
      <c r="H317" s="29"/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33">
        <f t="shared" si="59"/>
        <v>0</v>
      </c>
      <c r="R317" s="33">
        <f t="shared" si="54"/>
        <v>0</v>
      </c>
      <c r="S317" s="34">
        <f t="shared" si="56"/>
        <v>0</v>
      </c>
      <c r="T317" s="16"/>
      <c r="U317" s="16"/>
      <c r="V317" s="44"/>
      <c r="W317" s="43"/>
      <c r="X317" s="44"/>
      <c r="Y317" s="43"/>
      <c r="Z317" s="44"/>
      <c r="AA317" s="43"/>
      <c r="AB317" s="44"/>
      <c r="AC317" s="43"/>
      <c r="AD317" s="44"/>
    </row>
    <row r="318" spans="1:30" s="49" customFormat="1" ht="31.5" hidden="1" customHeight="1" outlineLevel="1">
      <c r="A318" s="51"/>
      <c r="B318" s="61" t="s">
        <v>13</v>
      </c>
      <c r="C318" s="39"/>
      <c r="D318" s="40"/>
      <c r="E318" s="29"/>
      <c r="F318" s="29"/>
      <c r="G318" s="42"/>
      <c r="H318" s="29"/>
      <c r="I318" s="29">
        <f>SUM(I319:I355)</f>
        <v>565</v>
      </c>
      <c r="J318" s="29">
        <f>SUM(J319:J355)</f>
        <v>376</v>
      </c>
      <c r="K318" s="29">
        <f t="shared" ref="K318:P318" si="61">SUM(K319:K355)</f>
        <v>337</v>
      </c>
      <c r="L318" s="29">
        <f t="shared" si="61"/>
        <v>41</v>
      </c>
      <c r="M318" s="29">
        <f t="shared" si="61"/>
        <v>1</v>
      </c>
      <c r="N318" s="29">
        <f t="shared" si="61"/>
        <v>11</v>
      </c>
      <c r="O318" s="29">
        <f t="shared" si="61"/>
        <v>1</v>
      </c>
      <c r="P318" s="29">
        <f t="shared" si="61"/>
        <v>0</v>
      </c>
      <c r="Q318" s="33">
        <f t="shared" si="59"/>
        <v>13</v>
      </c>
      <c r="R318" s="33">
        <f>K318+Q318</f>
        <v>350</v>
      </c>
      <c r="S318" s="29">
        <f>SUM(S319:S355)</f>
        <v>38</v>
      </c>
      <c r="T318" s="16"/>
      <c r="U318" s="16"/>
      <c r="V318" s="47"/>
      <c r="W318" s="48"/>
      <c r="X318" s="47"/>
      <c r="Y318" s="48"/>
      <c r="Z318" s="47"/>
      <c r="AA318" s="48"/>
      <c r="AB318" s="47"/>
      <c r="AC318" s="48"/>
      <c r="AD318" s="47"/>
    </row>
    <row r="319" spans="1:30" s="49" customFormat="1" ht="31.5" hidden="1" customHeight="1" outlineLevel="1">
      <c r="A319" s="79"/>
      <c r="B319" s="80" t="s">
        <v>990</v>
      </c>
      <c r="C319" s="81"/>
      <c r="D319" s="82"/>
      <c r="E319" s="30"/>
      <c r="F319" s="30"/>
      <c r="G319" s="83"/>
      <c r="H319" s="30"/>
      <c r="I319" s="30">
        <v>1</v>
      </c>
      <c r="J319" s="30">
        <v>0</v>
      </c>
      <c r="K319" s="29">
        <v>0</v>
      </c>
      <c r="L319" s="30">
        <v>0</v>
      </c>
      <c r="M319" s="70">
        <v>0</v>
      </c>
      <c r="N319" s="70">
        <v>0</v>
      </c>
      <c r="O319" s="70">
        <v>0</v>
      </c>
      <c r="P319" s="70">
        <v>0</v>
      </c>
      <c r="Q319" s="33">
        <f t="shared" si="59"/>
        <v>0</v>
      </c>
      <c r="R319" s="33">
        <f t="shared" ref="R319:R356" si="62">K319+Q319</f>
        <v>0</v>
      </c>
      <c r="S319" s="34">
        <f t="shared" si="56"/>
        <v>0</v>
      </c>
      <c r="T319" s="16"/>
      <c r="U319" s="16"/>
      <c r="V319" s="47"/>
      <c r="W319" s="48"/>
      <c r="X319" s="47"/>
      <c r="Y319" s="48"/>
      <c r="Z319" s="47"/>
      <c r="AA319" s="48"/>
      <c r="AB319" s="47"/>
      <c r="AC319" s="48"/>
      <c r="AD319" s="47"/>
    </row>
    <row r="320" spans="1:30" s="49" customFormat="1" ht="31.5" hidden="1" customHeight="1" outlineLevel="1">
      <c r="A320" s="79"/>
      <c r="B320" s="80" t="s">
        <v>1179</v>
      </c>
      <c r="C320" s="81"/>
      <c r="D320" s="82"/>
      <c r="E320" s="30"/>
      <c r="F320" s="30"/>
      <c r="G320" s="83"/>
      <c r="H320" s="30"/>
      <c r="I320" s="30">
        <v>1</v>
      </c>
      <c r="J320" s="30">
        <v>0</v>
      </c>
      <c r="K320" s="29">
        <v>0</v>
      </c>
      <c r="L320" s="30">
        <v>0</v>
      </c>
      <c r="M320" s="70">
        <v>0</v>
      </c>
      <c r="N320" s="70">
        <v>0</v>
      </c>
      <c r="O320" s="70">
        <v>0</v>
      </c>
      <c r="P320" s="70">
        <v>0</v>
      </c>
      <c r="Q320" s="33">
        <f t="shared" si="59"/>
        <v>0</v>
      </c>
      <c r="R320" s="33">
        <f t="shared" si="62"/>
        <v>0</v>
      </c>
      <c r="S320" s="34">
        <f t="shared" si="56"/>
        <v>0</v>
      </c>
      <c r="T320" s="16"/>
      <c r="U320" s="16"/>
      <c r="V320" s="47"/>
      <c r="W320" s="48"/>
      <c r="X320" s="47"/>
      <c r="Y320" s="48"/>
      <c r="Z320" s="47"/>
      <c r="AA320" s="48"/>
      <c r="AB320" s="47"/>
      <c r="AC320" s="48"/>
      <c r="AD320" s="47"/>
    </row>
    <row r="321" spans="1:30" s="49" customFormat="1" ht="31.5" hidden="1" customHeight="1" outlineLevel="1">
      <c r="A321" s="79"/>
      <c r="B321" s="80" t="s">
        <v>1377</v>
      </c>
      <c r="C321" s="81"/>
      <c r="D321" s="82"/>
      <c r="E321" s="30"/>
      <c r="F321" s="30"/>
      <c r="G321" s="83"/>
      <c r="H321" s="30"/>
      <c r="I321" s="30">
        <v>42</v>
      </c>
      <c r="J321" s="30">
        <v>6</v>
      </c>
      <c r="K321" s="29">
        <v>4</v>
      </c>
      <c r="L321" s="30">
        <v>2</v>
      </c>
      <c r="M321" s="70">
        <v>0</v>
      </c>
      <c r="N321" s="70">
        <v>0</v>
      </c>
      <c r="O321" s="70">
        <v>0</v>
      </c>
      <c r="P321" s="70">
        <v>0</v>
      </c>
      <c r="Q321" s="33">
        <f t="shared" si="59"/>
        <v>0</v>
      </c>
      <c r="R321" s="33">
        <f t="shared" si="62"/>
        <v>4</v>
      </c>
      <c r="S321" s="34">
        <f t="shared" si="56"/>
        <v>2</v>
      </c>
      <c r="T321" s="16"/>
      <c r="U321" s="16"/>
      <c r="V321" s="47"/>
      <c r="W321" s="48"/>
      <c r="X321" s="47"/>
      <c r="Y321" s="48"/>
      <c r="Z321" s="47"/>
      <c r="AA321" s="48"/>
      <c r="AB321" s="47"/>
      <c r="AC321" s="48"/>
      <c r="AD321" s="47"/>
    </row>
    <row r="322" spans="1:30" s="49" customFormat="1" ht="31.5" hidden="1" customHeight="1" outlineLevel="1">
      <c r="A322" s="79"/>
      <c r="B322" s="80" t="s">
        <v>991</v>
      </c>
      <c r="C322" s="81"/>
      <c r="D322" s="82"/>
      <c r="E322" s="30"/>
      <c r="F322" s="30"/>
      <c r="G322" s="83"/>
      <c r="H322" s="30"/>
      <c r="I322" s="30">
        <v>3</v>
      </c>
      <c r="J322" s="30">
        <v>0</v>
      </c>
      <c r="K322" s="29">
        <v>0</v>
      </c>
      <c r="L322" s="30">
        <v>0</v>
      </c>
      <c r="M322" s="70">
        <v>0</v>
      </c>
      <c r="N322" s="70">
        <v>0</v>
      </c>
      <c r="O322" s="70">
        <v>0</v>
      </c>
      <c r="P322" s="70">
        <v>0</v>
      </c>
      <c r="Q322" s="33">
        <f t="shared" si="59"/>
        <v>0</v>
      </c>
      <c r="R322" s="33">
        <f t="shared" si="62"/>
        <v>0</v>
      </c>
      <c r="S322" s="34">
        <f t="shared" si="56"/>
        <v>0</v>
      </c>
      <c r="T322" s="16"/>
      <c r="U322" s="16"/>
      <c r="V322" s="47"/>
      <c r="W322" s="48"/>
      <c r="X322" s="47"/>
      <c r="Y322" s="48"/>
      <c r="Z322" s="47"/>
      <c r="AA322" s="48"/>
      <c r="AB322" s="47"/>
      <c r="AC322" s="48"/>
      <c r="AD322" s="47"/>
    </row>
    <row r="323" spans="1:30" s="49" customFormat="1" ht="56.25" hidden="1" customHeight="1" outlineLevel="1">
      <c r="A323" s="79"/>
      <c r="B323" s="80" t="s">
        <v>1378</v>
      </c>
      <c r="C323" s="81"/>
      <c r="D323" s="82"/>
      <c r="E323" s="30"/>
      <c r="F323" s="30"/>
      <c r="G323" s="83"/>
      <c r="H323" s="30"/>
      <c r="I323" s="30">
        <v>29</v>
      </c>
      <c r="J323" s="30">
        <v>29</v>
      </c>
      <c r="K323" s="29">
        <v>25</v>
      </c>
      <c r="L323" s="30">
        <v>4</v>
      </c>
      <c r="M323" s="70">
        <v>0</v>
      </c>
      <c r="N323" s="70">
        <v>4</v>
      </c>
      <c r="O323" s="70">
        <v>0</v>
      </c>
      <c r="P323" s="70">
        <v>0</v>
      </c>
      <c r="Q323" s="33">
        <f t="shared" si="59"/>
        <v>4</v>
      </c>
      <c r="R323" s="33">
        <f t="shared" si="62"/>
        <v>29</v>
      </c>
      <c r="S323" s="34">
        <f t="shared" si="56"/>
        <v>0</v>
      </c>
      <c r="T323" s="16"/>
      <c r="U323" s="16"/>
      <c r="V323" s="47"/>
      <c r="W323" s="48"/>
      <c r="X323" s="47"/>
      <c r="Y323" s="48"/>
      <c r="Z323" s="47"/>
      <c r="AA323" s="48"/>
      <c r="AB323" s="47"/>
      <c r="AC323" s="48"/>
      <c r="AD323" s="47"/>
    </row>
    <row r="324" spans="1:30" s="49" customFormat="1" ht="31.5" hidden="1" customHeight="1" outlineLevel="1">
      <c r="A324" s="79"/>
      <c r="B324" s="80" t="s">
        <v>1379</v>
      </c>
      <c r="C324" s="81"/>
      <c r="D324" s="82"/>
      <c r="E324" s="30"/>
      <c r="F324" s="30"/>
      <c r="G324" s="83"/>
      <c r="H324" s="30"/>
      <c r="I324" s="30">
        <v>1</v>
      </c>
      <c r="J324" s="30">
        <v>0</v>
      </c>
      <c r="K324" s="29">
        <v>0</v>
      </c>
      <c r="L324" s="30">
        <v>0</v>
      </c>
      <c r="M324" s="70">
        <v>0</v>
      </c>
      <c r="N324" s="70">
        <v>0</v>
      </c>
      <c r="O324" s="70">
        <v>0</v>
      </c>
      <c r="P324" s="70">
        <v>0</v>
      </c>
      <c r="Q324" s="33">
        <f t="shared" si="59"/>
        <v>0</v>
      </c>
      <c r="R324" s="33">
        <f t="shared" si="62"/>
        <v>0</v>
      </c>
      <c r="S324" s="34">
        <f t="shared" si="56"/>
        <v>0</v>
      </c>
      <c r="T324" s="16"/>
      <c r="U324" s="16"/>
      <c r="V324" s="47"/>
      <c r="W324" s="48"/>
      <c r="X324" s="47"/>
      <c r="Y324" s="48"/>
      <c r="Z324" s="47"/>
      <c r="AA324" s="48"/>
      <c r="AB324" s="47"/>
      <c r="AC324" s="48"/>
      <c r="AD324" s="47"/>
    </row>
    <row r="325" spans="1:30" s="49" customFormat="1" ht="31.5" hidden="1" customHeight="1" outlineLevel="1">
      <c r="A325" s="79"/>
      <c r="B325" s="80" t="s">
        <v>1380</v>
      </c>
      <c r="C325" s="81"/>
      <c r="D325" s="82"/>
      <c r="E325" s="30"/>
      <c r="F325" s="30"/>
      <c r="G325" s="83"/>
      <c r="H325" s="30"/>
      <c r="I325" s="30">
        <v>1</v>
      </c>
      <c r="J325" s="30">
        <v>0</v>
      </c>
      <c r="K325" s="29">
        <v>0</v>
      </c>
      <c r="L325" s="30">
        <v>0</v>
      </c>
      <c r="M325" s="70">
        <v>0</v>
      </c>
      <c r="N325" s="70">
        <v>0</v>
      </c>
      <c r="O325" s="70">
        <v>0</v>
      </c>
      <c r="P325" s="70">
        <v>0</v>
      </c>
      <c r="Q325" s="33" t="s">
        <v>957</v>
      </c>
      <c r="R325" s="33">
        <f t="shared" si="62"/>
        <v>0</v>
      </c>
      <c r="S325" s="34">
        <f t="shared" si="56"/>
        <v>0</v>
      </c>
      <c r="T325" s="16"/>
      <c r="U325" s="16"/>
      <c r="V325" s="47"/>
      <c r="W325" s="48"/>
      <c r="X325" s="47"/>
      <c r="Y325" s="48"/>
      <c r="Z325" s="47"/>
      <c r="AA325" s="48"/>
      <c r="AB325" s="47"/>
      <c r="AC325" s="48"/>
      <c r="AD325" s="47"/>
    </row>
    <row r="326" spans="1:30" s="49" customFormat="1" ht="31.5" hidden="1" customHeight="1" outlineLevel="1">
      <c r="A326" s="79"/>
      <c r="B326" s="84" t="s">
        <v>1381</v>
      </c>
      <c r="C326" s="81"/>
      <c r="D326" s="82"/>
      <c r="E326" s="30"/>
      <c r="F326" s="30"/>
      <c r="G326" s="83"/>
      <c r="H326" s="30"/>
      <c r="I326" s="30">
        <v>3</v>
      </c>
      <c r="J326" s="30">
        <v>3</v>
      </c>
      <c r="K326" s="29">
        <v>0</v>
      </c>
      <c r="L326" s="30">
        <v>3</v>
      </c>
      <c r="M326" s="70">
        <v>0</v>
      </c>
      <c r="N326" s="70">
        <v>0</v>
      </c>
      <c r="O326" s="70">
        <v>0</v>
      </c>
      <c r="P326" s="70">
        <v>0</v>
      </c>
      <c r="Q326" s="33">
        <f t="shared" si="59"/>
        <v>0</v>
      </c>
      <c r="R326" s="33">
        <f t="shared" si="62"/>
        <v>0</v>
      </c>
      <c r="S326" s="34">
        <f t="shared" si="56"/>
        <v>3</v>
      </c>
      <c r="T326" s="16"/>
      <c r="U326" s="16"/>
      <c r="V326" s="47"/>
      <c r="W326" s="48"/>
      <c r="X326" s="47"/>
      <c r="Y326" s="48"/>
      <c r="Z326" s="47"/>
      <c r="AA326" s="48"/>
      <c r="AB326" s="47"/>
      <c r="AC326" s="48"/>
      <c r="AD326" s="47"/>
    </row>
    <row r="327" spans="1:30" s="49" customFormat="1" ht="36.75" hidden="1" customHeight="1" outlineLevel="1">
      <c r="A327" s="79"/>
      <c r="B327" s="80" t="s">
        <v>1382</v>
      </c>
      <c r="C327" s="81"/>
      <c r="D327" s="82"/>
      <c r="E327" s="30"/>
      <c r="F327" s="30"/>
      <c r="G327" s="83"/>
      <c r="H327" s="30"/>
      <c r="I327" s="30">
        <v>2</v>
      </c>
      <c r="J327" s="30">
        <v>2</v>
      </c>
      <c r="K327" s="29">
        <v>0</v>
      </c>
      <c r="L327" s="30">
        <v>2</v>
      </c>
      <c r="M327" s="70">
        <v>0</v>
      </c>
      <c r="N327" s="70">
        <v>0</v>
      </c>
      <c r="O327" s="70">
        <v>0</v>
      </c>
      <c r="P327" s="70">
        <v>0</v>
      </c>
      <c r="Q327" s="33">
        <f t="shared" si="59"/>
        <v>0</v>
      </c>
      <c r="R327" s="33">
        <f t="shared" si="62"/>
        <v>0</v>
      </c>
      <c r="S327" s="34">
        <f t="shared" si="56"/>
        <v>2</v>
      </c>
      <c r="T327" s="16"/>
      <c r="U327" s="16"/>
      <c r="V327" s="47"/>
      <c r="W327" s="48"/>
      <c r="X327" s="47"/>
      <c r="Y327" s="48"/>
      <c r="Z327" s="47"/>
      <c r="AA327" s="48"/>
      <c r="AB327" s="47"/>
      <c r="AC327" s="48"/>
      <c r="AD327" s="47"/>
    </row>
    <row r="328" spans="1:30" s="49" customFormat="1" ht="36" hidden="1" customHeight="1" outlineLevel="1">
      <c r="A328" s="79"/>
      <c r="B328" s="80" t="s">
        <v>1383</v>
      </c>
      <c r="C328" s="81"/>
      <c r="D328" s="82"/>
      <c r="E328" s="30"/>
      <c r="F328" s="30"/>
      <c r="G328" s="83"/>
      <c r="H328" s="30"/>
      <c r="I328" s="30">
        <v>2</v>
      </c>
      <c r="J328" s="30">
        <v>0</v>
      </c>
      <c r="K328" s="29">
        <v>0</v>
      </c>
      <c r="L328" s="30">
        <v>0</v>
      </c>
      <c r="M328" s="70">
        <v>0</v>
      </c>
      <c r="N328" s="70">
        <v>0</v>
      </c>
      <c r="O328" s="70">
        <v>0</v>
      </c>
      <c r="P328" s="70">
        <v>0</v>
      </c>
      <c r="Q328" s="33">
        <f t="shared" si="59"/>
        <v>0</v>
      </c>
      <c r="R328" s="33">
        <f t="shared" si="62"/>
        <v>0</v>
      </c>
      <c r="S328" s="34">
        <f t="shared" si="56"/>
        <v>0</v>
      </c>
      <c r="T328" s="16"/>
      <c r="U328" s="16"/>
      <c r="V328" s="47"/>
      <c r="W328" s="48"/>
      <c r="X328" s="47"/>
      <c r="Y328" s="48"/>
      <c r="Z328" s="47"/>
      <c r="AA328" s="48"/>
      <c r="AB328" s="47"/>
      <c r="AC328" s="48"/>
      <c r="AD328" s="47"/>
    </row>
    <row r="329" spans="1:30" s="49" customFormat="1" ht="31.5" hidden="1" customHeight="1" outlineLevel="1">
      <c r="A329" s="79"/>
      <c r="B329" s="80" t="s">
        <v>1336</v>
      </c>
      <c r="C329" s="81"/>
      <c r="D329" s="82"/>
      <c r="E329" s="30"/>
      <c r="F329" s="30"/>
      <c r="G329" s="83"/>
      <c r="H329" s="30"/>
      <c r="I329" s="30">
        <v>4</v>
      </c>
      <c r="J329" s="30">
        <v>2</v>
      </c>
      <c r="K329" s="29">
        <v>0</v>
      </c>
      <c r="L329" s="30">
        <v>2</v>
      </c>
      <c r="M329" s="70">
        <v>0</v>
      </c>
      <c r="N329" s="70">
        <v>0</v>
      </c>
      <c r="O329" s="70">
        <v>0</v>
      </c>
      <c r="P329" s="70">
        <v>0</v>
      </c>
      <c r="Q329" s="33">
        <f t="shared" si="59"/>
        <v>0</v>
      </c>
      <c r="R329" s="33">
        <f t="shared" si="62"/>
        <v>0</v>
      </c>
      <c r="S329" s="34">
        <f t="shared" si="56"/>
        <v>2</v>
      </c>
      <c r="T329" s="16"/>
      <c r="U329" s="16"/>
      <c r="V329" s="47"/>
      <c r="W329" s="48"/>
      <c r="X329" s="47"/>
      <c r="Y329" s="48"/>
      <c r="Z329" s="47"/>
      <c r="AA329" s="48"/>
      <c r="AB329" s="47"/>
      <c r="AC329" s="48"/>
      <c r="AD329" s="47"/>
    </row>
    <row r="330" spans="1:30" s="49" customFormat="1" ht="31.5" hidden="1" customHeight="1" outlineLevel="1">
      <c r="A330" s="79"/>
      <c r="B330" s="80" t="s">
        <v>1384</v>
      </c>
      <c r="C330" s="81"/>
      <c r="D330" s="82"/>
      <c r="E330" s="30"/>
      <c r="F330" s="30"/>
      <c r="G330" s="83"/>
      <c r="H330" s="30"/>
      <c r="I330" s="30">
        <v>3</v>
      </c>
      <c r="J330" s="30">
        <v>3</v>
      </c>
      <c r="K330" s="29">
        <v>0</v>
      </c>
      <c r="L330" s="30">
        <v>3</v>
      </c>
      <c r="M330" s="70">
        <v>0</v>
      </c>
      <c r="N330" s="70">
        <v>0</v>
      </c>
      <c r="O330" s="70">
        <v>0</v>
      </c>
      <c r="P330" s="70">
        <v>0</v>
      </c>
      <c r="Q330" s="33">
        <f t="shared" si="59"/>
        <v>0</v>
      </c>
      <c r="R330" s="33">
        <f t="shared" si="62"/>
        <v>0</v>
      </c>
      <c r="S330" s="34">
        <f t="shared" si="56"/>
        <v>3</v>
      </c>
      <c r="T330" s="16"/>
      <c r="U330" s="16"/>
      <c r="V330" s="47"/>
      <c r="W330" s="48"/>
      <c r="X330" s="47"/>
      <c r="Y330" s="48"/>
      <c r="Z330" s="47"/>
      <c r="AA330" s="48"/>
      <c r="AB330" s="47"/>
      <c r="AC330" s="48"/>
      <c r="AD330" s="47"/>
    </row>
    <row r="331" spans="1:30" s="49" customFormat="1" ht="43.5" hidden="1" customHeight="1" outlineLevel="1">
      <c r="A331" s="79"/>
      <c r="B331" s="80" t="s">
        <v>1385</v>
      </c>
      <c r="C331" s="81"/>
      <c r="D331" s="82"/>
      <c r="E331" s="30"/>
      <c r="F331" s="30"/>
      <c r="G331" s="83"/>
      <c r="H331" s="30"/>
      <c r="I331" s="30">
        <v>1</v>
      </c>
      <c r="J331" s="30">
        <v>1</v>
      </c>
      <c r="K331" s="29">
        <v>0</v>
      </c>
      <c r="L331" s="30">
        <v>1</v>
      </c>
      <c r="M331" s="70">
        <v>0</v>
      </c>
      <c r="N331" s="70">
        <v>0</v>
      </c>
      <c r="O331" s="70">
        <v>0</v>
      </c>
      <c r="P331" s="70">
        <v>0</v>
      </c>
      <c r="Q331" s="33">
        <f t="shared" si="59"/>
        <v>0</v>
      </c>
      <c r="R331" s="33">
        <f t="shared" si="62"/>
        <v>0</v>
      </c>
      <c r="S331" s="34">
        <f t="shared" si="56"/>
        <v>1</v>
      </c>
      <c r="T331" s="16"/>
      <c r="U331" s="16"/>
      <c r="V331" s="47"/>
      <c r="W331" s="48"/>
      <c r="X331" s="47"/>
      <c r="Y331" s="48"/>
      <c r="Z331" s="47"/>
      <c r="AA331" s="48"/>
      <c r="AB331" s="47"/>
      <c r="AC331" s="48"/>
      <c r="AD331" s="47"/>
    </row>
    <row r="332" spans="1:30" s="49" customFormat="1" ht="31.5" hidden="1" customHeight="1" outlineLevel="1">
      <c r="A332" s="79"/>
      <c r="B332" s="80" t="s">
        <v>1386</v>
      </c>
      <c r="C332" s="81"/>
      <c r="D332" s="82"/>
      <c r="E332" s="30"/>
      <c r="F332" s="30"/>
      <c r="G332" s="83"/>
      <c r="H332" s="30"/>
      <c r="I332" s="30">
        <v>2</v>
      </c>
      <c r="J332" s="30">
        <v>2</v>
      </c>
      <c r="K332" s="29">
        <v>0</v>
      </c>
      <c r="L332" s="30">
        <v>2</v>
      </c>
      <c r="M332" s="70">
        <v>0</v>
      </c>
      <c r="N332" s="70">
        <v>0</v>
      </c>
      <c r="O332" s="70">
        <v>0</v>
      </c>
      <c r="P332" s="70">
        <v>0</v>
      </c>
      <c r="Q332" s="33">
        <f t="shared" si="59"/>
        <v>0</v>
      </c>
      <c r="R332" s="33">
        <f t="shared" si="62"/>
        <v>0</v>
      </c>
      <c r="S332" s="34">
        <f t="shared" si="56"/>
        <v>2</v>
      </c>
      <c r="T332" s="16"/>
      <c r="U332" s="16"/>
      <c r="V332" s="47"/>
      <c r="W332" s="48"/>
      <c r="X332" s="47"/>
      <c r="Y332" s="48"/>
      <c r="Z332" s="47"/>
      <c r="AA332" s="48"/>
      <c r="AB332" s="47"/>
      <c r="AC332" s="48"/>
      <c r="AD332" s="47"/>
    </row>
    <row r="333" spans="1:30" s="49" customFormat="1" ht="31.5" hidden="1" customHeight="1" outlineLevel="1">
      <c r="A333" s="79"/>
      <c r="B333" s="80" t="s">
        <v>992</v>
      </c>
      <c r="C333" s="81"/>
      <c r="D333" s="82"/>
      <c r="E333" s="30"/>
      <c r="F333" s="30"/>
      <c r="G333" s="83"/>
      <c r="H333" s="30"/>
      <c r="I333" s="30">
        <v>1</v>
      </c>
      <c r="J333" s="30">
        <v>0</v>
      </c>
      <c r="K333" s="29">
        <v>0</v>
      </c>
      <c r="L333" s="30">
        <v>0</v>
      </c>
      <c r="M333" s="70">
        <v>0</v>
      </c>
      <c r="N333" s="70">
        <v>0</v>
      </c>
      <c r="O333" s="70">
        <v>0</v>
      </c>
      <c r="P333" s="70">
        <v>0</v>
      </c>
      <c r="Q333" s="33">
        <f t="shared" si="59"/>
        <v>0</v>
      </c>
      <c r="R333" s="33">
        <f t="shared" si="62"/>
        <v>0</v>
      </c>
      <c r="S333" s="34">
        <f t="shared" si="56"/>
        <v>0</v>
      </c>
      <c r="T333" s="16"/>
      <c r="U333" s="16"/>
      <c r="V333" s="47"/>
      <c r="W333" s="48"/>
      <c r="X333" s="47"/>
      <c r="Y333" s="48"/>
      <c r="Z333" s="47"/>
      <c r="AA333" s="48"/>
      <c r="AB333" s="47"/>
      <c r="AC333" s="48"/>
      <c r="AD333" s="47"/>
    </row>
    <row r="334" spans="1:30" s="49" customFormat="1" ht="31.5" hidden="1" customHeight="1" outlineLevel="1">
      <c r="A334" s="79"/>
      <c r="B334" s="80" t="s">
        <v>993</v>
      </c>
      <c r="C334" s="81"/>
      <c r="D334" s="82"/>
      <c r="E334" s="30"/>
      <c r="F334" s="30"/>
      <c r="G334" s="83"/>
      <c r="H334" s="30"/>
      <c r="I334" s="30">
        <v>1</v>
      </c>
      <c r="J334" s="30">
        <v>0</v>
      </c>
      <c r="K334" s="29">
        <v>0</v>
      </c>
      <c r="L334" s="30">
        <v>0</v>
      </c>
      <c r="M334" s="70">
        <v>0</v>
      </c>
      <c r="N334" s="70">
        <v>0</v>
      </c>
      <c r="O334" s="70">
        <v>0</v>
      </c>
      <c r="P334" s="70">
        <v>0</v>
      </c>
      <c r="Q334" s="33">
        <f t="shared" si="59"/>
        <v>0</v>
      </c>
      <c r="R334" s="33">
        <f t="shared" si="62"/>
        <v>0</v>
      </c>
      <c r="S334" s="34">
        <f t="shared" si="56"/>
        <v>0</v>
      </c>
      <c r="T334" s="16"/>
      <c r="U334" s="16"/>
      <c r="V334" s="47"/>
      <c r="W334" s="48"/>
      <c r="X334" s="47"/>
      <c r="Y334" s="48"/>
      <c r="Z334" s="47"/>
      <c r="AA334" s="48"/>
      <c r="AB334" s="47"/>
      <c r="AC334" s="48"/>
      <c r="AD334" s="47"/>
    </row>
    <row r="335" spans="1:30" s="49" customFormat="1" ht="31.5" hidden="1" customHeight="1" outlineLevel="1">
      <c r="A335" s="79"/>
      <c r="B335" s="80" t="s">
        <v>994</v>
      </c>
      <c r="C335" s="81"/>
      <c r="D335" s="82"/>
      <c r="E335" s="30"/>
      <c r="F335" s="30"/>
      <c r="G335" s="83"/>
      <c r="H335" s="30"/>
      <c r="I335" s="30">
        <v>1</v>
      </c>
      <c r="J335" s="30">
        <v>1</v>
      </c>
      <c r="K335" s="30">
        <v>0</v>
      </c>
      <c r="L335" s="30">
        <v>1</v>
      </c>
      <c r="M335" s="70">
        <v>1</v>
      </c>
      <c r="N335" s="70">
        <v>0</v>
      </c>
      <c r="O335" s="70">
        <v>0</v>
      </c>
      <c r="P335" s="70">
        <v>0</v>
      </c>
      <c r="Q335" s="85">
        <f t="shared" si="59"/>
        <v>1</v>
      </c>
      <c r="R335" s="85">
        <f t="shared" si="62"/>
        <v>1</v>
      </c>
      <c r="S335" s="34">
        <f t="shared" si="56"/>
        <v>0</v>
      </c>
      <c r="T335" s="16"/>
      <c r="U335" s="16"/>
      <c r="V335" s="47"/>
      <c r="W335" s="48"/>
      <c r="X335" s="47"/>
      <c r="Y335" s="48"/>
      <c r="Z335" s="47"/>
      <c r="AA335" s="48"/>
      <c r="AB335" s="47"/>
      <c r="AC335" s="48"/>
      <c r="AD335" s="47"/>
    </row>
    <row r="336" spans="1:30" s="49" customFormat="1" ht="31.5" hidden="1" customHeight="1" outlineLevel="1">
      <c r="A336" s="86"/>
      <c r="B336" s="87" t="s">
        <v>995</v>
      </c>
      <c r="C336" s="88"/>
      <c r="D336" s="89"/>
      <c r="E336" s="90"/>
      <c r="F336" s="90"/>
      <c r="G336" s="91"/>
      <c r="H336" s="90"/>
      <c r="I336" s="90">
        <v>1</v>
      </c>
      <c r="J336" s="90">
        <v>0</v>
      </c>
      <c r="K336" s="90">
        <v>0</v>
      </c>
      <c r="L336" s="90">
        <v>0</v>
      </c>
      <c r="M336" s="92">
        <v>0</v>
      </c>
      <c r="N336" s="92">
        <v>0</v>
      </c>
      <c r="O336" s="92">
        <v>0</v>
      </c>
      <c r="P336" s="92">
        <v>0</v>
      </c>
      <c r="Q336" s="89">
        <f t="shared" si="59"/>
        <v>0</v>
      </c>
      <c r="R336" s="89">
        <f t="shared" si="62"/>
        <v>0</v>
      </c>
      <c r="S336" s="34">
        <f t="shared" si="56"/>
        <v>0</v>
      </c>
      <c r="T336" s="16"/>
      <c r="U336" s="16"/>
      <c r="V336" s="47"/>
      <c r="W336" s="48"/>
      <c r="X336" s="47"/>
      <c r="Y336" s="48"/>
      <c r="Z336" s="47"/>
      <c r="AA336" s="48"/>
      <c r="AB336" s="47"/>
      <c r="AC336" s="48"/>
      <c r="AD336" s="47"/>
    </row>
    <row r="337" spans="1:30" s="49" customFormat="1" ht="31.5" hidden="1" customHeight="1" outlineLevel="1">
      <c r="A337" s="21"/>
      <c r="B337" s="93" t="s">
        <v>996</v>
      </c>
      <c r="C337" s="94"/>
      <c r="D337" s="95"/>
      <c r="E337" s="31"/>
      <c r="F337" s="31"/>
      <c r="G337" s="96"/>
      <c r="H337" s="31"/>
      <c r="I337" s="31">
        <v>1</v>
      </c>
      <c r="J337" s="31">
        <v>0</v>
      </c>
      <c r="K337" s="78">
        <v>0</v>
      </c>
      <c r="L337" s="31">
        <v>0</v>
      </c>
      <c r="M337" s="97">
        <v>0</v>
      </c>
      <c r="N337" s="97">
        <v>0</v>
      </c>
      <c r="O337" s="97">
        <v>0</v>
      </c>
      <c r="P337" s="97">
        <v>0</v>
      </c>
      <c r="Q337" s="33">
        <f t="shared" si="59"/>
        <v>0</v>
      </c>
      <c r="R337" s="33">
        <f t="shared" si="62"/>
        <v>0</v>
      </c>
      <c r="S337" s="34">
        <f t="shared" si="56"/>
        <v>0</v>
      </c>
      <c r="T337" s="16"/>
      <c r="U337" s="16"/>
      <c r="V337" s="47"/>
      <c r="W337" s="48"/>
      <c r="X337" s="47"/>
      <c r="Y337" s="48"/>
      <c r="Z337" s="47"/>
      <c r="AA337" s="48"/>
      <c r="AB337" s="47"/>
      <c r="AC337" s="48"/>
      <c r="AD337" s="47"/>
    </row>
    <row r="338" spans="1:30" s="49" customFormat="1" ht="31.5" hidden="1" customHeight="1" outlineLevel="1">
      <c r="A338" s="79"/>
      <c r="B338" s="80" t="s">
        <v>997</v>
      </c>
      <c r="C338" s="81"/>
      <c r="D338" s="82"/>
      <c r="E338" s="30"/>
      <c r="F338" s="30"/>
      <c r="G338" s="83"/>
      <c r="H338" s="30"/>
      <c r="I338" s="30">
        <v>1</v>
      </c>
      <c r="J338" s="30">
        <v>0</v>
      </c>
      <c r="K338" s="29">
        <v>1</v>
      </c>
      <c r="L338" s="30">
        <v>0</v>
      </c>
      <c r="M338" s="70">
        <v>0</v>
      </c>
      <c r="N338" s="70">
        <v>0</v>
      </c>
      <c r="O338" s="70">
        <v>0</v>
      </c>
      <c r="P338" s="70">
        <v>0</v>
      </c>
      <c r="Q338" s="33">
        <f t="shared" si="59"/>
        <v>0</v>
      </c>
      <c r="R338" s="33">
        <f t="shared" si="62"/>
        <v>1</v>
      </c>
      <c r="S338" s="34">
        <f t="shared" si="56"/>
        <v>0</v>
      </c>
      <c r="T338" s="16"/>
      <c r="U338" s="16"/>
      <c r="V338" s="47"/>
      <c r="W338" s="48"/>
      <c r="X338" s="47"/>
      <c r="Y338" s="48"/>
      <c r="Z338" s="47"/>
      <c r="AA338" s="48"/>
      <c r="AB338" s="47"/>
      <c r="AC338" s="48"/>
      <c r="AD338" s="47"/>
    </row>
    <row r="339" spans="1:30" s="49" customFormat="1" ht="31.5" hidden="1" customHeight="1" outlineLevel="1">
      <c r="A339" s="79"/>
      <c r="B339" s="87" t="s">
        <v>998</v>
      </c>
      <c r="C339" s="81"/>
      <c r="D339" s="82"/>
      <c r="E339" s="30"/>
      <c r="F339" s="30"/>
      <c r="G339" s="83"/>
      <c r="H339" s="30"/>
      <c r="I339" s="30">
        <v>1</v>
      </c>
      <c r="J339" s="30">
        <v>0</v>
      </c>
      <c r="K339" s="30">
        <v>0</v>
      </c>
      <c r="L339" s="30">
        <v>0</v>
      </c>
      <c r="M339" s="70">
        <v>0</v>
      </c>
      <c r="N339" s="70">
        <v>0</v>
      </c>
      <c r="O339" s="70">
        <v>0</v>
      </c>
      <c r="P339" s="70">
        <v>0</v>
      </c>
      <c r="Q339" s="33">
        <f t="shared" si="59"/>
        <v>0</v>
      </c>
      <c r="R339" s="33">
        <f t="shared" si="62"/>
        <v>0</v>
      </c>
      <c r="S339" s="34">
        <f t="shared" si="56"/>
        <v>0</v>
      </c>
      <c r="T339" s="16"/>
      <c r="U339" s="16"/>
      <c r="V339" s="47"/>
      <c r="W339" s="48"/>
      <c r="X339" s="47"/>
      <c r="Y339" s="48"/>
      <c r="Z339" s="47"/>
      <c r="AA339" s="48"/>
      <c r="AB339" s="47"/>
      <c r="AC339" s="48"/>
      <c r="AD339" s="47"/>
    </row>
    <row r="340" spans="1:30" s="49" customFormat="1" ht="31.5" hidden="1" customHeight="1" outlineLevel="1">
      <c r="A340" s="79"/>
      <c r="B340" s="80" t="s">
        <v>999</v>
      </c>
      <c r="C340" s="81"/>
      <c r="D340" s="82"/>
      <c r="E340" s="30"/>
      <c r="F340" s="30"/>
      <c r="G340" s="83"/>
      <c r="H340" s="30"/>
      <c r="I340" s="30">
        <v>1</v>
      </c>
      <c r="J340" s="30">
        <v>0</v>
      </c>
      <c r="K340" s="30">
        <v>0</v>
      </c>
      <c r="L340" s="30">
        <v>0</v>
      </c>
      <c r="M340" s="70">
        <v>0</v>
      </c>
      <c r="N340" s="70">
        <v>0</v>
      </c>
      <c r="O340" s="70">
        <v>0</v>
      </c>
      <c r="P340" s="70">
        <v>0</v>
      </c>
      <c r="Q340" s="33">
        <f t="shared" si="59"/>
        <v>0</v>
      </c>
      <c r="R340" s="33">
        <f t="shared" si="62"/>
        <v>0</v>
      </c>
      <c r="S340" s="34">
        <f t="shared" si="56"/>
        <v>0</v>
      </c>
      <c r="T340" s="16"/>
      <c r="U340" s="16"/>
      <c r="V340" s="47"/>
      <c r="W340" s="48"/>
      <c r="X340" s="47"/>
      <c r="Y340" s="48"/>
      <c r="Z340" s="47"/>
      <c r="AA340" s="48"/>
      <c r="AB340" s="47"/>
      <c r="AC340" s="48"/>
      <c r="AD340" s="47"/>
    </row>
    <row r="341" spans="1:30" s="49" customFormat="1" ht="31.5" hidden="1" customHeight="1" outlineLevel="1">
      <c r="A341" s="79"/>
      <c r="B341" s="80" t="s">
        <v>1000</v>
      </c>
      <c r="C341" s="81"/>
      <c r="D341" s="82"/>
      <c r="E341" s="30"/>
      <c r="F341" s="30"/>
      <c r="G341" s="83"/>
      <c r="H341" s="30"/>
      <c r="I341" s="30">
        <v>1</v>
      </c>
      <c r="J341" s="30">
        <v>0</v>
      </c>
      <c r="K341" s="30">
        <v>0</v>
      </c>
      <c r="L341" s="30">
        <v>0</v>
      </c>
      <c r="M341" s="70">
        <v>0</v>
      </c>
      <c r="N341" s="70">
        <v>0</v>
      </c>
      <c r="O341" s="70">
        <v>0</v>
      </c>
      <c r="P341" s="70">
        <v>0</v>
      </c>
      <c r="Q341" s="33">
        <f t="shared" si="59"/>
        <v>0</v>
      </c>
      <c r="R341" s="33">
        <f t="shared" si="62"/>
        <v>0</v>
      </c>
      <c r="S341" s="34">
        <f t="shared" si="56"/>
        <v>0</v>
      </c>
      <c r="T341" s="16"/>
      <c r="U341" s="16"/>
      <c r="V341" s="47"/>
      <c r="W341" s="48"/>
      <c r="X341" s="47"/>
      <c r="Y341" s="48"/>
      <c r="Z341" s="47"/>
      <c r="AA341" s="48"/>
      <c r="AB341" s="47"/>
      <c r="AC341" s="48"/>
      <c r="AD341" s="47"/>
    </row>
    <row r="342" spans="1:30" s="49" customFormat="1" ht="31.5" hidden="1" customHeight="1" outlineLevel="1">
      <c r="A342" s="79"/>
      <c r="B342" s="80" t="s">
        <v>1387</v>
      </c>
      <c r="C342" s="81"/>
      <c r="D342" s="82"/>
      <c r="E342" s="30"/>
      <c r="F342" s="30"/>
      <c r="G342" s="83"/>
      <c r="H342" s="30"/>
      <c r="I342" s="30">
        <v>2</v>
      </c>
      <c r="J342" s="30">
        <v>1</v>
      </c>
      <c r="K342" s="30">
        <v>0</v>
      </c>
      <c r="L342" s="30">
        <v>1</v>
      </c>
      <c r="M342" s="70">
        <v>0</v>
      </c>
      <c r="N342" s="70">
        <v>0</v>
      </c>
      <c r="O342" s="70">
        <v>0</v>
      </c>
      <c r="P342" s="70">
        <v>0</v>
      </c>
      <c r="Q342" s="33">
        <f t="shared" si="59"/>
        <v>0</v>
      </c>
      <c r="R342" s="33">
        <f t="shared" si="62"/>
        <v>0</v>
      </c>
      <c r="S342" s="34">
        <f t="shared" si="56"/>
        <v>1</v>
      </c>
      <c r="T342" s="16"/>
      <c r="U342" s="16"/>
      <c r="V342" s="47"/>
      <c r="W342" s="48"/>
      <c r="X342" s="47"/>
      <c r="Y342" s="48"/>
      <c r="Z342" s="47"/>
      <c r="AA342" s="48"/>
      <c r="AB342" s="47"/>
      <c r="AC342" s="48"/>
      <c r="AD342" s="47"/>
    </row>
    <row r="343" spans="1:30" s="49" customFormat="1" ht="31.5" hidden="1" customHeight="1" outlineLevel="1">
      <c r="A343" s="79"/>
      <c r="B343" s="80" t="s">
        <v>1388</v>
      </c>
      <c r="C343" s="81"/>
      <c r="D343" s="82"/>
      <c r="E343" s="30"/>
      <c r="F343" s="30"/>
      <c r="G343" s="83"/>
      <c r="H343" s="30"/>
      <c r="I343" s="30">
        <v>1</v>
      </c>
      <c r="J343" s="30">
        <v>0</v>
      </c>
      <c r="K343" s="30">
        <v>1</v>
      </c>
      <c r="L343" s="30">
        <v>0</v>
      </c>
      <c r="M343" s="70">
        <v>0</v>
      </c>
      <c r="N343" s="70">
        <v>0</v>
      </c>
      <c r="O343" s="70">
        <v>0</v>
      </c>
      <c r="P343" s="70">
        <v>0</v>
      </c>
      <c r="Q343" s="33">
        <f t="shared" si="59"/>
        <v>0</v>
      </c>
      <c r="R343" s="33">
        <f t="shared" si="62"/>
        <v>1</v>
      </c>
      <c r="S343" s="34">
        <f t="shared" si="56"/>
        <v>0</v>
      </c>
      <c r="T343" s="16"/>
      <c r="U343" s="16"/>
      <c r="V343" s="47"/>
      <c r="W343" s="48"/>
      <c r="X343" s="47"/>
      <c r="Y343" s="48"/>
      <c r="Z343" s="47"/>
      <c r="AA343" s="48"/>
      <c r="AB343" s="47"/>
      <c r="AC343" s="48"/>
      <c r="AD343" s="47"/>
    </row>
    <row r="344" spans="1:30" s="49" customFormat="1" ht="31.5" hidden="1" customHeight="1" outlineLevel="1">
      <c r="A344" s="79"/>
      <c r="B344" s="80" t="s">
        <v>1389</v>
      </c>
      <c r="C344" s="81"/>
      <c r="D344" s="82"/>
      <c r="E344" s="30"/>
      <c r="F344" s="30"/>
      <c r="G344" s="83"/>
      <c r="H344" s="30"/>
      <c r="I344" s="30">
        <v>1</v>
      </c>
      <c r="J344" s="30">
        <v>0</v>
      </c>
      <c r="K344" s="30">
        <v>0</v>
      </c>
      <c r="L344" s="30">
        <v>0</v>
      </c>
      <c r="M344" s="70">
        <v>0</v>
      </c>
      <c r="N344" s="70">
        <v>0</v>
      </c>
      <c r="O344" s="70">
        <v>0</v>
      </c>
      <c r="P344" s="70">
        <v>0</v>
      </c>
      <c r="Q344" s="33">
        <f t="shared" si="59"/>
        <v>0</v>
      </c>
      <c r="R344" s="33">
        <f t="shared" si="62"/>
        <v>0</v>
      </c>
      <c r="S344" s="34">
        <f t="shared" si="56"/>
        <v>0</v>
      </c>
      <c r="T344" s="16"/>
      <c r="U344" s="16"/>
      <c r="V344" s="47"/>
      <c r="W344" s="48"/>
      <c r="X344" s="47"/>
      <c r="Y344" s="48"/>
      <c r="Z344" s="47"/>
      <c r="AA344" s="48"/>
      <c r="AB344" s="47"/>
      <c r="AC344" s="48"/>
      <c r="AD344" s="47"/>
    </row>
    <row r="345" spans="1:30" s="49" customFormat="1" ht="31.5" hidden="1" customHeight="1" outlineLevel="1">
      <c r="A345" s="79"/>
      <c r="B345" s="80" t="s">
        <v>1390</v>
      </c>
      <c r="C345" s="81"/>
      <c r="D345" s="82"/>
      <c r="E345" s="30"/>
      <c r="F345" s="30"/>
      <c r="G345" s="83"/>
      <c r="H345" s="30"/>
      <c r="I345" s="30">
        <v>2</v>
      </c>
      <c r="J345" s="30">
        <v>0</v>
      </c>
      <c r="K345" s="30">
        <v>2</v>
      </c>
      <c r="L345" s="30">
        <v>0</v>
      </c>
      <c r="M345" s="70">
        <v>0</v>
      </c>
      <c r="N345" s="70">
        <v>0</v>
      </c>
      <c r="O345" s="70">
        <v>0</v>
      </c>
      <c r="P345" s="70">
        <v>0</v>
      </c>
      <c r="Q345" s="33">
        <f t="shared" si="59"/>
        <v>0</v>
      </c>
      <c r="R345" s="33">
        <f t="shared" si="62"/>
        <v>2</v>
      </c>
      <c r="S345" s="34">
        <f t="shared" si="56"/>
        <v>0</v>
      </c>
      <c r="T345" s="16"/>
      <c r="U345" s="16"/>
      <c r="V345" s="47"/>
      <c r="W345" s="48"/>
      <c r="X345" s="47"/>
      <c r="Y345" s="48"/>
      <c r="Z345" s="47"/>
      <c r="AA345" s="48"/>
      <c r="AB345" s="47"/>
      <c r="AC345" s="48"/>
      <c r="AD345" s="47"/>
    </row>
    <row r="346" spans="1:30" s="49" customFormat="1" ht="31.5" hidden="1" customHeight="1" outlineLevel="1">
      <c r="A346" s="79"/>
      <c r="B346" s="80" t="s">
        <v>1391</v>
      </c>
      <c r="C346" s="81"/>
      <c r="D346" s="82"/>
      <c r="E346" s="30"/>
      <c r="F346" s="30"/>
      <c r="G346" s="83"/>
      <c r="H346" s="30"/>
      <c r="I346" s="30">
        <v>2</v>
      </c>
      <c r="J346" s="30">
        <v>0</v>
      </c>
      <c r="K346" s="30">
        <v>0</v>
      </c>
      <c r="L346" s="30">
        <v>0</v>
      </c>
      <c r="M346" s="70">
        <v>0</v>
      </c>
      <c r="N346" s="70">
        <v>0</v>
      </c>
      <c r="O346" s="70">
        <v>0</v>
      </c>
      <c r="P346" s="70">
        <v>0</v>
      </c>
      <c r="Q346" s="33">
        <f t="shared" si="59"/>
        <v>0</v>
      </c>
      <c r="R346" s="33">
        <f t="shared" si="62"/>
        <v>0</v>
      </c>
      <c r="S346" s="34">
        <f t="shared" si="56"/>
        <v>0</v>
      </c>
      <c r="T346" s="16"/>
      <c r="U346" s="16"/>
      <c r="V346" s="47"/>
      <c r="W346" s="48"/>
      <c r="X346" s="47"/>
      <c r="Y346" s="48"/>
      <c r="Z346" s="47"/>
      <c r="AA346" s="48"/>
      <c r="AB346" s="47"/>
      <c r="AC346" s="48"/>
      <c r="AD346" s="47"/>
    </row>
    <row r="347" spans="1:30" s="49" customFormat="1" ht="31.5" hidden="1" customHeight="1" outlineLevel="1">
      <c r="A347" s="79"/>
      <c r="B347" s="80" t="s">
        <v>1180</v>
      </c>
      <c r="C347" s="81"/>
      <c r="D347" s="82"/>
      <c r="E347" s="30"/>
      <c r="F347" s="30"/>
      <c r="G347" s="83"/>
      <c r="H347" s="30"/>
      <c r="I347" s="30">
        <v>3</v>
      </c>
      <c r="J347" s="30">
        <v>2</v>
      </c>
      <c r="K347" s="30">
        <v>0</v>
      </c>
      <c r="L347" s="30">
        <v>2</v>
      </c>
      <c r="M347" s="70">
        <v>0</v>
      </c>
      <c r="N347" s="70">
        <v>0</v>
      </c>
      <c r="O347" s="70">
        <v>0</v>
      </c>
      <c r="P347" s="70">
        <v>0</v>
      </c>
      <c r="Q347" s="33">
        <f t="shared" si="59"/>
        <v>0</v>
      </c>
      <c r="R347" s="33">
        <f t="shared" si="62"/>
        <v>0</v>
      </c>
      <c r="S347" s="34">
        <f t="shared" si="56"/>
        <v>2</v>
      </c>
      <c r="T347" s="16"/>
      <c r="U347" s="16"/>
      <c r="V347" s="47"/>
      <c r="W347" s="48"/>
      <c r="X347" s="47"/>
      <c r="Y347" s="48"/>
      <c r="Z347" s="47"/>
      <c r="AA347" s="48"/>
      <c r="AB347" s="47"/>
      <c r="AC347" s="48"/>
      <c r="AD347" s="47"/>
    </row>
    <row r="348" spans="1:30" s="49" customFormat="1" ht="31.5" hidden="1" customHeight="1" outlineLevel="1">
      <c r="A348" s="79"/>
      <c r="B348" s="80" t="s">
        <v>1237</v>
      </c>
      <c r="C348" s="81"/>
      <c r="D348" s="82"/>
      <c r="E348" s="30"/>
      <c r="F348" s="30"/>
      <c r="G348" s="83"/>
      <c r="H348" s="30"/>
      <c r="I348" s="30">
        <v>2</v>
      </c>
      <c r="J348" s="30">
        <v>0</v>
      </c>
      <c r="K348" s="30">
        <v>1</v>
      </c>
      <c r="L348" s="30">
        <v>0</v>
      </c>
      <c r="M348" s="70">
        <v>0</v>
      </c>
      <c r="N348" s="70">
        <v>0</v>
      </c>
      <c r="O348" s="70">
        <v>0</v>
      </c>
      <c r="P348" s="70">
        <v>0</v>
      </c>
      <c r="Q348" s="33">
        <f t="shared" si="59"/>
        <v>0</v>
      </c>
      <c r="R348" s="33">
        <f t="shared" si="62"/>
        <v>1</v>
      </c>
      <c r="S348" s="34">
        <f t="shared" si="56"/>
        <v>0</v>
      </c>
      <c r="T348" s="16"/>
      <c r="U348" s="16"/>
      <c r="V348" s="47"/>
      <c r="W348" s="48"/>
      <c r="X348" s="47"/>
      <c r="Y348" s="48"/>
      <c r="Z348" s="47"/>
      <c r="AA348" s="48"/>
      <c r="AB348" s="47"/>
      <c r="AC348" s="48"/>
      <c r="AD348" s="47"/>
    </row>
    <row r="349" spans="1:30" s="49" customFormat="1" ht="31.5" hidden="1" customHeight="1" outlineLevel="1">
      <c r="A349" s="79"/>
      <c r="B349" s="80" t="s">
        <v>913</v>
      </c>
      <c r="C349" s="81"/>
      <c r="D349" s="82"/>
      <c r="E349" s="30"/>
      <c r="F349" s="30"/>
      <c r="G349" s="83"/>
      <c r="H349" s="30"/>
      <c r="I349" s="30">
        <v>169</v>
      </c>
      <c r="J349" s="30">
        <v>141</v>
      </c>
      <c r="K349" s="29">
        <v>132</v>
      </c>
      <c r="L349" s="30">
        <v>9</v>
      </c>
      <c r="M349" s="70">
        <v>0</v>
      </c>
      <c r="N349" s="70">
        <v>4</v>
      </c>
      <c r="O349" s="70">
        <v>0</v>
      </c>
      <c r="P349" s="70">
        <v>0</v>
      </c>
      <c r="Q349" s="33">
        <f t="shared" ref="Q349:Q354" si="63">M349+N349+O349+P349</f>
        <v>4</v>
      </c>
      <c r="R349" s="33">
        <f t="shared" si="62"/>
        <v>136</v>
      </c>
      <c r="S349" s="34">
        <f t="shared" si="56"/>
        <v>5</v>
      </c>
      <c r="T349" s="16"/>
      <c r="U349" s="16"/>
      <c r="V349" s="47"/>
      <c r="W349" s="48"/>
      <c r="X349" s="47"/>
      <c r="Y349" s="48"/>
      <c r="Z349" s="47"/>
      <c r="AA349" s="48"/>
      <c r="AB349" s="47"/>
      <c r="AC349" s="48"/>
      <c r="AD349" s="47"/>
    </row>
    <row r="350" spans="1:30" s="49" customFormat="1" ht="31.5" hidden="1" customHeight="1" outlineLevel="1">
      <c r="A350" s="79"/>
      <c r="B350" s="80" t="s">
        <v>912</v>
      </c>
      <c r="C350" s="81"/>
      <c r="D350" s="82"/>
      <c r="E350" s="30"/>
      <c r="F350" s="30"/>
      <c r="G350" s="83"/>
      <c r="H350" s="30"/>
      <c r="I350" s="30">
        <v>63</v>
      </c>
      <c r="J350" s="30">
        <v>56</v>
      </c>
      <c r="K350" s="29">
        <v>56</v>
      </c>
      <c r="L350" s="30">
        <v>0</v>
      </c>
      <c r="M350" s="70">
        <v>0</v>
      </c>
      <c r="N350" s="70">
        <v>0</v>
      </c>
      <c r="O350" s="70">
        <v>0</v>
      </c>
      <c r="P350" s="70">
        <v>0</v>
      </c>
      <c r="Q350" s="33">
        <f t="shared" si="63"/>
        <v>0</v>
      </c>
      <c r="R350" s="33">
        <f t="shared" si="62"/>
        <v>56</v>
      </c>
      <c r="S350" s="34">
        <f t="shared" si="56"/>
        <v>0</v>
      </c>
      <c r="T350" s="16"/>
      <c r="U350" s="16"/>
      <c r="V350" s="47"/>
      <c r="W350" s="48"/>
      <c r="X350" s="47"/>
      <c r="Y350" s="48"/>
      <c r="Z350" s="47"/>
      <c r="AA350" s="48"/>
      <c r="AB350" s="47"/>
      <c r="AC350" s="48"/>
      <c r="AD350" s="47"/>
    </row>
    <row r="351" spans="1:30" s="49" customFormat="1" ht="31.5" hidden="1" customHeight="1" outlineLevel="1">
      <c r="A351" s="79"/>
      <c r="B351" s="80" t="s">
        <v>914</v>
      </c>
      <c r="C351" s="81"/>
      <c r="D351" s="82"/>
      <c r="E351" s="30"/>
      <c r="F351" s="30"/>
      <c r="G351" s="83"/>
      <c r="H351" s="30"/>
      <c r="I351" s="30">
        <v>74</v>
      </c>
      <c r="J351" s="30">
        <v>63</v>
      </c>
      <c r="K351" s="29">
        <v>63</v>
      </c>
      <c r="L351" s="30">
        <v>0</v>
      </c>
      <c r="M351" s="70">
        <v>0</v>
      </c>
      <c r="N351" s="70">
        <v>0</v>
      </c>
      <c r="O351" s="70">
        <v>0</v>
      </c>
      <c r="P351" s="70">
        <v>0</v>
      </c>
      <c r="Q351" s="33">
        <f t="shared" si="63"/>
        <v>0</v>
      </c>
      <c r="R351" s="33">
        <f t="shared" si="62"/>
        <v>63</v>
      </c>
      <c r="S351" s="34">
        <f t="shared" si="56"/>
        <v>0</v>
      </c>
      <c r="T351" s="16"/>
      <c r="U351" s="16"/>
      <c r="V351" s="47"/>
      <c r="W351" s="48"/>
      <c r="X351" s="47"/>
      <c r="Y351" s="48"/>
      <c r="Z351" s="47"/>
      <c r="AA351" s="48"/>
      <c r="AB351" s="47"/>
      <c r="AC351" s="48"/>
      <c r="AD351" s="47"/>
    </row>
    <row r="352" spans="1:30" s="49" customFormat="1" ht="31.5" hidden="1" customHeight="1" outlineLevel="1">
      <c r="A352" s="79"/>
      <c r="B352" s="80" t="s">
        <v>1125</v>
      </c>
      <c r="C352" s="81"/>
      <c r="D352" s="82"/>
      <c r="E352" s="30"/>
      <c r="F352" s="30"/>
      <c r="G352" s="83"/>
      <c r="H352" s="30"/>
      <c r="I352" s="30">
        <v>21</v>
      </c>
      <c r="J352" s="30">
        <v>0</v>
      </c>
      <c r="K352" s="30">
        <v>2</v>
      </c>
      <c r="L352" s="30">
        <v>1</v>
      </c>
      <c r="M352" s="70">
        <v>0</v>
      </c>
      <c r="N352" s="70">
        <v>0</v>
      </c>
      <c r="O352" s="70">
        <v>0</v>
      </c>
      <c r="P352" s="70">
        <v>0</v>
      </c>
      <c r="Q352" s="33">
        <f t="shared" si="63"/>
        <v>0</v>
      </c>
      <c r="R352" s="33">
        <f t="shared" si="62"/>
        <v>2</v>
      </c>
      <c r="S352" s="34">
        <f t="shared" si="56"/>
        <v>0</v>
      </c>
      <c r="T352" s="16"/>
      <c r="U352" s="16"/>
      <c r="V352" s="47"/>
      <c r="W352" s="48"/>
      <c r="X352" s="47"/>
      <c r="Y352" s="48"/>
      <c r="Z352" s="47"/>
      <c r="AA352" s="48"/>
      <c r="AB352" s="47"/>
      <c r="AC352" s="48"/>
      <c r="AD352" s="47"/>
    </row>
    <row r="353" spans="1:30" s="49" customFormat="1" ht="31.5" hidden="1" customHeight="1" outlineLevel="1">
      <c r="A353" s="79"/>
      <c r="B353" s="80" t="s">
        <v>1126</v>
      </c>
      <c r="C353" s="81"/>
      <c r="D353" s="82"/>
      <c r="E353" s="30"/>
      <c r="F353" s="30"/>
      <c r="G353" s="83"/>
      <c r="H353" s="30"/>
      <c r="I353" s="30">
        <v>17</v>
      </c>
      <c r="J353" s="30">
        <v>3</v>
      </c>
      <c r="K353" s="30">
        <v>3</v>
      </c>
      <c r="L353" s="30">
        <v>0</v>
      </c>
      <c r="M353" s="70">
        <v>0</v>
      </c>
      <c r="N353" s="70">
        <v>3</v>
      </c>
      <c r="O353" s="70">
        <v>0</v>
      </c>
      <c r="P353" s="70">
        <v>0</v>
      </c>
      <c r="Q353" s="33">
        <f t="shared" si="63"/>
        <v>3</v>
      </c>
      <c r="R353" s="33">
        <f t="shared" si="62"/>
        <v>6</v>
      </c>
      <c r="S353" s="34">
        <f t="shared" si="56"/>
        <v>0</v>
      </c>
      <c r="T353" s="16"/>
      <c r="U353" s="16"/>
      <c r="V353" s="47"/>
      <c r="W353" s="48"/>
      <c r="X353" s="47"/>
      <c r="Y353" s="48"/>
      <c r="Z353" s="47"/>
      <c r="AA353" s="48"/>
      <c r="AB353" s="47"/>
      <c r="AC353" s="48"/>
      <c r="AD353" s="47"/>
    </row>
    <row r="354" spans="1:30" s="49" customFormat="1" ht="31.5" hidden="1" customHeight="1" outlineLevel="1">
      <c r="A354" s="79"/>
      <c r="B354" s="80" t="s">
        <v>1282</v>
      </c>
      <c r="C354" s="81"/>
      <c r="D354" s="82"/>
      <c r="E354" s="30"/>
      <c r="F354" s="30"/>
      <c r="G354" s="83"/>
      <c r="H354" s="30"/>
      <c r="I354" s="30">
        <v>2</v>
      </c>
      <c r="J354" s="30">
        <v>0</v>
      </c>
      <c r="K354" s="30">
        <v>2</v>
      </c>
      <c r="L354" s="30">
        <v>0</v>
      </c>
      <c r="M354" s="70">
        <v>0</v>
      </c>
      <c r="N354" s="70">
        <v>0</v>
      </c>
      <c r="O354" s="70">
        <v>0</v>
      </c>
      <c r="P354" s="70">
        <v>0</v>
      </c>
      <c r="Q354" s="33">
        <f t="shared" si="63"/>
        <v>0</v>
      </c>
      <c r="R354" s="33">
        <f t="shared" si="62"/>
        <v>2</v>
      </c>
      <c r="S354" s="34">
        <f t="shared" si="56"/>
        <v>0</v>
      </c>
      <c r="T354" s="16"/>
      <c r="U354" s="16"/>
      <c r="V354" s="47"/>
      <c r="W354" s="48"/>
      <c r="X354" s="47"/>
      <c r="Y354" s="48"/>
      <c r="Z354" s="47"/>
      <c r="AA354" s="48"/>
      <c r="AB354" s="47"/>
      <c r="AC354" s="48"/>
      <c r="AD354" s="47"/>
    </row>
    <row r="355" spans="1:30" s="49" customFormat="1" ht="31.5" hidden="1" customHeight="1" outlineLevel="1">
      <c r="A355" s="79"/>
      <c r="B355" s="80" t="s">
        <v>915</v>
      </c>
      <c r="C355" s="81"/>
      <c r="D355" s="82"/>
      <c r="E355" s="30"/>
      <c r="F355" s="30"/>
      <c r="G355" s="83"/>
      <c r="H355" s="30"/>
      <c r="I355" s="30">
        <v>102</v>
      </c>
      <c r="J355" s="30">
        <v>61</v>
      </c>
      <c r="K355" s="30">
        <v>45</v>
      </c>
      <c r="L355" s="30">
        <v>8</v>
      </c>
      <c r="M355" s="70">
        <v>0</v>
      </c>
      <c r="N355" s="70">
        <v>0</v>
      </c>
      <c r="O355" s="70">
        <v>1</v>
      </c>
      <c r="P355" s="70">
        <v>0</v>
      </c>
      <c r="Q355" s="33">
        <f t="shared" si="59"/>
        <v>1</v>
      </c>
      <c r="R355" s="33">
        <f t="shared" si="62"/>
        <v>46</v>
      </c>
      <c r="S355" s="34">
        <f t="shared" si="56"/>
        <v>15</v>
      </c>
      <c r="T355" s="16"/>
      <c r="U355" s="16"/>
      <c r="V355" s="47"/>
      <c r="W355" s="48"/>
      <c r="X355" s="47"/>
      <c r="Y355" s="48"/>
      <c r="Z355" s="47"/>
      <c r="AA355" s="48"/>
      <c r="AB355" s="47"/>
      <c r="AC355" s="48"/>
      <c r="AD355" s="47"/>
    </row>
    <row r="356" spans="1:30" s="106" customFormat="1" ht="34.5" customHeight="1" thickBot="1">
      <c r="A356" s="98"/>
      <c r="B356" s="99" t="s">
        <v>766</v>
      </c>
      <c r="C356" s="100"/>
      <c r="D356" s="101"/>
      <c r="E356" s="102"/>
      <c r="F356" s="102"/>
      <c r="G356" s="102"/>
      <c r="H356" s="102"/>
      <c r="I356" s="102">
        <f t="shared" ref="I356:P356" si="64">SUM(I6,I11,I21,I30,I51,I71,I79,I83,I122,I130,I144,I150,I155,I174,I180,I195,I211,I233,I237,I240,I253,I265,I282,I288,I297,I316)</f>
        <v>1628</v>
      </c>
      <c r="J356" s="102">
        <f t="shared" si="64"/>
        <v>769</v>
      </c>
      <c r="K356" s="102">
        <f t="shared" si="64"/>
        <v>697</v>
      </c>
      <c r="L356" s="102">
        <f t="shared" si="64"/>
        <v>94</v>
      </c>
      <c r="M356" s="102">
        <f t="shared" si="64"/>
        <v>2</v>
      </c>
      <c r="N356" s="102">
        <f t="shared" si="64"/>
        <v>13</v>
      </c>
      <c r="O356" s="102">
        <f t="shared" si="64"/>
        <v>3</v>
      </c>
      <c r="P356" s="103">
        <f t="shared" si="64"/>
        <v>0</v>
      </c>
      <c r="Q356" s="104">
        <f>M356+N356+O356+P356</f>
        <v>18</v>
      </c>
      <c r="R356" s="104">
        <f t="shared" si="62"/>
        <v>715</v>
      </c>
      <c r="S356" s="102">
        <f>SUM(S6,S11,S21,S30,S51,S71,S79,S83,S122,S130,S144,S150,S155,S174,S180,S195,S211,S233,S237,S240,S253,S265,S282,S288,S297,S316)</f>
        <v>142</v>
      </c>
      <c r="T356" s="16"/>
      <c r="U356" s="16"/>
      <c r="V356" s="105"/>
      <c r="W356" s="5"/>
      <c r="X356" s="105"/>
      <c r="Y356" s="5"/>
      <c r="Z356" s="105"/>
      <c r="AA356" s="5"/>
      <c r="AB356" s="105"/>
      <c r="AC356" s="5"/>
      <c r="AD356" s="105"/>
    </row>
    <row r="357" spans="1:30" s="108" customFormat="1" ht="13.5" thickTop="1">
      <c r="A357" s="107"/>
      <c r="C357" s="109"/>
      <c r="D357" s="110"/>
      <c r="E357" s="111"/>
      <c r="F357" s="111"/>
      <c r="G357" s="111"/>
      <c r="H357" s="111"/>
      <c r="I357" s="111"/>
      <c r="J357" s="111"/>
      <c r="K357" s="111"/>
      <c r="L357" s="111"/>
      <c r="M357" s="112"/>
      <c r="N357" s="112"/>
      <c r="O357" s="112"/>
      <c r="P357" s="112"/>
      <c r="Q357" s="110"/>
      <c r="R357" s="110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13"/>
    </row>
    <row r="358" spans="1:30" s="108" customFormat="1">
      <c r="A358" s="107"/>
      <c r="C358" s="109"/>
      <c r="D358" s="110"/>
      <c r="E358" s="111"/>
      <c r="F358" s="111"/>
      <c r="G358" s="111"/>
      <c r="H358" s="111"/>
      <c r="I358" s="111"/>
      <c r="J358" s="111"/>
      <c r="K358" s="111"/>
      <c r="L358" s="111"/>
      <c r="M358" s="112"/>
      <c r="N358" s="112"/>
      <c r="O358" s="112"/>
      <c r="P358" s="112"/>
      <c r="Q358" s="110"/>
      <c r="R358" s="110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</row>
    <row r="359" spans="1:30" s="108" customFormat="1">
      <c r="A359" s="107"/>
      <c r="B359" s="114"/>
      <c r="C359" s="109"/>
      <c r="D359" s="110"/>
      <c r="E359" s="111"/>
      <c r="F359" s="111"/>
      <c r="G359" s="111"/>
      <c r="H359" s="111"/>
      <c r="I359" s="111"/>
      <c r="J359" s="111"/>
      <c r="K359" s="115"/>
      <c r="L359" s="115"/>
      <c r="M359" s="112"/>
      <c r="N359" s="112"/>
      <c r="O359" s="112"/>
      <c r="P359" s="112"/>
      <c r="Q359" s="110"/>
      <c r="R359" s="110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</row>
    <row r="360" spans="1:30" s="108" customFormat="1">
      <c r="A360" s="107"/>
      <c r="C360" s="109"/>
      <c r="D360" s="110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</row>
    <row r="361" spans="1:30" s="108" customFormat="1">
      <c r="A361" s="107"/>
      <c r="C361" s="116"/>
      <c r="D361" s="110"/>
      <c r="E361" s="111"/>
      <c r="F361" s="111"/>
      <c r="G361" s="111"/>
      <c r="H361" s="111"/>
      <c r="I361" s="111"/>
      <c r="J361" s="111"/>
      <c r="K361" s="115"/>
      <c r="L361" s="115"/>
      <c r="M361" s="112"/>
      <c r="N361" s="112"/>
      <c r="O361" s="112"/>
      <c r="P361" s="112"/>
      <c r="Q361" s="110"/>
      <c r="R361" s="110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</row>
    <row r="362" spans="1:30" s="108" customFormat="1">
      <c r="A362" s="107"/>
      <c r="C362" s="109"/>
      <c r="D362" s="110"/>
      <c r="E362" s="111"/>
      <c r="F362" s="111"/>
      <c r="G362" s="111"/>
      <c r="H362" s="111"/>
      <c r="I362" s="111"/>
      <c r="J362" s="111"/>
      <c r="K362" s="115"/>
      <c r="L362" s="115"/>
      <c r="M362" s="112"/>
      <c r="N362" s="112"/>
      <c r="O362" s="112"/>
      <c r="P362" s="112"/>
      <c r="Q362" s="110"/>
      <c r="R362" s="110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</row>
    <row r="363" spans="1:30" s="108" customFormat="1">
      <c r="A363" s="107"/>
      <c r="C363" s="117"/>
      <c r="D363" s="110"/>
      <c r="E363" s="111"/>
      <c r="F363" s="111"/>
      <c r="G363" s="111"/>
      <c r="H363" s="111"/>
      <c r="I363" s="111"/>
      <c r="J363" s="111"/>
      <c r="K363" s="115"/>
      <c r="L363" s="115"/>
      <c r="M363" s="112"/>
      <c r="N363" s="112"/>
      <c r="O363" s="112"/>
      <c r="P363" s="112"/>
      <c r="Q363" s="110"/>
      <c r="R363" s="110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</row>
    <row r="364" spans="1:30" s="108" customFormat="1">
      <c r="A364" s="107"/>
      <c r="C364" s="117"/>
      <c r="D364" s="110"/>
      <c r="E364" s="111"/>
      <c r="F364" s="111"/>
      <c r="G364" s="111"/>
      <c r="H364" s="111"/>
      <c r="I364" s="111"/>
      <c r="J364" s="111"/>
      <c r="K364" s="115"/>
      <c r="L364" s="115"/>
      <c r="M364" s="112"/>
      <c r="N364" s="112"/>
      <c r="O364" s="112"/>
      <c r="P364" s="112"/>
      <c r="Q364" s="112"/>
      <c r="R364" s="112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</row>
    <row r="365" spans="1:30" s="108" customFormat="1">
      <c r="A365" s="107"/>
      <c r="C365" s="109"/>
      <c r="D365" s="110"/>
      <c r="E365" s="111"/>
      <c r="F365" s="111"/>
      <c r="G365" s="111"/>
      <c r="H365" s="111"/>
      <c r="I365" s="111"/>
      <c r="J365" s="111"/>
      <c r="K365" s="115"/>
      <c r="L365" s="115"/>
      <c r="M365" s="112"/>
      <c r="N365" s="112"/>
      <c r="O365" s="112"/>
      <c r="P365" s="112"/>
      <c r="Q365" s="112"/>
      <c r="R365" s="112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</row>
    <row r="366" spans="1:30" s="108" customFormat="1">
      <c r="A366" s="107"/>
      <c r="C366" s="109"/>
      <c r="D366" s="110"/>
      <c r="E366" s="111"/>
      <c r="F366" s="111"/>
      <c r="G366" s="111"/>
      <c r="H366" s="111"/>
      <c r="I366" s="111"/>
      <c r="J366" s="111"/>
      <c r="K366" s="115"/>
      <c r="L366" s="115"/>
      <c r="M366" s="112"/>
      <c r="N366" s="112"/>
      <c r="O366" s="112"/>
      <c r="P366" s="112"/>
      <c r="Q366" s="112"/>
      <c r="R366" s="112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</row>
    <row r="367" spans="1:30" s="108" customFormat="1">
      <c r="A367" s="107"/>
      <c r="C367" s="109"/>
      <c r="D367" s="110"/>
      <c r="E367" s="111"/>
      <c r="F367" s="111"/>
      <c r="G367" s="111"/>
      <c r="H367" s="111"/>
      <c r="I367" s="111"/>
      <c r="J367" s="111"/>
      <c r="K367" s="111"/>
      <c r="L367" s="111"/>
      <c r="M367" s="112"/>
      <c r="N367" s="112"/>
      <c r="O367" s="112"/>
      <c r="P367" s="112"/>
      <c r="Q367" s="112"/>
      <c r="R367" s="112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</row>
  </sheetData>
  <sheetProtection selectLockedCells="1" selectUnlockedCells="1"/>
  <mergeCells count="15">
    <mergeCell ref="A1:R1"/>
    <mergeCell ref="A2:R2"/>
    <mergeCell ref="I4:I5"/>
    <mergeCell ref="M4:M5"/>
    <mergeCell ref="B4:B5"/>
    <mergeCell ref="K4:K5"/>
    <mergeCell ref="A4:A5"/>
    <mergeCell ref="S4:S5"/>
    <mergeCell ref="N4:N5"/>
    <mergeCell ref="J4:J5"/>
    <mergeCell ref="L4:L5"/>
    <mergeCell ref="O4:O5"/>
    <mergeCell ref="P4:P5"/>
    <mergeCell ref="Q4:Q5"/>
    <mergeCell ref="R4:R5"/>
  </mergeCells>
  <phoneticPr fontId="14" type="noConversion"/>
  <hyperlinks>
    <hyperlink ref="G27" r:id="rId1"/>
    <hyperlink ref="G80" r:id="rId2"/>
    <hyperlink ref="G145" r:id="rId3"/>
    <hyperlink ref="G151" r:id="rId4"/>
    <hyperlink ref="G181" r:id="rId5"/>
    <hyperlink ref="G212" r:id="rId6"/>
    <hyperlink ref="G241" r:id="rId7"/>
    <hyperlink ref="G305" r:id="rId8"/>
    <hyperlink ref="G306" r:id="rId9"/>
    <hyperlink ref="G307" r:id="rId10"/>
    <hyperlink ref="G309" r:id="rId11"/>
    <hyperlink ref="G310" r:id="rId12"/>
    <hyperlink ref="G7" r:id="rId13"/>
    <hyperlink ref="G283" r:id="rId14"/>
  </hyperlinks>
  <printOptions horizontalCentered="1"/>
  <pageMargins left="0.43307086614173229" right="0.39370078740157483" top="0.62992125984251968" bottom="0.27559055118110237" header="0.51181102362204722" footer="0.35433070866141736"/>
  <pageSetup paperSize="9" scale="65" firstPageNumber="0" orientation="landscape" horizontalDpi="300" verticalDpi="300" r:id="rId15"/>
  <headerFooter alignWithMargins="0"/>
  <legacyDrawing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DF39496CB6C064FB04E9C8C21AFDD9C" ma:contentTypeVersion="0" ma:contentTypeDescription="Создание документа." ma:contentTypeScope="" ma:versionID="874de7860cb5bc49b22e46f7c073abaf">
  <xsd:schema xmlns:xsd="http://www.w3.org/2001/XMLSchema" xmlns:p="http://schemas.microsoft.com/office/2006/metadata/properties" targetNamespace="http://schemas.microsoft.com/office/2006/metadata/properties" ma:root="true" ma:fieldsID="c2d6548631942a3a7cae43a042d40c6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F0CEAF7-7323-4EF5-A8EE-198CCCB3B6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548281-5753-4263-8090-C62B7FB94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1F0809A-AFFA-4510-8B36-BA0D95904B65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ОИВ Калужской области</vt:lpstr>
      <vt:lpstr>ОМСУ Калужской области</vt:lpstr>
      <vt:lpstr>'ОИВ Калужской области'!Заголовки_для_печати</vt:lpstr>
      <vt:lpstr>'ОМСУ Калужской области'!Заголовки_для_печати</vt:lpstr>
      <vt:lpstr>'ОИВ Калужской области'!Область_печати</vt:lpstr>
      <vt:lpstr>'ОМСУ Калужской области'!Область_печати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Политико Эльвира Ринатовна</dc:creator>
  <cp:lastModifiedBy>Пилькова</cp:lastModifiedBy>
  <cp:lastPrinted>2016-10-14T12:04:24Z</cp:lastPrinted>
  <dcterms:created xsi:type="dcterms:W3CDTF">2011-07-12T06:52:38Z</dcterms:created>
  <dcterms:modified xsi:type="dcterms:W3CDTF">2017-01-24T13:11:28Z</dcterms:modified>
</cp:coreProperties>
</file>