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395" windowWidth="15525" windowHeight="10200"/>
  </bookViews>
  <sheets>
    <sheet name="Лист1" sheetId="1" r:id="rId1"/>
    <sheet name="Лист2" sheetId="2" r:id="rId2"/>
    <sheet name="Лист3" sheetId="3" r:id="rId3"/>
    <sheet name="Лист4" sheetId="4" r:id="rId4"/>
  </sheets>
  <externalReferences>
    <externalReference r:id="rId5"/>
  </externalReferences>
  <definedNames>
    <definedName name="_xlnm.Print_Area" localSheetId="0">Лист1!$A$1:$D$228</definedName>
  </definedNames>
  <calcPr calcId="145621"/>
</workbook>
</file>

<file path=xl/calcChain.xml><?xml version="1.0" encoding="utf-8"?>
<calcChain xmlns="http://schemas.openxmlformats.org/spreadsheetml/2006/main">
  <c r="B98" i="1" l="1"/>
  <c r="C92" i="1" l="1"/>
  <c r="C211" i="1" l="1"/>
  <c r="B50" i="1" l="1"/>
  <c r="C192" i="1"/>
  <c r="B192" i="1"/>
  <c r="C170" i="1"/>
  <c r="C42" i="1" s="1"/>
  <c r="B170" i="1"/>
  <c r="B42" i="1" s="1"/>
  <c r="C208" i="1"/>
  <c r="B208" i="1"/>
  <c r="B200" i="1"/>
  <c r="C200" i="1"/>
  <c r="C176" i="1"/>
  <c r="B176" i="1"/>
  <c r="C18" i="1"/>
  <c r="B18" i="1"/>
  <c r="C54" i="1" l="1"/>
  <c r="C27" i="1" s="1"/>
  <c r="C12" i="1" s="1"/>
  <c r="B54" i="1"/>
  <c r="B27" i="1" s="1"/>
  <c r="B12" i="1" s="1"/>
  <c r="C53" i="1"/>
  <c r="C26" i="1" s="1"/>
  <c r="C11" i="1" s="1"/>
  <c r="B53" i="1"/>
  <c r="B26" i="1" s="1"/>
  <c r="B10" i="1"/>
  <c r="B60" i="1"/>
  <c r="C71" i="1"/>
  <c r="B71" i="1"/>
  <c r="B80" i="1"/>
  <c r="C80" i="1"/>
  <c r="C88" i="1"/>
  <c r="B88" i="1"/>
  <c r="C96" i="1"/>
  <c r="B96" i="1"/>
  <c r="C98" i="1"/>
  <c r="C102" i="1"/>
  <c r="B102" i="1"/>
  <c r="C104" i="1"/>
  <c r="B104" i="1"/>
  <c r="C221" i="1" l="1"/>
  <c r="C219" i="1"/>
  <c r="C172" i="1" l="1"/>
  <c r="C44" i="1" s="1"/>
  <c r="C60" i="1"/>
  <c r="C55" i="1"/>
  <c r="C28" i="1" s="1"/>
  <c r="B218" i="1"/>
  <c r="B172" i="1" s="1"/>
  <c r="B44" i="1" s="1"/>
  <c r="B13" i="1" s="1"/>
  <c r="B224" i="1"/>
  <c r="B221" i="1"/>
  <c r="C13" i="1" l="1"/>
  <c r="C156" i="1"/>
  <c r="B148" i="1" l="1"/>
  <c r="B109" i="1" l="1"/>
  <c r="B34" i="1" s="1"/>
  <c r="B8" i="1" s="1"/>
  <c r="C148" i="1" l="1"/>
  <c r="C140" i="1"/>
  <c r="B140" i="1"/>
  <c r="C132" i="1"/>
  <c r="B132" i="1"/>
  <c r="C124" i="1"/>
  <c r="B124" i="1"/>
  <c r="C116" i="1"/>
  <c r="B116" i="1"/>
  <c r="C109" i="1" l="1"/>
  <c r="B107" i="1"/>
  <c r="C52" i="1"/>
  <c r="C25" i="1" s="1"/>
  <c r="C10" i="1" s="1"/>
  <c r="C51" i="1"/>
  <c r="C24" i="1" s="1"/>
  <c r="C9" i="1" s="1"/>
  <c r="B51" i="1"/>
  <c r="C50" i="1"/>
  <c r="C23" i="1" s="1"/>
  <c r="C34" i="1" l="1"/>
  <c r="C8" i="1" s="1"/>
  <c r="C6" i="1" s="1"/>
  <c r="B24" i="1"/>
  <c r="B9" i="1" s="1"/>
  <c r="C168" i="1"/>
  <c r="B32" i="1"/>
  <c r="C48" i="1"/>
  <c r="C21" i="1" s="1"/>
  <c r="C107" i="1"/>
  <c r="B11" i="1"/>
  <c r="C40" i="1"/>
  <c r="B6" i="1" l="1"/>
  <c r="C32" i="1"/>
  <c r="B40" i="1"/>
  <c r="B168" i="1"/>
</calcChain>
</file>

<file path=xl/sharedStrings.xml><?xml version="1.0" encoding="utf-8"?>
<sst xmlns="http://schemas.openxmlformats.org/spreadsheetml/2006/main" count="264" uniqueCount="76">
  <si>
    <t>в том числе за счет средств:</t>
  </si>
  <si>
    <t>Из них:</t>
  </si>
  <si>
    <t xml:space="preserve"> </t>
  </si>
  <si>
    <t xml:space="preserve">                  (Ф.И.О. исполнителя)                                                                                                                                                 (№ телефона)</t>
  </si>
  <si>
    <t>Таблица № 2</t>
  </si>
  <si>
    <t>Наименование мероприятий</t>
  </si>
  <si>
    <t>Пояснение о выполненных программных мероприятиях в отчетном году</t>
  </si>
  <si>
    <t>средств физических лиц</t>
  </si>
  <si>
    <t>Общий объем  финансирования  государственной программы - всего</t>
  </si>
  <si>
    <t>областного бюджета</t>
  </si>
  <si>
    <t>федерального бюджета</t>
  </si>
  <si>
    <t>местных бюджетов</t>
  </si>
  <si>
    <t>государственных внебюджетных фондов Российской Федерации</t>
  </si>
  <si>
    <t>средства юридических лиц</t>
  </si>
  <si>
    <r>
      <t xml:space="preserve">кассовое исполнение </t>
    </r>
    <r>
      <rPr>
        <b/>
        <i/>
        <sz val="16"/>
        <color theme="1"/>
        <rFont val="Times New Roman"/>
        <family val="1"/>
        <charset val="204"/>
      </rPr>
      <t>**)</t>
    </r>
  </si>
  <si>
    <t>Общий объем  финансирования  подпрограммы 1  «Развитие физической культуры, массового спорта и спорта высших достижений»  - всего</t>
  </si>
  <si>
    <t>средства физических лиц</t>
  </si>
  <si>
    <t>Общий объем  финансирования  подпрограммы 2 «Повышение эффективности управления развитием отрасли физической культуры и спорта в Калужской области»  - всего</t>
  </si>
  <si>
    <t>мероприятие 4 "Строительство, реконструкция спортивных объектов областной собственности (в том числе физкультурно- оздоровительных комплексов), в том числе оплата расходов на проведение изготовления проектно-сметной документации, предпроектных работ, инженерно-геодезических, инженерно-геологических и инженерно-экологических изысканий, государственной экспертизы проектно-сметной документации и осуществление входного контроля над проектно-сметной документацией" - всего</t>
  </si>
  <si>
    <t>мероприятие 1 "Меры социальной поддержки лицам, обучающимся в образовательных организациях высшего образования или профессиональных образовательных организациях по специальностям в сфере физической культуры и спорта, в том числе в аспирантуре" - всего</t>
  </si>
  <si>
    <t>мероприятие 2 "Комплексные мероприятия по профориентационной работе в муниципальных образованиях Калужской области" - всего</t>
  </si>
  <si>
    <t>мероприятие 3 "Организация и проведение научно-практических конференций, семинаров и мероприятий научно-исследовательского характера по вопросам развития системы физической культуры и спорта Калужской области"- всего</t>
  </si>
  <si>
    <t xml:space="preserve">мероприятие 4 "Профессиональная подготовка, переподготовка, повышение квалификации и стажировки работников учреждений и организаций, расположенных на территории Калужской области и осуществляющих свою деятельность в сфере физической культуры, спорта и оздоровления" - всего </t>
  </si>
  <si>
    <t>мероприятие 6 " Мероприятия по материальной и социальной поддержке работников физкультурно-спортивных организаций, расположенных на территории Калужской области, в том числе вышедших на пенсию" - всего</t>
  </si>
  <si>
    <t>Общий объем  финансирования  подпрограммы 3 «Развитие материально-технической базы для занятий населения Калужской области физической культурой и спортом»  - всего</t>
  </si>
  <si>
    <r>
      <rPr>
        <b/>
        <sz val="10"/>
        <color theme="1"/>
        <rFont val="Times New Roman"/>
        <family val="1"/>
        <charset val="204"/>
      </rPr>
      <t>ф</t>
    </r>
    <r>
      <rPr>
        <sz val="10"/>
        <color theme="1"/>
        <rFont val="Times New Roman"/>
        <family val="1"/>
        <charset val="204"/>
      </rPr>
      <t>едерального бюджета</t>
    </r>
  </si>
  <si>
    <t>подпрограмма 1 «Развитие физической культуры, массового спорта и спорта высших достижений» всего</t>
  </si>
  <si>
    <t>подпрограмма 2 «Повышение эффективности управления развитием отрасли физической культуры и спорта в Калужской области» всего</t>
  </si>
  <si>
    <t>подпрограмма 3 "Развитие материально-технической базы для занятий населения Калужской области физической культурой и спортом"всего</t>
  </si>
  <si>
    <t>мин. спорта</t>
  </si>
  <si>
    <t>мин. строительства</t>
  </si>
  <si>
    <t>мин. образования</t>
  </si>
  <si>
    <t>мероприятие 5 "Предоставление субсидий на возмещение затрат организациям, находящимся в областной собственности, на уплату основного долга, процентов и прочих расходов по кредитным ресурсам, полученным в кредитных организациях на капитальный ремонт, реконструкцию и строительство объектов областной собственности, а также расходов по арендной плате за земельные участки, находящиеся в государственной собственности Калужской области"</t>
  </si>
  <si>
    <t>мероприятие 6 "Предоставление субсидий местным бюджетам на софинансирование капитальных вложений в объекты муниципальной собственности, которые осуществляются из местных бюджетов</t>
  </si>
  <si>
    <t>местного бюджета</t>
  </si>
  <si>
    <t>Субсидии спортивным клубам АНО "ВСК "ОКА", АНО ФК «Калуга», МП "ВК "Обнинск".</t>
  </si>
  <si>
    <t>мин.образования</t>
  </si>
  <si>
    <t>мин.спорта</t>
  </si>
  <si>
    <t xml:space="preserve">мероприятие 7 Строительство, реконструкция спортивных объектов муниципальной собственности </t>
  </si>
  <si>
    <t>Обеспечение реализации государственной программы</t>
  </si>
  <si>
    <t>Осуществлялись расходы по содержанию аппарата министерства</t>
  </si>
  <si>
    <t>Данные об использовании бюджетных ассигнований и средств  из иных источников, направленнных на реализацию государственной программы Калужской области "Развитие системы физической культуры и спорта в Калужской области" в 2016 году.</t>
  </si>
  <si>
    <t>мероприятие 2 "Развитие спорта высших достижений"- всего</t>
  </si>
  <si>
    <t>мероприятие 1 "Организация и проведение официальных физкультурных и спортивных мероприятий, иных мероприятий в области физической культуры и спорта, в том числе реализация мероприятий по внедрению комплекса ГТО в Калужской области" - всего</t>
  </si>
  <si>
    <t>В 2016 году министерством осуществлялись денежные выплаты для 22 человек в соответствии с Законом Калужской области от 24.04.2014 № 556-ОЗ «О дополнительных мерах социальной поддержки спортсменам Калужской области - участникам Олимпийских, Сурдлимпийских, Паралимпийских игр в составе олимпийской, сурдлимпийской, паралимпийской сборных  команд Российской Федерации (СССР, СНГ)», а также выплаты для 15 человек в соответствии с Законом Калужской области от 27.06.2014 № 590-ОЗ  «О дополнительных мерах социальной поддержки отдельных категорий граждан, имеющих почетные спортивные звания «Заслуженный тренер СССР», «Заслуженный тренер РСФС» или «Заслуженный тренер России».</t>
  </si>
  <si>
    <t xml:space="preserve">
Введены в эксплуатацию физкультурно-оздоровительные комплекыс в  п. Думиничи   и в  г. Малоярославце Калужской области. 
Осуществлено проектирование многофункционального спортивного комплекса «Дворец спорта» в г. Калуге на месте стадиона «Центральный» и получено положительное заключение по данному объекту.
Введено в эксплуатацию футбольное поле на стадионе микрорайона «Сукремль» в г. Людиново.  Ведется строительство футбольных тренировочных площадок в районе Грабцевского шоссе и районе Тульского шоссе города Калуги.
</t>
  </si>
  <si>
    <t xml:space="preserve">
</t>
  </si>
  <si>
    <r>
      <t xml:space="preserve">мероприятие 5 "Развитие учреждений в области физической культуры и спорта, в отношении которых министерство спорта </t>
    </r>
    <r>
      <rPr>
        <b/>
        <i/>
        <sz val="11"/>
        <color theme="1"/>
        <rFont val="Times New Roman"/>
        <family val="1"/>
        <charset val="204"/>
      </rPr>
      <t>Калужской области осуществляет  функции и полномочия учредителя" - всего</t>
    </r>
  </si>
  <si>
    <t>Обеспечена деятельность 16 учреждений дополнительного образования спортивной направленности. В соответствии с государственным заданием вышеуказанные учреждения оказывают государственную услугу по предоставлению дополнительного образования в учреждениях спортивной направленности, услуги по подготовке спортивного резерва и обеспечение спортивных сборных команд Калужской области, услуги по спортивной подготовке на этапе высшего спортивного мастерства и совершенствования спортивного мастерства. За 2016 год услуга оказана 12280 гражданам, что на 217 человек больше, чем за аналогичный период 2015 года.
Также осуществлено финансовое обеспечение выполнения государственного задания государственным автономным учреждением Калужской области ЦСП «Анненки», осуществляющим проведение официальных физкультурных и спортивных мероприятий в соответствии с календарным планом официальных физкультурных и спортивных мероприятий Калужской области за 2016 год проведено 920 мероприятий в рамках выполнения государственного задания.Государственное бюджетное учреждение Калужской области «Агентство развития физической культуры и спорта» осуществляло подготовку материалов и курсов повышения квалификации в рамках государственной услуги по организации и реализации программ повышения квалификации, профессиональной переподготовке, профессиональной ориентации в сфере физической культуры и спорта.</t>
  </si>
  <si>
    <t>Научно-практическая конференция на тему: «Физическая культура и спорт: правовое, медицинское и научно-методическое сопровождение физкультурно-спортивной деятельности»; по адресу: г. Калуга, ул. Ст. Разина 26; министерство спорта и молодежной политики Калужской области, ГБУ КО «Агентство развития системы физической культуры и спорта», ФГБОУ ВПО «КГУ им. К.Э. Циолковского». Количество участников  - 300 человек.</t>
  </si>
  <si>
    <t>719-229,719-382</t>
  </si>
  <si>
    <t>Красницкая Е.В. , Зименкова М.А.</t>
  </si>
  <si>
    <t>Комплексные мероприяти по профориентационной работе проводятся ежемесячно, в том числе: проведено 18 физкультурно-спортивных мероприятий в общеобразовательных организациях Калужской области и организациях спортивной направленности, подготовлены информационные буклеты об организациях высшего образования в сфере физической культуры и спорта для ярмарки вакансий, проводимой министерством труда и социальной защиты Калужской области - 100 штук, организована работа по проведению профориентационных экскурсий для учеников общеобразовательных учреждений в организации в сфере физической культуры и спорта Калужской области - 10, информация по вопросам получения профессионального образования в рамках Федерального закона Российской Федерации от 29.12.2012 № 273-ФЗ «Об образовании в Российской Федерации» представлена на учебно-методическом семинаре с руководителями физкультурно-оздоровительных комплексов и руководителями муниципальных органов управления физической культурой и спортом в г. Кирове, проводилась индивидуальная и групповая профориентационная работа с воспитанниками спортивных организаций с целью их информирования о возможностях профессионального обучения и трудоустройства в организации спортивной направленности, консультации, распространение среди молодежи актуальной информации о рынке труда, представление информации о проведении дней открытых дверей в организациях высшего образования в сфере физической культуры и спорта.</t>
  </si>
  <si>
    <t>Кредиторская задолженность на поставку и укладку искусственного покрытия для универсальной игровой площадки, расположенной по адресу: г. Киров, ул. Челюскина д.13</t>
  </si>
  <si>
    <t>Субсидии на возмещение затрат по ФОКам в г.Износки,  в п. Бетлица, г. Таруса, п. Ферзиково.</t>
  </si>
  <si>
    <t>Подготовлены основания для укладки искусственных покрытий в МО Калужской области</t>
  </si>
  <si>
    <t xml:space="preserve">В 2016 году проведено 342 региональных физкультурных и спортивных мероприятия, количество участников 45492 человека. 
В июле 2016 года с Минспортом России было заключено Соглашение о предоставлении субсидии из федерального бюджета на реализацию мероприятий по внедрению комплекса ГТО. Объем субсидии на подготовку 116 судей ГТО на сумму 1 092 900 руб. </t>
  </si>
  <si>
    <r>
      <t xml:space="preserve">мероприятие </t>
    </r>
    <r>
      <rPr>
        <b/>
        <i/>
        <sz val="11"/>
        <color rgb="FF00B050"/>
        <rFont val="Times New Roman"/>
        <family val="1"/>
        <charset val="204"/>
      </rPr>
      <t>2</t>
    </r>
    <r>
      <rPr>
        <b/>
        <i/>
        <sz val="11"/>
        <color theme="1"/>
        <rFont val="Times New Roman"/>
        <family val="1"/>
        <charset val="204"/>
      </rPr>
      <t xml:space="preserve"> "Капитальный, текущий ремонт и благоустройство территории спортивных объектов, находящихся в областной собственности, в том числе  изготовление проектно-сметной документации, проведение предпроектных и проектно-изыскательских работ, приобретение и монтаж оборудования, приобретение и монтаж основных средств, проведение работ по телефонизации спортивных комплексов, сертификации спортивных сооружений, обмерно-обследовательских работ, оплата расходов, связанных с  осуществлением строительного контроля и входным контролем проектно-сметной документации, а также с проведением экспертизы поставляемого товара, выполненных работ или оказанных услуг"- всего</t>
    </r>
  </si>
  <si>
    <r>
      <t xml:space="preserve">мероприятие </t>
    </r>
    <r>
      <rPr>
        <b/>
        <i/>
        <sz val="11"/>
        <color rgb="FF00B050"/>
        <rFont val="Times New Roman"/>
        <family val="1"/>
        <charset val="204"/>
      </rPr>
      <t>4</t>
    </r>
    <r>
      <rPr>
        <b/>
        <i/>
        <sz val="11"/>
        <color theme="1"/>
        <rFont val="Times New Roman"/>
        <family val="1"/>
        <charset val="204"/>
      </rPr>
      <t xml:space="preserve"> "Обеспечение  спортивным инвентарем, лошадьми  и оборудованием и другими материальными ценностями государственных учреждений, финансируемых из областного бюджета, в том числе оплата расходов, связанных с проведением экспертизы результатов, предусмотренных государственным контрактом на поставку товаров, выполнение работ, оказание услуг"- всего</t>
    </r>
  </si>
  <si>
    <r>
      <t xml:space="preserve">мероприятие </t>
    </r>
    <r>
      <rPr>
        <b/>
        <i/>
        <sz val="11"/>
        <color rgb="FF00B050"/>
        <rFont val="Times New Roman"/>
        <family val="1"/>
        <charset val="204"/>
      </rPr>
      <t>7</t>
    </r>
    <r>
      <rPr>
        <b/>
        <i/>
        <sz val="11"/>
        <color theme="1"/>
        <rFont val="Times New Roman"/>
        <family val="1"/>
        <charset val="204"/>
      </rPr>
      <t xml:space="preserve"> "Обеспечение спортивным инвентарем и оборудованием муниципальных учреждений, финансируемых из бюджетов муниципальных образований"</t>
    </r>
  </si>
  <si>
    <t>предусмотрено в программе *)</t>
  </si>
  <si>
    <t>2016 год</t>
  </si>
  <si>
    <t>мероприятие 3 "Предоставление субсидий физкультурно-спортивным организациям, развивающим командные игровые виды спорта (за исключением государственных (муниципальных) учреждений)" - всего</t>
  </si>
  <si>
    <r>
      <rPr>
        <b/>
        <i/>
        <sz val="11"/>
        <rFont val="Times New Roman"/>
        <family val="1"/>
        <charset val="204"/>
      </rPr>
      <t>мероприятие 8 "</t>
    </r>
    <r>
      <rPr>
        <sz val="11"/>
        <rFont val="Times New Roman"/>
        <family val="1"/>
        <charset val="204"/>
      </rPr>
      <t>Выделение субсидий физкультурно-спортивным организациям, развивающим командные игровые виды спорта (за исключением государственных (муниципальных) учреждений)"</t>
    </r>
  </si>
  <si>
    <t>Проведены работы по капитальному ремонту спортивных объектов в МО Калужской области</t>
  </si>
  <si>
    <t>мероприятие 9 "Проведение капитального ремонта спортивных объектов муниципальной собственности и приобретение спортивно-технологического оборудования для спортивных объектов, находящихся в муниципальной собственности"</t>
  </si>
  <si>
    <t>мероприятие 8 "Подготовка оснований для укладки искусственного покрытия и монтажа универсальных уличных тренажеров для плоскостных сооружений, находящихся в собственности муниципальных образований Калужской области, а также мероприятия по благоустройству данных плоскостных сооружений"</t>
  </si>
  <si>
    <t>Приобретено спортивное оборудование и инвентарь для спортивных учреждений в МО Калужской области</t>
  </si>
  <si>
    <t>мероприятие 6 "Приобретение спортивного инвентаря, оборудования и выделение призового фонда для организации физкультурно-массовой и спортивной работы с населением по месту жительства в муниципальных образованиях Калужской области, в том числе оплата расходов, связанных с проведением экспертизы поставляемого товара, выполненных работ или оказанных услуг" всего</t>
  </si>
  <si>
    <t>мероприятие 5 "Поставка и укладка искусственных покрытий, поставка и монтаж хоккейных бортов, блок-контейнеров, универсальных уличных тренажеров и другого спортивного оборудования для плоскостных сооружений, находящихся в собственности муниципальных образований Калужской области  и государственных учреждений, финансируемых из областного бюджета, в том числе оплата расходов, связанных  с осуществлением строительного контроля и осуществлением технического надзора за технологией производства работ и осуществлением контроля за качеством поставляемой продукции, а также с проведением экспертизы результатов, предусмотренных государственным контрактом на поставку товаров, выполнение работ, оказание услуг"- всего</t>
  </si>
  <si>
    <t>мероприятие 3 "Приобретение транспорта для государственных учреждений, расположенных на территории Калужской области и осуществляющих свою деятельность в области физической культуры и спорта, в том числе оплата расходов, связанных с проведением экспертизы результатов, предусмотренных государственным контрактом на поставку товаров, выполнение работ, оказание услуг" - всего</t>
  </si>
  <si>
    <t>Проведены работы по капитальному ремонту манежа ГБУ  КО «СШОР по конному  спорту», произведена поставка и монтаж оборудования (хоккейных бортов) для спортивного комплекса ГБУ  КО "СШ «Маршал», произведен капитальный ремонт ГБУ  КО ДЮСШ «Многоборец», проведение работ по монтажу и настройке системы видеонаблюдения ГБУ  КО «СШОР «Многоборец», проведен текущий ремонт  ГАУ КО «СШОР «Труд», проведены проектно-изыскательские работы, обмерно-обследовательские работы для проведения капитального ремонта помещения ГАУ  КО СШОР «Орленок» с целью размещения в нем горнолыжного тренажера.</t>
  </si>
  <si>
    <t>мероприятие 7 "Оказание адресной финансовой поддержки спортивным организациям Калужской области, осуществляющим подготовку спортивного резерва для сборных команд Российской Федерации по базовым олимпийским, паралимпийским и сурдлимпийским видам спорта, в т.ч. на проведение тренировочных мероприятий по базовым олимпийским, паралимпийским и сурдлимпийским видам спорта, обеспечение питания и проживания спортсменов при проведении первенств России, повышение квалификации и переподготовку специалистов в сфере физической культуры и спорта, а также на приобретение спортивно-технологического оборудования, инвентаря и экипировки"</t>
  </si>
  <si>
    <t xml:space="preserve">За текущий период 118 работников сферы физической культуры и спорта прошли профессиональную переподготовку и курсы повышения квалификации 
по образовательным программам дополнительного профессионального образования.
На первую и высшую категорию были аттестованы 84 педагогических работника: из них на высшую – 46 человек, на первую – 38 человек.
В 2016 году министерством спорта Калужской области  достигнута договоренность о сотрудничестве в подготовке профильных специалистов с такими учреждениями высшего профессионального образования, как: ФГБОУ ВО «Смоленская государственная академия физической культуры, спорта и туризма», ФГБОУ ВО «Российский государственный университет физической культуры, спорта, молодежи 
и туризма (ГЦОЛИФК)», ФГБОУ ВО «Московская государственная академия физической культуры», ФГБОУ ВО «Калужский государственный университет 
им. К.Э. Циолковского».
</t>
  </si>
  <si>
    <t>На условия целевого обучения проходят подготовку 56 студентов в образовательных организациях высшего образования и профессиональных образовательных организациях по направлениям подготовки (специальностям) в сфере физической культуры и спорта. Студентам, обучающимся в образовательных организациях высшего образования и профессиональных образовательных организациях по направлениям подготовки (специальностям) в сфере физической культуры и спорта в рамках целевой подготовки на платной и бюджетной основе, оказываются меры социальной поддержки в виде материального стимулирования. В 2016 году выплачено в соответствии с программыми показателями.</t>
  </si>
  <si>
    <t>В 2016 году проведение и участие:                                                                                                                                - межрегиональных, всероссийских и международных мероприятиях: количество мероприятий - 329, количество участников - 14,72 тыс. человек;                                                                                                         - тренировочные  мероприятия: количество мероприятий - 97, количество участников - 526 человек.</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</si>
</sst>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7" x14ac:knownFonts="1">
    <font>
      <sz val="11"/>
      <color theme="1"/>
      <name val="Calibri"/>
      <family val="2"/>
      <charset val="204"/>
      <scheme val="minor"/>
    </font>
    <font>
      <sz val="10"/>
      <color theme="1"/>
      <name val="Times New Roman"/>
      <family val="1"/>
      <charset val="204"/>
    </font>
    <font>
      <b/>
      <i/>
      <sz val="11"/>
      <color theme="1"/>
      <name val="Times New Roman"/>
      <family val="1"/>
      <charset val="204"/>
    </font>
    <font>
      <b/>
      <i/>
      <sz val="10"/>
      <color theme="1"/>
      <name val="Times New Roman"/>
      <family val="1"/>
      <charset val="204"/>
    </font>
    <font>
      <i/>
      <sz val="10"/>
      <color theme="1"/>
      <name val="Times New Roman"/>
      <family val="1"/>
      <charset val="204"/>
    </font>
    <font>
      <b/>
      <sz val="11"/>
      <color theme="1"/>
      <name val="Times New Roman"/>
      <family val="1"/>
      <charset val="204"/>
    </font>
    <font>
      <b/>
      <sz val="14"/>
      <color theme="1"/>
      <name val="Times New Roman"/>
      <family val="1"/>
      <charset val="204"/>
    </font>
    <font>
      <b/>
      <i/>
      <sz val="16"/>
      <color theme="1"/>
      <name val="Times New Roman"/>
      <family val="1"/>
      <charset val="204"/>
    </font>
    <font>
      <b/>
      <sz val="10"/>
      <color theme="1"/>
      <name val="Times New Roman"/>
      <family val="1"/>
      <charset val="204"/>
    </font>
    <font>
      <b/>
      <i/>
      <sz val="11"/>
      <name val="Times New Roman"/>
      <family val="1"/>
      <charset val="204"/>
    </font>
    <font>
      <sz val="10"/>
      <name val="Times New Roman"/>
      <family val="1"/>
      <charset val="204"/>
    </font>
    <font>
      <sz val="11"/>
      <name val="Times New Roman"/>
      <family val="1"/>
      <charset val="204"/>
    </font>
    <font>
      <sz val="22"/>
      <color theme="1"/>
      <name val="Times New Roman"/>
      <family val="1"/>
      <charset val="204"/>
    </font>
    <font>
      <sz val="11"/>
      <color theme="0"/>
      <name val="Calibri"/>
      <family val="2"/>
      <charset val="204"/>
      <scheme val="minor"/>
    </font>
    <font>
      <b/>
      <sz val="10"/>
      <name val="Times New Roman"/>
      <family val="1"/>
      <charset val="204"/>
    </font>
    <font>
      <i/>
      <sz val="10"/>
      <name val="Times New Roman"/>
      <family val="1"/>
      <charset val="204"/>
    </font>
    <font>
      <b/>
      <sz val="11"/>
      <name val="Times New Roman"/>
      <family val="1"/>
      <charset val="204"/>
    </font>
    <font>
      <b/>
      <i/>
      <sz val="10"/>
      <name val="Times New Roman"/>
      <family val="1"/>
      <charset val="204"/>
    </font>
    <font>
      <sz val="10"/>
      <name val="Calibri"/>
      <family val="2"/>
      <charset val="204"/>
      <scheme val="minor"/>
    </font>
    <font>
      <sz val="11"/>
      <color theme="1"/>
      <name val="Times New Roman"/>
      <family val="1"/>
      <charset val="204"/>
    </font>
    <font>
      <sz val="8"/>
      <color theme="1"/>
      <name val="Times New Roman"/>
      <family val="1"/>
      <charset val="204"/>
    </font>
    <font>
      <sz val="12"/>
      <color theme="1"/>
      <name val="Calibri"/>
      <family val="2"/>
      <charset val="204"/>
      <scheme val="minor"/>
    </font>
    <font>
      <b/>
      <sz val="11"/>
      <color theme="1"/>
      <name val="Calibri"/>
      <family val="2"/>
      <charset val="204"/>
      <scheme val="minor"/>
    </font>
    <font>
      <b/>
      <i/>
      <sz val="8"/>
      <color theme="1"/>
      <name val="Times New Roman"/>
      <family val="1"/>
      <charset val="204"/>
    </font>
    <font>
      <b/>
      <i/>
      <sz val="11"/>
      <color rgb="FF00B050"/>
      <name val="Times New Roman"/>
      <family val="1"/>
      <charset val="204"/>
    </font>
    <font>
      <sz val="16"/>
      <color theme="1"/>
      <name val="Times New Roman"/>
      <family val="1"/>
      <charset val="204"/>
    </font>
    <font>
      <sz val="12"/>
      <name val="Times New Roman"/>
      <family val="1"/>
      <charset val="204"/>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s>
  <cellStyleXfs count="1">
    <xf numFmtId="0" fontId="0" fillId="0" borderId="0"/>
  </cellStyleXfs>
  <cellXfs count="114">
    <xf numFmtId="0" fontId="0" fillId="0" borderId="0" xfId="0"/>
    <xf numFmtId="0" fontId="1" fillId="0" borderId="0" xfId="0" applyFont="1" applyAlignment="1">
      <alignment vertical="center"/>
    </xf>
    <xf numFmtId="0" fontId="4" fillId="0" borderId="0" xfId="0" applyFont="1" applyAlignment="1">
      <alignment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5" fillId="0" borderId="4" xfId="0" applyFont="1" applyBorder="1" applyAlignment="1">
      <alignment vertical="center" wrapText="1"/>
    </xf>
    <xf numFmtId="0" fontId="4" fillId="0" borderId="4" xfId="0" applyFont="1" applyBorder="1" applyAlignment="1">
      <alignment vertical="center" wrapText="1"/>
    </xf>
    <xf numFmtId="0" fontId="1" fillId="0" borderId="4" xfId="0" applyFont="1" applyBorder="1" applyAlignment="1">
      <alignment vertical="center" wrapText="1"/>
    </xf>
    <xf numFmtId="0" fontId="2" fillId="0" borderId="4" xfId="0" applyFont="1" applyBorder="1" applyAlignment="1">
      <alignment vertical="center" wrapText="1"/>
    </xf>
    <xf numFmtId="0" fontId="1" fillId="0" borderId="4" xfId="0" applyFont="1" applyBorder="1" applyAlignment="1">
      <alignment horizontal="left" vertical="center" wrapText="1" indent="1"/>
    </xf>
    <xf numFmtId="0" fontId="1" fillId="0" borderId="7" xfId="0" applyFont="1" applyBorder="1" applyAlignment="1">
      <alignment horizontal="left" vertical="center" wrapText="1" indent="1"/>
    </xf>
    <xf numFmtId="0" fontId="1" fillId="0" borderId="9" xfId="0" applyFont="1" applyBorder="1" applyAlignment="1">
      <alignment horizontal="center" vertical="center" wrapText="1"/>
    </xf>
    <xf numFmtId="0" fontId="2" fillId="0" borderId="7" xfId="0" applyFont="1" applyBorder="1" applyAlignment="1">
      <alignment horizontal="left" vertical="center" wrapText="1" indent="1"/>
    </xf>
    <xf numFmtId="0" fontId="5" fillId="0" borderId="7" xfId="0" applyFont="1" applyBorder="1" applyAlignment="1">
      <alignment horizontal="left" vertical="center" wrapText="1" indent="1"/>
    </xf>
    <xf numFmtId="0" fontId="4" fillId="0" borderId="7" xfId="0" applyFont="1" applyBorder="1" applyAlignment="1">
      <alignment horizontal="left" vertical="center" wrapText="1" indent="1"/>
    </xf>
    <xf numFmtId="0" fontId="8" fillId="0" borderId="7" xfId="0" applyFont="1" applyBorder="1" applyAlignment="1">
      <alignment horizontal="left" vertical="center" wrapText="1" indent="1"/>
    </xf>
    <xf numFmtId="164" fontId="1" fillId="0" borderId="8" xfId="0" applyNumberFormat="1" applyFont="1" applyBorder="1" applyAlignment="1">
      <alignment horizontal="center" vertical="center" wrapText="1"/>
    </xf>
    <xf numFmtId="0" fontId="1" fillId="0" borderId="5" xfId="0" applyFont="1" applyBorder="1" applyAlignment="1">
      <alignment horizontal="left" vertical="center" wrapText="1"/>
    </xf>
    <xf numFmtId="0" fontId="9" fillId="0" borderId="4" xfId="0" applyFont="1" applyBorder="1" applyAlignment="1">
      <alignment vertical="center" wrapText="1"/>
    </xf>
    <xf numFmtId="0" fontId="10" fillId="0" borderId="5" xfId="0" applyFont="1" applyBorder="1" applyAlignment="1">
      <alignment horizontal="center" vertical="center" wrapText="1"/>
    </xf>
    <xf numFmtId="0" fontId="10" fillId="0" borderId="5" xfId="0" applyFont="1" applyBorder="1" applyAlignment="1">
      <alignment horizontal="left" vertical="center" wrapText="1"/>
    </xf>
    <xf numFmtId="0" fontId="1" fillId="0" borderId="9" xfId="0" applyFont="1" applyBorder="1" applyAlignment="1">
      <alignment horizontal="left" vertical="center" wrapText="1"/>
    </xf>
    <xf numFmtId="0" fontId="0" fillId="0" borderId="0" xfId="0" applyFont="1"/>
    <xf numFmtId="0" fontId="11" fillId="0" borderId="4" xfId="0" applyFont="1" applyBorder="1" applyAlignment="1">
      <alignment vertical="center" wrapText="1"/>
    </xf>
    <xf numFmtId="0" fontId="0" fillId="2" borderId="0" xfId="0" applyFill="1"/>
    <xf numFmtId="0" fontId="12" fillId="0" borderId="5" xfId="0" applyFont="1" applyFill="1" applyBorder="1" applyAlignment="1">
      <alignment horizontal="center" vertical="center" wrapText="1"/>
    </xf>
    <xf numFmtId="0" fontId="0" fillId="0" borderId="0" xfId="0" applyFill="1"/>
    <xf numFmtId="0" fontId="1" fillId="0" borderId="5" xfId="0" applyFont="1" applyFill="1" applyBorder="1" applyAlignment="1">
      <alignment horizontal="center" vertical="center" wrapText="1"/>
    </xf>
    <xf numFmtId="0" fontId="13" fillId="0" borderId="0" xfId="0" applyFont="1" applyFill="1"/>
    <xf numFmtId="0" fontId="13" fillId="2" borderId="0" xfId="0" applyFont="1" applyFill="1"/>
    <xf numFmtId="0" fontId="1" fillId="0" borderId="9" xfId="0" applyFont="1" applyBorder="1" applyAlignment="1">
      <alignment horizontal="left" vertical="center" wrapText="1"/>
    </xf>
    <xf numFmtId="0" fontId="11" fillId="0" borderId="7" xfId="0" applyFont="1" applyBorder="1" applyAlignment="1">
      <alignment vertical="center" wrapText="1"/>
    </xf>
    <xf numFmtId="0" fontId="9" fillId="0" borderId="7" xfId="0" applyFont="1" applyBorder="1" applyAlignment="1">
      <alignment vertical="center" wrapText="1"/>
    </xf>
    <xf numFmtId="164" fontId="0" fillId="0" borderId="0" xfId="0" applyNumberFormat="1" applyAlignment="1">
      <alignment horizontal="center" vertical="center"/>
    </xf>
    <xf numFmtId="0" fontId="1" fillId="0" borderId="1" xfId="0" applyFont="1" applyBorder="1" applyAlignment="1">
      <alignment horizontal="left" vertical="center" wrapText="1" indent="1"/>
    </xf>
    <xf numFmtId="0" fontId="9" fillId="0" borderId="7" xfId="0" applyFont="1" applyBorder="1" applyAlignment="1">
      <alignment horizontal="left" vertical="center" wrapText="1" indent="1"/>
    </xf>
    <xf numFmtId="0" fontId="10" fillId="0" borderId="4" xfId="0" applyFont="1" applyBorder="1" applyAlignment="1">
      <alignment vertical="center" wrapText="1"/>
    </xf>
    <xf numFmtId="0" fontId="15" fillId="0" borderId="4" xfId="0" applyFont="1" applyBorder="1" applyAlignment="1">
      <alignment vertical="center" wrapText="1"/>
    </xf>
    <xf numFmtId="0" fontId="10" fillId="0" borderId="7" xfId="0" applyFont="1" applyBorder="1" applyAlignment="1">
      <alignment vertical="center" wrapText="1"/>
    </xf>
    <xf numFmtId="0" fontId="10" fillId="0" borderId="11" xfId="0" applyFont="1" applyBorder="1" applyAlignment="1">
      <alignment vertical="center" wrapText="1"/>
    </xf>
    <xf numFmtId="0" fontId="10" fillId="0" borderId="1" xfId="0" applyFont="1" applyBorder="1" applyAlignment="1">
      <alignment vertical="center" wrapText="1"/>
    </xf>
    <xf numFmtId="0" fontId="10" fillId="0" borderId="4" xfId="0" applyFont="1" applyFill="1" applyBorder="1" applyAlignment="1">
      <alignment vertical="center" wrapText="1"/>
    </xf>
    <xf numFmtId="0" fontId="10" fillId="0" borderId="5" xfId="0" applyFont="1" applyBorder="1" applyAlignment="1">
      <alignment horizontal="left" vertical="top" wrapText="1"/>
    </xf>
    <xf numFmtId="0" fontId="10" fillId="0" borderId="8" xfId="0" applyFont="1" applyBorder="1" applyAlignment="1">
      <alignment vertical="center" wrapText="1"/>
    </xf>
    <xf numFmtId="0" fontId="10" fillId="2" borderId="6" xfId="0" applyFont="1" applyFill="1" applyBorder="1" applyAlignment="1">
      <alignment horizontal="left" vertical="center" wrapText="1" indent="1"/>
    </xf>
    <xf numFmtId="0" fontId="16" fillId="0" borderId="4" xfId="0" applyFont="1" applyBorder="1" applyAlignment="1">
      <alignment vertical="center" wrapText="1"/>
    </xf>
    <xf numFmtId="0" fontId="18" fillId="0" borderId="5" xfId="0" applyFont="1" applyBorder="1" applyAlignment="1">
      <alignment vertical="top" wrapText="1"/>
    </xf>
    <xf numFmtId="0" fontId="9" fillId="0" borderId="4" xfId="0" applyFont="1" applyBorder="1" applyAlignment="1">
      <alignment horizontal="left" vertical="center" wrapText="1" indent="1"/>
    </xf>
    <xf numFmtId="4" fontId="8" fillId="0" borderId="1" xfId="0" applyNumberFormat="1" applyFont="1" applyBorder="1" applyAlignment="1">
      <alignment horizontal="center" vertical="center" wrapText="1"/>
    </xf>
    <xf numFmtId="4" fontId="1" fillId="0" borderId="1" xfId="0" applyNumberFormat="1" applyFont="1" applyBorder="1" applyAlignment="1">
      <alignment horizontal="center" vertical="center" wrapText="1"/>
    </xf>
    <xf numFmtId="4" fontId="14" fillId="0" borderId="1" xfId="0" applyNumberFormat="1" applyFont="1" applyBorder="1" applyAlignment="1">
      <alignment horizontal="center" vertical="center" wrapText="1"/>
    </xf>
    <xf numFmtId="4" fontId="10" fillId="0" borderId="1" xfId="0" applyNumberFormat="1" applyFont="1" applyBorder="1" applyAlignment="1">
      <alignment horizontal="center" vertical="center" wrapText="1"/>
    </xf>
    <xf numFmtId="4" fontId="10" fillId="0" borderId="0" xfId="0" applyNumberFormat="1" applyFont="1" applyAlignment="1">
      <alignment horizontal="center" vertical="center"/>
    </xf>
    <xf numFmtId="4" fontId="10" fillId="0" borderId="1" xfId="0" applyNumberFormat="1" applyFont="1" applyBorder="1" applyAlignment="1">
      <alignment horizontal="center" vertical="center"/>
    </xf>
    <xf numFmtId="4" fontId="10" fillId="0" borderId="1" xfId="0" applyNumberFormat="1" applyFont="1" applyFill="1" applyBorder="1" applyAlignment="1">
      <alignment horizontal="center" vertical="center" wrapText="1"/>
    </xf>
    <xf numFmtId="4" fontId="10" fillId="0" borderId="0" xfId="0" applyNumberFormat="1" applyFont="1" applyAlignment="1">
      <alignment horizontal="center"/>
    </xf>
    <xf numFmtId="4" fontId="17" fillId="0" borderId="1" xfId="0" applyNumberFormat="1" applyFont="1" applyBorder="1" applyAlignment="1">
      <alignment horizontal="center" vertical="center" wrapText="1"/>
    </xf>
    <xf numFmtId="4" fontId="1" fillId="0" borderId="0" xfId="0" applyNumberFormat="1" applyFont="1" applyAlignment="1">
      <alignment horizontal="center" vertical="center"/>
    </xf>
    <xf numFmtId="4" fontId="1" fillId="0" borderId="1" xfId="0" applyNumberFormat="1" applyFont="1" applyBorder="1" applyAlignment="1">
      <alignment horizontal="center" vertical="center"/>
    </xf>
    <xf numFmtId="4" fontId="1" fillId="0" borderId="8" xfId="0" applyNumberFormat="1" applyFont="1" applyBorder="1" applyAlignment="1">
      <alignment horizontal="center" vertical="center" wrapText="1"/>
    </xf>
    <xf numFmtId="4" fontId="8" fillId="0" borderId="8" xfId="0" applyNumberFormat="1" applyFont="1" applyBorder="1" applyAlignment="1">
      <alignment horizontal="center" vertical="center" wrapText="1"/>
    </xf>
    <xf numFmtId="4" fontId="0" fillId="0" borderId="0" xfId="0" applyNumberFormat="1"/>
    <xf numFmtId="4" fontId="14" fillId="0" borderId="1" xfId="0" applyNumberFormat="1" applyFont="1" applyBorder="1" applyAlignment="1">
      <alignment horizontal="center" vertical="center"/>
    </xf>
    <xf numFmtId="4" fontId="14" fillId="0" borderId="0" xfId="0" applyNumberFormat="1" applyFont="1" applyAlignment="1">
      <alignment horizontal="center" vertical="center"/>
    </xf>
    <xf numFmtId="4" fontId="8" fillId="0" borderId="1" xfId="0" applyNumberFormat="1" applyFont="1" applyBorder="1" applyAlignment="1">
      <alignment horizontal="center" vertical="center"/>
    </xf>
    <xf numFmtId="4" fontId="19" fillId="0" borderId="1" xfId="0" applyNumberFormat="1" applyFont="1" applyBorder="1" applyAlignment="1">
      <alignment horizontal="center" vertical="center"/>
    </xf>
    <xf numFmtId="0" fontId="20" fillId="0" borderId="0" xfId="0" applyFont="1" applyAlignment="1">
      <alignment vertical="center" wrapText="1"/>
    </xf>
    <xf numFmtId="0" fontId="20" fillId="0" borderId="1" xfId="0" applyFont="1" applyBorder="1" applyAlignment="1">
      <alignment vertical="center" wrapText="1"/>
    </xf>
    <xf numFmtId="4" fontId="14" fillId="0" borderId="13" xfId="0" applyNumberFormat="1" applyFont="1" applyBorder="1" applyAlignment="1">
      <alignment horizontal="center" vertical="center" wrapText="1"/>
    </xf>
    <xf numFmtId="0" fontId="10" fillId="0" borderId="9" xfId="0" applyFont="1" applyBorder="1" applyAlignment="1">
      <alignment horizontal="center" vertical="center" wrapText="1"/>
    </xf>
    <xf numFmtId="0" fontId="20" fillId="0" borderId="14" xfId="0" applyFont="1" applyBorder="1" applyAlignment="1">
      <alignment vertical="center" wrapText="1"/>
    </xf>
    <xf numFmtId="0" fontId="21" fillId="0" borderId="0" xfId="0" applyFont="1"/>
    <xf numFmtId="0" fontId="1" fillId="0" borderId="7" xfId="0" applyFont="1" applyFill="1" applyBorder="1" applyAlignment="1">
      <alignment horizontal="left" vertical="center" wrapText="1" indent="1"/>
    </xf>
    <xf numFmtId="164" fontId="1" fillId="0" borderId="8" xfId="0" applyNumberFormat="1" applyFont="1" applyFill="1" applyBorder="1" applyAlignment="1">
      <alignment horizontal="center" vertical="center" wrapText="1"/>
    </xf>
    <xf numFmtId="0" fontId="8" fillId="0" borderId="1" xfId="0" applyFont="1" applyBorder="1" applyAlignment="1">
      <alignment vertical="center"/>
    </xf>
    <xf numFmtId="164" fontId="22" fillId="0" borderId="1" xfId="0" applyNumberFormat="1" applyFont="1" applyBorder="1" applyAlignment="1">
      <alignment horizontal="center" vertical="center"/>
    </xf>
    <xf numFmtId="0" fontId="22" fillId="0" borderId="1" xfId="0" applyFont="1" applyBorder="1" applyAlignment="1">
      <alignment horizontal="center"/>
    </xf>
    <xf numFmtId="0" fontId="3" fillId="0" borderId="1" xfId="0" applyFont="1" applyBorder="1" applyAlignment="1">
      <alignment vertical="center"/>
    </xf>
    <xf numFmtId="4" fontId="14" fillId="0" borderId="15" xfId="0" applyNumberFormat="1" applyFont="1" applyBorder="1" applyAlignment="1">
      <alignment horizontal="center" vertical="center" wrapText="1"/>
    </xf>
    <xf numFmtId="0" fontId="1" fillId="0" borderId="3" xfId="0" applyFont="1" applyBorder="1" applyAlignment="1">
      <alignment horizontal="center" vertical="center" wrapText="1"/>
    </xf>
    <xf numFmtId="4" fontId="13" fillId="0" borderId="0" xfId="0" applyNumberFormat="1" applyFont="1" applyFill="1"/>
    <xf numFmtId="4" fontId="0" fillId="0" borderId="0" xfId="0" applyNumberFormat="1" applyFill="1"/>
    <xf numFmtId="0" fontId="1" fillId="0" borderId="5"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25" fillId="0" borderId="0" xfId="0" applyFont="1" applyAlignment="1">
      <alignment vertical="center" wrapText="1"/>
    </xf>
    <xf numFmtId="0" fontId="26" fillId="0" borderId="5" xfId="0" applyFont="1" applyFill="1" applyBorder="1" applyAlignment="1">
      <alignment horizontal="center" vertical="center" wrapText="1"/>
    </xf>
    <xf numFmtId="4" fontId="8" fillId="2" borderId="0" xfId="0" applyNumberFormat="1" applyFont="1" applyFill="1" applyAlignment="1">
      <alignment horizontal="center" vertical="center"/>
    </xf>
    <xf numFmtId="4" fontId="1" fillId="2" borderId="8" xfId="0" applyNumberFormat="1" applyFont="1" applyFill="1" applyBorder="1" applyAlignment="1">
      <alignment horizontal="center" vertical="center" wrapText="1"/>
    </xf>
    <xf numFmtId="4" fontId="8" fillId="2" borderId="8" xfId="0" applyNumberFormat="1"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164" fontId="23"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4" fontId="14" fillId="0" borderId="1" xfId="0" applyNumberFormat="1" applyFont="1" applyFill="1" applyBorder="1" applyAlignment="1">
      <alignment horizontal="center" vertical="center"/>
    </xf>
    <xf numFmtId="4" fontId="10" fillId="0" borderId="1" xfId="0" applyNumberFormat="1" applyFont="1" applyFill="1" applyBorder="1" applyAlignment="1">
      <alignment horizontal="center" vertical="center"/>
    </xf>
    <xf numFmtId="0" fontId="9" fillId="0" borderId="0" xfId="0" applyFont="1" applyAlignment="1">
      <alignment wrapText="1"/>
    </xf>
    <xf numFmtId="4" fontId="10" fillId="0" borderId="8" xfId="0" applyNumberFormat="1" applyFont="1" applyBorder="1" applyAlignment="1">
      <alignment horizontal="center" vertical="center" wrapText="1"/>
    </xf>
    <xf numFmtId="4" fontId="14" fillId="0" borderId="8" xfId="0" applyNumberFormat="1" applyFont="1" applyBorder="1" applyAlignment="1">
      <alignment horizontal="center" vertical="center" wrapText="1"/>
    </xf>
    <xf numFmtId="4" fontId="14" fillId="0" borderId="1" xfId="0" applyNumberFormat="1" applyFont="1" applyFill="1" applyBorder="1" applyAlignment="1">
      <alignment horizontal="center" vertical="center" wrapText="1"/>
    </xf>
    <xf numFmtId="0" fontId="10" fillId="0" borderId="12" xfId="0" applyFont="1" applyBorder="1" applyAlignment="1">
      <alignment vertical="center" wrapText="1"/>
    </xf>
    <xf numFmtId="0" fontId="10" fillId="2" borderId="16" xfId="0" applyFont="1" applyFill="1" applyBorder="1" applyAlignment="1">
      <alignment horizontal="left" vertical="center" wrapText="1"/>
    </xf>
    <xf numFmtId="0" fontId="9" fillId="2" borderId="7" xfId="0" applyFont="1" applyFill="1" applyBorder="1" applyAlignment="1">
      <alignment horizontal="left" vertical="center" wrapText="1" indent="1"/>
    </xf>
    <xf numFmtId="0" fontId="6" fillId="0" borderId="0" xfId="0" applyFont="1" applyBorder="1" applyAlignment="1">
      <alignment horizontal="center" vertical="top" wrapText="1"/>
    </xf>
    <xf numFmtId="0" fontId="0" fillId="0" borderId="0" xfId="0" applyAlignment="1">
      <alignment horizontal="right"/>
    </xf>
    <xf numFmtId="0" fontId="2" fillId="0" borderId="1" xfId="0" applyFont="1" applyBorder="1" applyAlignment="1">
      <alignment horizontal="center" vertical="center" wrapText="1"/>
    </xf>
    <xf numFmtId="0" fontId="10" fillId="0" borderId="9" xfId="0" applyFont="1" applyFill="1" applyBorder="1" applyAlignment="1">
      <alignment horizontal="left" vertical="center" wrapText="1"/>
    </xf>
    <xf numFmtId="0" fontId="10" fillId="0" borderId="3" xfId="0" applyFont="1" applyFill="1" applyBorder="1" applyAlignment="1">
      <alignment horizontal="left" vertical="center" wrapText="1"/>
    </xf>
    <xf numFmtId="164" fontId="2" fillId="0" borderId="1" xfId="0" applyNumberFormat="1" applyFont="1" applyFill="1" applyBorder="1" applyAlignment="1">
      <alignment horizontal="center" vertical="center" wrapText="1"/>
    </xf>
    <xf numFmtId="0" fontId="10" fillId="0" borderId="7" xfId="0" applyFont="1" applyBorder="1" applyAlignment="1">
      <alignment horizontal="left" vertical="center" wrapText="1"/>
    </xf>
    <xf numFmtId="0" fontId="10" fillId="0" borderId="10" xfId="0" applyFont="1" applyBorder="1" applyAlignment="1">
      <alignment horizontal="left" vertical="center" wrapText="1"/>
    </xf>
    <xf numFmtId="0" fontId="10" fillId="0" borderId="2" xfId="0" applyFont="1" applyBorder="1" applyAlignment="1">
      <alignment horizontal="left" vertical="center" wrapText="1"/>
    </xf>
    <xf numFmtId="0" fontId="1" fillId="0" borderId="7" xfId="0" applyFont="1" applyBorder="1" applyAlignment="1">
      <alignment horizontal="left" vertical="center" wrapText="1"/>
    </xf>
    <xf numFmtId="0" fontId="1" fillId="0" borderId="10" xfId="0" applyFont="1" applyBorder="1" applyAlignment="1">
      <alignment horizontal="left" vertical="center" wrapText="1"/>
    </xf>
    <xf numFmtId="0" fontId="1" fillId="0" borderId="2" xfId="0" applyFont="1" applyBorder="1" applyAlignment="1">
      <alignment horizontal="lef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rasnickaja\AppData\Local\Microsoft\Windows\Temporary%20Internet%20Files\Content.Outlook\V0XQF7LZ\&#1058;&#1072;&#1073;&#1083;&#1080;&#1094;&#1072;%20&#1084;&#1091;&#1085;&#1080;&#1094;&#1080;&#1087;&#1072;&#1083;&#1100;&#1085;&#1099;&#1093;%20&#1086;&#1073;&#1088;&#1072;&#1079;&#1086;&#1074;&#1072;&#1085;&#1080;&#1081;%20&#1074;%20&#1086;&#1090;&#1095;&#1105;&#10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s>
    <sheetDataSet>
      <sheetData sheetId="0">
        <row r="28">
          <cell r="B28">
            <v>6568.2219999999998</v>
          </cell>
          <cell r="D28">
            <v>5311.8410000000003</v>
          </cell>
          <cell r="E28">
            <v>628.822</v>
          </cell>
        </row>
      </sheetData>
      <sheetData sheetId="1"/>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4"/>
  <sheetViews>
    <sheetView tabSelected="1" view="pageBreakPreview" zoomScale="84" zoomScaleNormal="84" zoomScaleSheetLayoutView="84" workbookViewId="0">
      <selection activeCell="A156" sqref="A156"/>
    </sheetView>
  </sheetViews>
  <sheetFormatPr defaultRowHeight="15" x14ac:dyDescent="0.25"/>
  <cols>
    <col min="1" max="1" width="44.85546875" customWidth="1"/>
    <col min="2" max="2" width="14.7109375" style="33" customWidth="1"/>
    <col min="3" max="3" width="15.7109375" style="33" customWidth="1"/>
    <col min="4" max="4" width="79.28515625" customWidth="1"/>
    <col min="5" max="5" width="28.140625" customWidth="1"/>
    <col min="6" max="6" width="9.85546875" bestFit="1" customWidth="1"/>
    <col min="7" max="7" width="11.28515625" customWidth="1"/>
  </cols>
  <sheetData>
    <row r="1" spans="1:7" x14ac:dyDescent="0.25">
      <c r="A1" s="103" t="s">
        <v>4</v>
      </c>
      <c r="B1" s="103"/>
      <c r="C1" s="103"/>
      <c r="D1" s="103"/>
    </row>
    <row r="2" spans="1:7" ht="56.45" customHeight="1" x14ac:dyDescent="0.25">
      <c r="A2" s="102" t="s">
        <v>41</v>
      </c>
      <c r="B2" s="102"/>
      <c r="C2" s="102"/>
      <c r="D2" s="102"/>
    </row>
    <row r="3" spans="1:7" ht="17.25" customHeight="1" x14ac:dyDescent="0.25">
      <c r="A3" s="104" t="s">
        <v>5</v>
      </c>
      <c r="B3" s="107" t="s">
        <v>61</v>
      </c>
      <c r="C3" s="107"/>
      <c r="D3" s="104" t="s">
        <v>6</v>
      </c>
    </row>
    <row r="4" spans="1:7" ht="47.25" x14ac:dyDescent="0.25">
      <c r="A4" s="104"/>
      <c r="B4" s="90" t="s">
        <v>60</v>
      </c>
      <c r="C4" s="91" t="s">
        <v>14</v>
      </c>
      <c r="D4" s="104"/>
    </row>
    <row r="5" spans="1:7" ht="12" customHeight="1" x14ac:dyDescent="0.25">
      <c r="A5" s="3">
        <v>1</v>
      </c>
      <c r="B5" s="92">
        <v>2</v>
      </c>
      <c r="C5" s="92">
        <v>3</v>
      </c>
      <c r="D5" s="4">
        <v>4</v>
      </c>
    </row>
    <row r="6" spans="1:7" ht="28.5" x14ac:dyDescent="0.25">
      <c r="A6" s="5" t="s">
        <v>8</v>
      </c>
      <c r="B6" s="89">
        <f>B8+B9+B10+B11+B12+B13</f>
        <v>1346952.66</v>
      </c>
      <c r="C6" s="89">
        <f>SUM(C7:C13)</f>
        <v>1344428.4689999998</v>
      </c>
      <c r="D6" s="25"/>
      <c r="E6" s="26"/>
    </row>
    <row r="7" spans="1:7" x14ac:dyDescent="0.25">
      <c r="A7" s="6" t="s">
        <v>0</v>
      </c>
      <c r="B7" s="48"/>
      <c r="C7" s="48"/>
      <c r="D7" s="4"/>
      <c r="E7" s="81"/>
    </row>
    <row r="8" spans="1:7" x14ac:dyDescent="0.25">
      <c r="A8" s="111" t="s">
        <v>9</v>
      </c>
      <c r="B8" s="48">
        <f>B23+B42+B34+B20</f>
        <v>561048.91899999999</v>
      </c>
      <c r="C8" s="48">
        <f>C23+C42+C34+C20</f>
        <v>561048.92499999993</v>
      </c>
      <c r="D8" s="17" t="s">
        <v>29</v>
      </c>
      <c r="E8" s="80"/>
    </row>
    <row r="9" spans="1:7" x14ac:dyDescent="0.25">
      <c r="A9" s="112"/>
      <c r="B9" s="48">
        <f>B24</f>
        <v>414.423</v>
      </c>
      <c r="C9" s="48">
        <f>C24</f>
        <v>414.42</v>
      </c>
      <c r="D9" s="17" t="s">
        <v>31</v>
      </c>
    </row>
    <row r="10" spans="1:7" x14ac:dyDescent="0.25">
      <c r="A10" s="113"/>
      <c r="B10" s="48">
        <f>B25</f>
        <v>545233.39199999999</v>
      </c>
      <c r="C10" s="48">
        <f>C25</f>
        <v>545233.39</v>
      </c>
      <c r="D10" s="17" t="s">
        <v>30</v>
      </c>
    </row>
    <row r="11" spans="1:7" x14ac:dyDescent="0.25">
      <c r="A11" s="111" t="s">
        <v>10</v>
      </c>
      <c r="B11" s="48">
        <f t="shared" ref="B11:C11" si="0">B26</f>
        <v>5580.62</v>
      </c>
      <c r="C11" s="48">
        <f t="shared" si="0"/>
        <v>5580.6239999999998</v>
      </c>
      <c r="D11" s="17" t="s">
        <v>30</v>
      </c>
      <c r="E11" s="81"/>
      <c r="F11" s="61"/>
      <c r="G11" s="61"/>
    </row>
    <row r="12" spans="1:7" x14ac:dyDescent="0.25">
      <c r="A12" s="113"/>
      <c r="B12" s="48">
        <f>B27+B46+B38</f>
        <v>7221.2000000000007</v>
      </c>
      <c r="C12" s="48">
        <f>C27+C46+C38</f>
        <v>7221.2000000000007</v>
      </c>
      <c r="D12" s="17" t="s">
        <v>29</v>
      </c>
    </row>
    <row r="13" spans="1:7" x14ac:dyDescent="0.25">
      <c r="A13" s="7" t="s">
        <v>11</v>
      </c>
      <c r="B13" s="48">
        <f>B28+B44</f>
        <v>227454.106</v>
      </c>
      <c r="C13" s="48">
        <f>C28+C44</f>
        <v>224929.91</v>
      </c>
      <c r="D13" s="4"/>
    </row>
    <row r="14" spans="1:7" hidden="1" x14ac:dyDescent="0.25">
      <c r="A14" s="7" t="s">
        <v>13</v>
      </c>
      <c r="B14" s="49"/>
      <c r="C14" s="49"/>
      <c r="D14" s="4"/>
    </row>
    <row r="15" spans="1:7" hidden="1" x14ac:dyDescent="0.25">
      <c r="A15" s="7" t="s">
        <v>7</v>
      </c>
      <c r="B15" s="49"/>
      <c r="C15" s="49"/>
      <c r="D15" s="4"/>
    </row>
    <row r="16" spans="1:7" ht="27.75" hidden="1" customHeight="1" x14ac:dyDescent="0.25">
      <c r="A16" s="7" t="s">
        <v>12</v>
      </c>
      <c r="B16" s="49"/>
      <c r="C16" s="49"/>
      <c r="D16" s="4"/>
    </row>
    <row r="17" spans="1:5" x14ac:dyDescent="0.25">
      <c r="A17" s="6" t="s">
        <v>1</v>
      </c>
      <c r="B17" s="49"/>
      <c r="C17" s="49"/>
      <c r="D17" s="4"/>
    </row>
    <row r="18" spans="1:5" ht="30" x14ac:dyDescent="0.25">
      <c r="A18" s="8" t="s">
        <v>39</v>
      </c>
      <c r="B18" s="48">
        <f>B20</f>
        <v>24368.095000000001</v>
      </c>
      <c r="C18" s="48">
        <f>C20</f>
        <v>24368.095000000001</v>
      </c>
      <c r="D18" s="82" t="s">
        <v>40</v>
      </c>
    </row>
    <row r="19" spans="1:5" x14ac:dyDescent="0.25">
      <c r="A19" s="6" t="s">
        <v>0</v>
      </c>
      <c r="B19" s="49"/>
      <c r="C19" s="49"/>
      <c r="D19" s="4"/>
    </row>
    <row r="20" spans="1:5" x14ac:dyDescent="0.25">
      <c r="A20" s="7" t="s">
        <v>9</v>
      </c>
      <c r="B20" s="49">
        <v>24368.095000000001</v>
      </c>
      <c r="C20" s="49">
        <v>24368.095000000001</v>
      </c>
      <c r="D20" s="4"/>
    </row>
    <row r="21" spans="1:5" ht="45" x14ac:dyDescent="0.25">
      <c r="A21" s="8" t="s">
        <v>26</v>
      </c>
      <c r="B21" s="48">
        <v>787430.08299999998</v>
      </c>
      <c r="C21" s="48">
        <f>SUM(C22:C28)</f>
        <v>828818.55199999991</v>
      </c>
      <c r="D21" s="4"/>
    </row>
    <row r="22" spans="1:5" x14ac:dyDescent="0.25">
      <c r="A22" s="6" t="s">
        <v>0</v>
      </c>
      <c r="B22" s="49"/>
      <c r="C22" s="49"/>
      <c r="D22" s="4"/>
    </row>
    <row r="23" spans="1:5" x14ac:dyDescent="0.25">
      <c r="A23" s="111" t="s">
        <v>9</v>
      </c>
      <c r="B23" s="49">
        <v>66068.338000000003</v>
      </c>
      <c r="C23" s="49">
        <f>C50</f>
        <v>66068.337</v>
      </c>
      <c r="D23" s="17" t="s">
        <v>29</v>
      </c>
    </row>
    <row r="24" spans="1:5" x14ac:dyDescent="0.25">
      <c r="A24" s="112"/>
      <c r="B24" s="49">
        <f t="shared" ref="B24:C28" si="1">B51</f>
        <v>414.423</v>
      </c>
      <c r="C24" s="49">
        <f t="shared" si="1"/>
        <v>414.42</v>
      </c>
      <c r="D24" s="17" t="s">
        <v>31</v>
      </c>
    </row>
    <row r="25" spans="1:5" x14ac:dyDescent="0.25">
      <c r="A25" s="113"/>
      <c r="B25" s="49">
        <v>545233.39199999999</v>
      </c>
      <c r="C25" s="49">
        <f t="shared" si="1"/>
        <v>545233.39</v>
      </c>
      <c r="D25" s="17" t="s">
        <v>30</v>
      </c>
    </row>
    <row r="26" spans="1:5" x14ac:dyDescent="0.25">
      <c r="A26" s="111" t="s">
        <v>10</v>
      </c>
      <c r="B26" s="49">
        <f t="shared" si="1"/>
        <v>5580.62</v>
      </c>
      <c r="C26" s="49">
        <f t="shared" si="1"/>
        <v>5580.6239999999998</v>
      </c>
      <c r="D26" s="17" t="s">
        <v>30</v>
      </c>
      <c r="E26" s="26"/>
    </row>
    <row r="27" spans="1:5" x14ac:dyDescent="0.25">
      <c r="A27" s="113"/>
      <c r="B27" s="49">
        <f t="shared" si="1"/>
        <v>7221.2000000000007</v>
      </c>
      <c r="C27" s="49">
        <f t="shared" si="1"/>
        <v>7221.2000000000007</v>
      </c>
      <c r="D27" s="20" t="s">
        <v>29</v>
      </c>
    </row>
    <row r="28" spans="1:5" x14ac:dyDescent="0.25">
      <c r="A28" s="7" t="s">
        <v>11</v>
      </c>
      <c r="B28" s="49">
        <v>162912.106</v>
      </c>
      <c r="C28" s="49">
        <f t="shared" si="1"/>
        <v>204300.58100000001</v>
      </c>
      <c r="D28" s="4"/>
    </row>
    <row r="29" spans="1:5" hidden="1" x14ac:dyDescent="0.25">
      <c r="A29" s="7" t="s">
        <v>13</v>
      </c>
      <c r="B29" s="49"/>
      <c r="C29" s="49"/>
      <c r="D29" s="4"/>
    </row>
    <row r="30" spans="1:5" hidden="1" x14ac:dyDescent="0.25">
      <c r="A30" s="7" t="s">
        <v>7</v>
      </c>
      <c r="B30" s="49"/>
      <c r="C30" s="49"/>
      <c r="D30" s="4"/>
    </row>
    <row r="31" spans="1:5" ht="25.5" hidden="1" x14ac:dyDescent="0.25">
      <c r="A31" s="7" t="s">
        <v>12</v>
      </c>
      <c r="B31" s="49"/>
      <c r="C31" s="49"/>
      <c r="D31" s="4"/>
    </row>
    <row r="32" spans="1:5" ht="60" x14ac:dyDescent="0.25">
      <c r="A32" s="8" t="s">
        <v>27</v>
      </c>
      <c r="B32" s="48">
        <f>B34</f>
        <v>451283.84700000001</v>
      </c>
      <c r="C32" s="48">
        <f>C34</f>
        <v>451283.853</v>
      </c>
      <c r="D32" s="27"/>
    </row>
    <row r="33" spans="1:4" x14ac:dyDescent="0.25">
      <c r="A33" s="6" t="s">
        <v>0</v>
      </c>
      <c r="B33" s="49"/>
      <c r="C33" s="49"/>
      <c r="D33" s="4"/>
    </row>
    <row r="34" spans="1:4" x14ac:dyDescent="0.25">
      <c r="A34" s="7" t="s">
        <v>9</v>
      </c>
      <c r="B34" s="49">
        <f>B109</f>
        <v>451283.84700000001</v>
      </c>
      <c r="C34" s="49">
        <f>C109</f>
        <v>451283.853</v>
      </c>
      <c r="D34" s="4"/>
    </row>
    <row r="35" spans="1:4" hidden="1" x14ac:dyDescent="0.25">
      <c r="A35" s="7" t="s">
        <v>10</v>
      </c>
      <c r="B35" s="49"/>
      <c r="C35" s="49"/>
      <c r="D35" s="4"/>
    </row>
    <row r="36" spans="1:4" hidden="1" x14ac:dyDescent="0.25">
      <c r="A36" s="7" t="s">
        <v>11</v>
      </c>
      <c r="B36" s="49"/>
      <c r="C36" s="49"/>
      <c r="D36" s="4"/>
    </row>
    <row r="37" spans="1:4" hidden="1" x14ac:dyDescent="0.25">
      <c r="A37" s="7" t="s">
        <v>13</v>
      </c>
      <c r="B37" s="49"/>
      <c r="C37" s="49"/>
      <c r="D37" s="4"/>
    </row>
    <row r="38" spans="1:4" hidden="1" x14ac:dyDescent="0.25">
      <c r="A38" s="7" t="s">
        <v>7</v>
      </c>
      <c r="B38" s="49"/>
      <c r="C38" s="49"/>
      <c r="D38" s="4"/>
    </row>
    <row r="39" spans="1:4" ht="25.5" hidden="1" x14ac:dyDescent="0.25">
      <c r="A39" s="7" t="s">
        <v>12</v>
      </c>
      <c r="B39" s="49"/>
      <c r="C39" s="49"/>
      <c r="D39" s="4"/>
    </row>
    <row r="40" spans="1:4" ht="60" x14ac:dyDescent="0.25">
      <c r="A40" s="8" t="s">
        <v>28</v>
      </c>
      <c r="B40" s="48">
        <f>SUM(B42:B44)</f>
        <v>83870.638999999996</v>
      </c>
      <c r="C40" s="48">
        <f>SUM(C42:C44)</f>
        <v>39957.968999999997</v>
      </c>
      <c r="D40" s="4"/>
    </row>
    <row r="41" spans="1:4" x14ac:dyDescent="0.25">
      <c r="A41" s="6" t="s">
        <v>0</v>
      </c>
      <c r="B41" s="49"/>
      <c r="C41" s="49"/>
      <c r="D41" s="4"/>
    </row>
    <row r="42" spans="1:4" x14ac:dyDescent="0.25">
      <c r="A42" s="7" t="s">
        <v>9</v>
      </c>
      <c r="B42" s="65">
        <f>B170</f>
        <v>19328.638999999999</v>
      </c>
      <c r="C42" s="65">
        <f>C170</f>
        <v>19328.64</v>
      </c>
      <c r="D42" s="4"/>
    </row>
    <row r="43" spans="1:4" hidden="1" x14ac:dyDescent="0.25">
      <c r="A43" s="7" t="s">
        <v>10</v>
      </c>
      <c r="B43" s="49"/>
      <c r="C43" s="49"/>
      <c r="D43" s="4"/>
    </row>
    <row r="44" spans="1:4" x14ac:dyDescent="0.25">
      <c r="A44" s="7" t="s">
        <v>11</v>
      </c>
      <c r="B44" s="49">
        <f>B172</f>
        <v>64542</v>
      </c>
      <c r="C44" s="49">
        <f>C172</f>
        <v>20629.328999999998</v>
      </c>
      <c r="D44" s="4"/>
    </row>
    <row r="45" spans="1:4" hidden="1" x14ac:dyDescent="0.25">
      <c r="A45" s="7" t="s">
        <v>13</v>
      </c>
      <c r="B45" s="49"/>
      <c r="C45" s="49"/>
      <c r="D45" s="4"/>
    </row>
    <row r="46" spans="1:4" hidden="1" x14ac:dyDescent="0.25">
      <c r="A46" s="7" t="s">
        <v>7</v>
      </c>
      <c r="B46" s="49"/>
      <c r="C46" s="49"/>
      <c r="D46" s="4"/>
    </row>
    <row r="47" spans="1:4" ht="25.5" hidden="1" x14ac:dyDescent="0.25">
      <c r="A47" s="7" t="s">
        <v>12</v>
      </c>
      <c r="B47" s="49"/>
      <c r="C47" s="49"/>
      <c r="D47" s="4"/>
    </row>
    <row r="48" spans="1:4" ht="59.25" customHeight="1" x14ac:dyDescent="0.25">
      <c r="A48" s="5" t="s">
        <v>15</v>
      </c>
      <c r="B48" s="89">
        <v>787430.08299999998</v>
      </c>
      <c r="C48" s="48">
        <f>SUM(C50:C55)</f>
        <v>828818.55199999991</v>
      </c>
      <c r="D48" s="17"/>
    </row>
    <row r="49" spans="1:7" x14ac:dyDescent="0.25">
      <c r="A49" s="6" t="s">
        <v>0</v>
      </c>
      <c r="B49" s="48"/>
      <c r="C49" s="48"/>
      <c r="D49" s="4"/>
    </row>
    <row r="50" spans="1:7" x14ac:dyDescent="0.25">
      <c r="A50" s="108" t="s">
        <v>9</v>
      </c>
      <c r="B50" s="50">
        <f>B62+B73+B82</f>
        <v>66068.334999999992</v>
      </c>
      <c r="C50" s="50">
        <f>C62+C73+C82</f>
        <v>66068.337</v>
      </c>
      <c r="D50" s="20" t="s">
        <v>29</v>
      </c>
    </row>
    <row r="51" spans="1:7" x14ac:dyDescent="0.25">
      <c r="A51" s="109"/>
      <c r="B51" s="50">
        <f>B63+B74</f>
        <v>414.423</v>
      </c>
      <c r="C51" s="50">
        <f>C63+C74</f>
        <v>414.42</v>
      </c>
      <c r="D51" s="20" t="s">
        <v>31</v>
      </c>
    </row>
    <row r="52" spans="1:7" x14ac:dyDescent="0.25">
      <c r="A52" s="110"/>
      <c r="B52" s="50">
        <v>550814.01599999995</v>
      </c>
      <c r="C52" s="50">
        <f>C90+C97+C99</f>
        <v>545233.39</v>
      </c>
      <c r="D52" s="20" t="s">
        <v>30</v>
      </c>
    </row>
    <row r="53" spans="1:7" x14ac:dyDescent="0.25">
      <c r="A53" s="108" t="s">
        <v>10</v>
      </c>
      <c r="B53" s="50">
        <f>B91</f>
        <v>5580.62</v>
      </c>
      <c r="C53" s="50">
        <f>C91</f>
        <v>5580.6239999999998</v>
      </c>
      <c r="D53" s="20" t="s">
        <v>30</v>
      </c>
    </row>
    <row r="54" spans="1:7" x14ac:dyDescent="0.25">
      <c r="A54" s="110"/>
      <c r="B54" s="50">
        <f>B64+B75</f>
        <v>7221.2000000000007</v>
      </c>
      <c r="C54" s="50">
        <f>C64+C75</f>
        <v>7221.2000000000007</v>
      </c>
      <c r="D54" s="20" t="s">
        <v>29</v>
      </c>
    </row>
    <row r="55" spans="1:7" x14ac:dyDescent="0.25">
      <c r="A55" s="36" t="s">
        <v>11</v>
      </c>
      <c r="B55" s="50">
        <v>162912.106</v>
      </c>
      <c r="C55" s="50">
        <f>C65+C92+C101+C103+C105</f>
        <v>204300.58100000001</v>
      </c>
      <c r="D55" s="19"/>
    </row>
    <row r="56" spans="1:7" hidden="1" x14ac:dyDescent="0.25">
      <c r="A56" s="36" t="s">
        <v>13</v>
      </c>
      <c r="B56" s="51"/>
      <c r="C56" s="51"/>
      <c r="D56" s="19"/>
    </row>
    <row r="57" spans="1:7" hidden="1" x14ac:dyDescent="0.25">
      <c r="A57" s="36" t="s">
        <v>7</v>
      </c>
      <c r="B57" s="51"/>
      <c r="C57" s="51"/>
      <c r="D57" s="19" t="s">
        <v>2</v>
      </c>
    </row>
    <row r="58" spans="1:7" ht="25.5" hidden="1" x14ac:dyDescent="0.25">
      <c r="A58" s="36" t="s">
        <v>12</v>
      </c>
      <c r="B58" s="51"/>
      <c r="C58" s="51"/>
      <c r="D58" s="19"/>
    </row>
    <row r="59" spans="1:7" x14ac:dyDescent="0.25">
      <c r="A59" s="37" t="s">
        <v>1</v>
      </c>
      <c r="B59" s="51"/>
      <c r="C59" s="51"/>
      <c r="D59" s="19"/>
    </row>
    <row r="60" spans="1:7" ht="109.15" customHeight="1" x14ac:dyDescent="0.25">
      <c r="A60" s="18" t="s">
        <v>43</v>
      </c>
      <c r="B60" s="50">
        <f>B62+B63+B64+B65</f>
        <v>29513.317999999999</v>
      </c>
      <c r="C60" s="50">
        <f>C62+C63+C64+C65</f>
        <v>30303.887000000002</v>
      </c>
      <c r="D60" s="20" t="s">
        <v>56</v>
      </c>
      <c r="E60" s="24"/>
    </row>
    <row r="61" spans="1:7" x14ac:dyDescent="0.25">
      <c r="A61" s="37" t="s">
        <v>0</v>
      </c>
      <c r="B61" s="51"/>
      <c r="C61" s="51"/>
      <c r="D61" s="19"/>
    </row>
    <row r="62" spans="1:7" x14ac:dyDescent="0.25">
      <c r="A62" s="38" t="s">
        <v>9</v>
      </c>
      <c r="B62" s="52">
        <v>8246.9950000000008</v>
      </c>
      <c r="C62" s="51">
        <v>8246.9950000000008</v>
      </c>
      <c r="D62" s="20" t="s">
        <v>29</v>
      </c>
    </row>
    <row r="63" spans="1:7" x14ac:dyDescent="0.25">
      <c r="A63" s="39" t="s">
        <v>9</v>
      </c>
      <c r="B63" s="51">
        <v>414.423</v>
      </c>
      <c r="C63" s="52">
        <v>414.42</v>
      </c>
      <c r="D63" s="20" t="s">
        <v>36</v>
      </c>
    </row>
    <row r="64" spans="1:7" x14ac:dyDescent="0.25">
      <c r="A64" s="39" t="s">
        <v>10</v>
      </c>
      <c r="B64" s="51">
        <v>1092.9000000000001</v>
      </c>
      <c r="C64" s="53">
        <v>1092.9000000000001</v>
      </c>
      <c r="D64" s="20" t="s">
        <v>37</v>
      </c>
      <c r="F64" s="61"/>
      <c r="G64" s="61"/>
    </row>
    <row r="65" spans="1:6" x14ac:dyDescent="0.25">
      <c r="A65" s="40" t="s">
        <v>34</v>
      </c>
      <c r="B65" s="51">
        <v>19759</v>
      </c>
      <c r="C65" s="51">
        <v>20549.572</v>
      </c>
      <c r="D65" s="20"/>
      <c r="F65" s="61"/>
    </row>
    <row r="66" spans="1:6" hidden="1" x14ac:dyDescent="0.25">
      <c r="A66" s="36" t="s">
        <v>10</v>
      </c>
      <c r="B66" s="51"/>
      <c r="C66" s="51"/>
      <c r="D66" s="20"/>
    </row>
    <row r="67" spans="1:6" hidden="1" x14ac:dyDescent="0.25">
      <c r="A67" s="36" t="s">
        <v>11</v>
      </c>
      <c r="B67" s="51"/>
      <c r="C67" s="51"/>
      <c r="D67" s="19"/>
    </row>
    <row r="68" spans="1:6" hidden="1" x14ac:dyDescent="0.25">
      <c r="A68" s="36" t="s">
        <v>13</v>
      </c>
      <c r="B68" s="51"/>
      <c r="C68" s="51"/>
      <c r="D68" s="19"/>
    </row>
    <row r="69" spans="1:6" hidden="1" x14ac:dyDescent="0.25">
      <c r="A69" s="36" t="s">
        <v>7</v>
      </c>
      <c r="B69" s="51"/>
      <c r="C69" s="51"/>
      <c r="D69" s="19"/>
    </row>
    <row r="70" spans="1:6" ht="25.5" hidden="1" x14ac:dyDescent="0.25">
      <c r="A70" s="36" t="s">
        <v>12</v>
      </c>
      <c r="B70" s="51"/>
      <c r="C70" s="51"/>
      <c r="D70" s="19"/>
    </row>
    <row r="71" spans="1:6" ht="63.75" x14ac:dyDescent="0.25">
      <c r="A71" s="18" t="s">
        <v>42</v>
      </c>
      <c r="B71" s="50">
        <f>B73+B75</f>
        <v>51949.64</v>
      </c>
      <c r="C71" s="50">
        <f>C73+C75</f>
        <v>51949.642</v>
      </c>
      <c r="D71" s="20" t="s">
        <v>75</v>
      </c>
      <c r="E71" s="24"/>
    </row>
    <row r="72" spans="1:6" x14ac:dyDescent="0.25">
      <c r="A72" s="37" t="s">
        <v>0</v>
      </c>
      <c r="B72" s="51"/>
      <c r="C72" s="51"/>
      <c r="D72" s="19"/>
    </row>
    <row r="73" spans="1:6" x14ac:dyDescent="0.25">
      <c r="A73" s="41" t="s">
        <v>9</v>
      </c>
      <c r="B73" s="54">
        <v>45821.34</v>
      </c>
      <c r="C73" s="51">
        <v>45821.341999999997</v>
      </c>
      <c r="D73" s="20" t="s">
        <v>37</v>
      </c>
      <c r="F73" t="s">
        <v>2</v>
      </c>
    </row>
    <row r="74" spans="1:6" hidden="1" x14ac:dyDescent="0.25">
      <c r="A74" s="36" t="s">
        <v>9</v>
      </c>
      <c r="B74" s="51">
        <v>0</v>
      </c>
      <c r="C74" s="51">
        <v>0</v>
      </c>
      <c r="D74" s="42" t="s">
        <v>36</v>
      </c>
    </row>
    <row r="75" spans="1:6" x14ac:dyDescent="0.25">
      <c r="A75" s="36" t="s">
        <v>10</v>
      </c>
      <c r="B75" s="51">
        <v>6128.3</v>
      </c>
      <c r="C75" s="51">
        <v>6128.3</v>
      </c>
      <c r="D75" s="20" t="s">
        <v>37</v>
      </c>
    </row>
    <row r="76" spans="1:6" hidden="1" x14ac:dyDescent="0.25">
      <c r="A76" s="36" t="s">
        <v>11</v>
      </c>
      <c r="B76" s="51"/>
      <c r="C76" s="51"/>
      <c r="D76" s="19"/>
    </row>
    <row r="77" spans="1:6" hidden="1" x14ac:dyDescent="0.25">
      <c r="A77" s="36" t="s">
        <v>13</v>
      </c>
      <c r="B77" s="51"/>
      <c r="C77" s="51"/>
      <c r="D77" s="19"/>
    </row>
    <row r="78" spans="1:6" hidden="1" x14ac:dyDescent="0.25">
      <c r="A78" s="36" t="s">
        <v>7</v>
      </c>
      <c r="B78" s="51"/>
      <c r="C78" s="51"/>
      <c r="D78" s="19"/>
    </row>
    <row r="79" spans="1:6" ht="25.5" hidden="1" x14ac:dyDescent="0.25">
      <c r="A79" s="36" t="s">
        <v>12</v>
      </c>
      <c r="B79" s="51"/>
      <c r="C79" s="51"/>
      <c r="D79" s="19"/>
    </row>
    <row r="80" spans="1:6" ht="75" x14ac:dyDescent="0.25">
      <c r="A80" s="18" t="s">
        <v>62</v>
      </c>
      <c r="B80" s="63">
        <f>B82</f>
        <v>12000</v>
      </c>
      <c r="C80" s="62">
        <f>C82</f>
        <v>12000</v>
      </c>
      <c r="D80" s="20" t="s">
        <v>35</v>
      </c>
    </row>
    <row r="81" spans="1:4" x14ac:dyDescent="0.25">
      <c r="A81" s="37" t="s">
        <v>0</v>
      </c>
      <c r="B81" s="51"/>
      <c r="C81" s="51"/>
      <c r="D81" s="19"/>
    </row>
    <row r="82" spans="1:4" ht="13.5" customHeight="1" x14ac:dyDescent="0.25">
      <c r="A82" s="36" t="s">
        <v>9</v>
      </c>
      <c r="B82" s="53">
        <v>12000</v>
      </c>
      <c r="C82" s="51">
        <v>12000</v>
      </c>
      <c r="D82" s="19"/>
    </row>
    <row r="83" spans="1:4" hidden="1" x14ac:dyDescent="0.25">
      <c r="A83" s="36" t="s">
        <v>10</v>
      </c>
      <c r="B83" s="51"/>
      <c r="C83" s="51"/>
      <c r="D83" s="19"/>
    </row>
    <row r="84" spans="1:4" hidden="1" x14ac:dyDescent="0.25">
      <c r="A84" s="36" t="s">
        <v>11</v>
      </c>
      <c r="B84" s="51"/>
      <c r="C84" s="51"/>
      <c r="D84" s="19"/>
    </row>
    <row r="85" spans="1:4" hidden="1" x14ac:dyDescent="0.25">
      <c r="A85" s="36" t="s">
        <v>13</v>
      </c>
      <c r="B85" s="51"/>
      <c r="C85" s="51"/>
      <c r="D85" s="19"/>
    </row>
    <row r="86" spans="1:4" hidden="1" x14ac:dyDescent="0.25">
      <c r="A86" s="36" t="s">
        <v>16</v>
      </c>
      <c r="B86" s="51"/>
      <c r="C86" s="51"/>
      <c r="D86" s="19"/>
    </row>
    <row r="87" spans="1:4" ht="25.5" hidden="1" x14ac:dyDescent="0.25">
      <c r="A87" s="36" t="s">
        <v>12</v>
      </c>
      <c r="B87" s="51"/>
      <c r="C87" s="51"/>
      <c r="D87" s="19"/>
    </row>
    <row r="88" spans="1:4" ht="194.45" customHeight="1" x14ac:dyDescent="0.25">
      <c r="A88" s="18" t="s">
        <v>18</v>
      </c>
      <c r="B88" s="62">
        <f>B90+B91+B92</f>
        <v>467040.49199999997</v>
      </c>
      <c r="C88" s="62">
        <f>C90+C91+C92</f>
        <v>481141.68900000001</v>
      </c>
      <c r="D88" s="20" t="s">
        <v>45</v>
      </c>
    </row>
    <row r="89" spans="1:4" x14ac:dyDescent="0.25">
      <c r="A89" s="37" t="s">
        <v>0</v>
      </c>
      <c r="B89" s="51"/>
      <c r="C89" s="53"/>
      <c r="D89" s="19"/>
    </row>
    <row r="90" spans="1:4" x14ac:dyDescent="0.25">
      <c r="A90" s="43" t="s">
        <v>9</v>
      </c>
      <c r="B90" s="55">
        <v>420791.94199999998</v>
      </c>
      <c r="C90" s="53">
        <v>420791.94</v>
      </c>
      <c r="D90" s="20" t="s">
        <v>30</v>
      </c>
    </row>
    <row r="91" spans="1:4" x14ac:dyDescent="0.25">
      <c r="A91" s="40" t="s">
        <v>10</v>
      </c>
      <c r="B91" s="53">
        <v>5580.62</v>
      </c>
      <c r="C91" s="53">
        <v>5580.6239999999998</v>
      </c>
      <c r="D91" s="20"/>
    </row>
    <row r="92" spans="1:4" x14ac:dyDescent="0.25">
      <c r="A92" s="36" t="s">
        <v>11</v>
      </c>
      <c r="B92" s="51">
        <v>40667.93</v>
      </c>
      <c r="C92" s="53">
        <f>58154.295-3385.17</f>
        <v>54769.125</v>
      </c>
      <c r="D92" s="19"/>
    </row>
    <row r="93" spans="1:4" hidden="1" x14ac:dyDescent="0.25">
      <c r="A93" s="36" t="s">
        <v>13</v>
      </c>
      <c r="B93" s="51"/>
      <c r="C93" s="51"/>
      <c r="D93" s="19"/>
    </row>
    <row r="94" spans="1:4" hidden="1" x14ac:dyDescent="0.25">
      <c r="A94" s="36" t="s">
        <v>16</v>
      </c>
      <c r="B94" s="51"/>
      <c r="C94" s="51"/>
      <c r="D94" s="19"/>
    </row>
    <row r="95" spans="1:4" ht="25.5" hidden="1" x14ac:dyDescent="0.25">
      <c r="A95" s="36" t="s">
        <v>12</v>
      </c>
      <c r="B95" s="51"/>
      <c r="C95" s="51"/>
      <c r="D95" s="19"/>
    </row>
    <row r="96" spans="1:4" ht="180" x14ac:dyDescent="0.25">
      <c r="A96" s="18" t="s">
        <v>32</v>
      </c>
      <c r="B96" s="50">
        <f>B97</f>
        <v>94258.782999999996</v>
      </c>
      <c r="C96" s="50">
        <f>C97</f>
        <v>94258.782999999996</v>
      </c>
      <c r="D96" s="83" t="s">
        <v>54</v>
      </c>
    </row>
    <row r="97" spans="1:8" s="22" customFormat="1" x14ac:dyDescent="0.25">
      <c r="A97" s="23" t="s">
        <v>9</v>
      </c>
      <c r="B97" s="51">
        <v>94258.782999999996</v>
      </c>
      <c r="C97" s="53">
        <v>94258.782999999996</v>
      </c>
      <c r="D97" s="20" t="s">
        <v>30</v>
      </c>
    </row>
    <row r="98" spans="1:8" ht="75" x14ac:dyDescent="0.25">
      <c r="A98" s="18" t="s">
        <v>33</v>
      </c>
      <c r="B98" s="50">
        <f>B99+B100+B101</f>
        <v>33567.841</v>
      </c>
      <c r="C98" s="50">
        <f>C99+C100+C101</f>
        <v>33567.837</v>
      </c>
      <c r="D98" s="19"/>
      <c r="E98" s="29"/>
      <c r="F98" s="28"/>
      <c r="G98" s="28"/>
      <c r="H98" s="28"/>
    </row>
    <row r="99" spans="1:8" s="22" customFormat="1" x14ac:dyDescent="0.25">
      <c r="A99" s="23" t="s">
        <v>9</v>
      </c>
      <c r="B99" s="53">
        <v>30182.667000000001</v>
      </c>
      <c r="C99" s="53">
        <v>30182.667000000001</v>
      </c>
      <c r="D99" s="20" t="s">
        <v>30</v>
      </c>
    </row>
    <row r="100" spans="1:8" s="22" customFormat="1" x14ac:dyDescent="0.25">
      <c r="A100" s="23" t="s">
        <v>10</v>
      </c>
      <c r="B100" s="53">
        <v>0</v>
      </c>
      <c r="C100" s="51">
        <v>0</v>
      </c>
      <c r="D100" s="19"/>
    </row>
    <row r="101" spans="1:8" s="22" customFormat="1" x14ac:dyDescent="0.25">
      <c r="A101" s="23" t="s">
        <v>34</v>
      </c>
      <c r="B101" s="51">
        <v>3385.174</v>
      </c>
      <c r="C101" s="51">
        <v>3385.17</v>
      </c>
      <c r="D101" s="19"/>
    </row>
    <row r="102" spans="1:8" s="22" customFormat="1" ht="45" x14ac:dyDescent="0.25">
      <c r="A102" s="32" t="s">
        <v>38</v>
      </c>
      <c r="B102" s="93">
        <f>B103</f>
        <v>87100</v>
      </c>
      <c r="C102" s="62">
        <f>C103</f>
        <v>80425.945999999996</v>
      </c>
      <c r="D102" s="19"/>
    </row>
    <row r="103" spans="1:8" s="22" customFormat="1" x14ac:dyDescent="0.25">
      <c r="A103" s="31" t="s">
        <v>34</v>
      </c>
      <c r="B103" s="94">
        <v>87100</v>
      </c>
      <c r="C103" s="53">
        <v>80425.945999999996</v>
      </c>
      <c r="D103" s="19"/>
    </row>
    <row r="104" spans="1:8" s="22" customFormat="1" ht="75" x14ac:dyDescent="0.25">
      <c r="A104" s="31" t="s">
        <v>63</v>
      </c>
      <c r="B104" s="50">
        <f>B105</f>
        <v>12000</v>
      </c>
      <c r="C104" s="50">
        <f>C105</f>
        <v>45170.767999999996</v>
      </c>
      <c r="D104" s="20" t="s">
        <v>35</v>
      </c>
      <c r="E104" s="84"/>
    </row>
    <row r="105" spans="1:8" s="22" customFormat="1" x14ac:dyDescent="0.25">
      <c r="A105" s="31" t="s">
        <v>34</v>
      </c>
      <c r="B105" s="51">
        <v>12000</v>
      </c>
      <c r="C105" s="53">
        <v>45170.767999999996</v>
      </c>
      <c r="D105" s="19"/>
    </row>
    <row r="106" spans="1:8" s="22" customFormat="1" ht="15.75" hidden="1" thickBot="1" x14ac:dyDescent="0.3">
      <c r="A106" s="44"/>
      <c r="B106" s="51"/>
      <c r="C106" s="51"/>
      <c r="D106" s="19"/>
    </row>
    <row r="107" spans="1:8" ht="75" customHeight="1" x14ac:dyDescent="0.25">
      <c r="A107" s="45" t="s">
        <v>17</v>
      </c>
      <c r="B107" s="98">
        <f>B109</f>
        <v>451283.84700000001</v>
      </c>
      <c r="C107" s="50">
        <f>C109</f>
        <v>451283.853</v>
      </c>
      <c r="D107" s="19"/>
    </row>
    <row r="108" spans="1:8" x14ac:dyDescent="0.25">
      <c r="A108" s="37" t="s">
        <v>0</v>
      </c>
      <c r="B108" s="50"/>
      <c r="C108" s="50"/>
      <c r="D108" s="19"/>
    </row>
    <row r="109" spans="1:8" x14ac:dyDescent="0.25">
      <c r="A109" s="36" t="s">
        <v>9</v>
      </c>
      <c r="B109" s="50">
        <f>B118+B126+B134+B142+B150+B158</f>
        <v>451283.84700000001</v>
      </c>
      <c r="C109" s="50">
        <f>C118+C126+C134+C142+C150+C158</f>
        <v>451283.853</v>
      </c>
      <c r="D109" s="19"/>
    </row>
    <row r="110" spans="1:8" hidden="1" x14ac:dyDescent="0.25">
      <c r="A110" s="36" t="s">
        <v>10</v>
      </c>
      <c r="B110" s="51"/>
      <c r="C110" s="51"/>
      <c r="D110" s="19"/>
    </row>
    <row r="111" spans="1:8" hidden="1" x14ac:dyDescent="0.25">
      <c r="A111" s="36" t="s">
        <v>11</v>
      </c>
      <c r="B111" s="51"/>
      <c r="C111" s="51"/>
      <c r="D111" s="19"/>
    </row>
    <row r="112" spans="1:8" hidden="1" x14ac:dyDescent="0.25">
      <c r="A112" s="36" t="s">
        <v>13</v>
      </c>
      <c r="B112" s="51"/>
      <c r="C112" s="51"/>
      <c r="D112" s="19"/>
    </row>
    <row r="113" spans="1:9" hidden="1" x14ac:dyDescent="0.25">
      <c r="A113" s="36" t="s">
        <v>7</v>
      </c>
      <c r="B113" s="51"/>
      <c r="C113" s="51"/>
      <c r="D113" s="19"/>
    </row>
    <row r="114" spans="1:9" ht="25.5" hidden="1" x14ac:dyDescent="0.25">
      <c r="A114" s="36" t="s">
        <v>12</v>
      </c>
      <c r="B114" s="51"/>
      <c r="C114" s="51"/>
      <c r="D114" s="19"/>
    </row>
    <row r="115" spans="1:9" ht="15.75" thickBot="1" x14ac:dyDescent="0.3">
      <c r="A115" s="37" t="s">
        <v>1</v>
      </c>
      <c r="B115" s="51"/>
      <c r="C115" s="51"/>
      <c r="D115" s="69"/>
    </row>
    <row r="116" spans="1:9" ht="120.75" thickBot="1" x14ac:dyDescent="0.3">
      <c r="A116" s="18" t="s">
        <v>19</v>
      </c>
      <c r="B116" s="50">
        <f>B118</f>
        <v>1528.98</v>
      </c>
      <c r="C116" s="68">
        <f>C118</f>
        <v>1528.98</v>
      </c>
      <c r="D116" s="99" t="s">
        <v>74</v>
      </c>
      <c r="E116" s="84"/>
      <c r="I116" s="71"/>
    </row>
    <row r="117" spans="1:9" x14ac:dyDescent="0.25">
      <c r="A117" s="37" t="s">
        <v>0</v>
      </c>
      <c r="B117" s="53"/>
      <c r="C117" s="53"/>
      <c r="D117" s="70"/>
      <c r="E117" s="66"/>
    </row>
    <row r="118" spans="1:9" ht="16.5" customHeight="1" x14ac:dyDescent="0.25">
      <c r="A118" s="36" t="s">
        <v>9</v>
      </c>
      <c r="B118" s="53">
        <v>1528.98</v>
      </c>
      <c r="C118" s="53">
        <v>1528.98</v>
      </c>
      <c r="D118" s="67"/>
      <c r="E118" s="66"/>
    </row>
    <row r="119" spans="1:9" hidden="1" x14ac:dyDescent="0.25">
      <c r="A119" s="36" t="s">
        <v>10</v>
      </c>
      <c r="B119" s="56"/>
      <c r="C119" s="56"/>
      <c r="D119" s="46"/>
    </row>
    <row r="120" spans="1:9" hidden="1" x14ac:dyDescent="0.25">
      <c r="A120" s="36" t="s">
        <v>11</v>
      </c>
      <c r="B120" s="51"/>
      <c r="C120" s="51"/>
      <c r="D120" s="19"/>
    </row>
    <row r="121" spans="1:9" hidden="1" x14ac:dyDescent="0.25">
      <c r="A121" s="36" t="s">
        <v>13</v>
      </c>
      <c r="B121" s="51"/>
      <c r="C121" s="51"/>
      <c r="D121" s="19"/>
    </row>
    <row r="122" spans="1:9" hidden="1" x14ac:dyDescent="0.25">
      <c r="A122" s="36" t="s">
        <v>7</v>
      </c>
      <c r="B122" s="51"/>
      <c r="C122" s="51"/>
      <c r="D122" s="19"/>
    </row>
    <row r="123" spans="1:9" ht="25.5" hidden="1" x14ac:dyDescent="0.25">
      <c r="A123" s="36" t="s">
        <v>12</v>
      </c>
      <c r="B123" s="51"/>
      <c r="C123" s="51"/>
      <c r="D123" s="19"/>
    </row>
    <row r="124" spans="1:9" ht="271.5" customHeight="1" x14ac:dyDescent="0.25">
      <c r="A124" s="18" t="s">
        <v>20</v>
      </c>
      <c r="B124" s="50">
        <f>B126</f>
        <v>0</v>
      </c>
      <c r="C124" s="50">
        <f>C126</f>
        <v>0</v>
      </c>
      <c r="D124" s="19" t="s">
        <v>52</v>
      </c>
    </row>
    <row r="125" spans="1:9" x14ac:dyDescent="0.25">
      <c r="A125" s="37" t="s">
        <v>0</v>
      </c>
      <c r="B125" s="51"/>
      <c r="C125" s="53"/>
      <c r="D125" s="19"/>
    </row>
    <row r="126" spans="1:9" x14ac:dyDescent="0.25">
      <c r="A126" s="36" t="s">
        <v>9</v>
      </c>
      <c r="B126" s="51">
        <v>0</v>
      </c>
      <c r="C126" s="53">
        <v>0</v>
      </c>
      <c r="D126" s="19"/>
    </row>
    <row r="127" spans="1:9" hidden="1" x14ac:dyDescent="0.25">
      <c r="A127" s="36" t="s">
        <v>10</v>
      </c>
      <c r="B127" s="51"/>
      <c r="C127" s="51"/>
      <c r="D127" s="19"/>
    </row>
    <row r="128" spans="1:9" hidden="1" x14ac:dyDescent="0.25">
      <c r="A128" s="36" t="s">
        <v>11</v>
      </c>
      <c r="B128" s="51"/>
      <c r="C128" s="51"/>
      <c r="D128" s="19"/>
    </row>
    <row r="129" spans="1:5" hidden="1" x14ac:dyDescent="0.25">
      <c r="A129" s="36" t="s">
        <v>13</v>
      </c>
      <c r="B129" s="51"/>
      <c r="C129" s="51"/>
      <c r="D129" s="19"/>
    </row>
    <row r="130" spans="1:5" hidden="1" x14ac:dyDescent="0.25">
      <c r="A130" s="36" t="s">
        <v>7</v>
      </c>
      <c r="B130" s="51"/>
      <c r="C130" s="51"/>
      <c r="D130" s="19"/>
    </row>
    <row r="131" spans="1:5" ht="25.5" hidden="1" x14ac:dyDescent="0.25">
      <c r="A131" s="36" t="s">
        <v>12</v>
      </c>
      <c r="B131" s="51"/>
      <c r="C131" s="51"/>
      <c r="D131" s="19"/>
    </row>
    <row r="132" spans="1:5" ht="105" x14ac:dyDescent="0.25">
      <c r="A132" s="47" t="s">
        <v>21</v>
      </c>
      <c r="B132" s="50">
        <f>B134</f>
        <v>0</v>
      </c>
      <c r="C132" s="50">
        <f>C134</f>
        <v>0</v>
      </c>
      <c r="D132" s="20" t="s">
        <v>49</v>
      </c>
    </row>
    <row r="133" spans="1:5" x14ac:dyDescent="0.25">
      <c r="A133" s="6" t="s">
        <v>0</v>
      </c>
      <c r="B133" s="57"/>
      <c r="C133" s="58"/>
      <c r="D133" s="4"/>
    </row>
    <row r="134" spans="1:5" x14ac:dyDescent="0.25">
      <c r="A134" s="9" t="s">
        <v>9</v>
      </c>
      <c r="B134" s="49">
        <v>0</v>
      </c>
      <c r="C134" s="58">
        <v>0</v>
      </c>
      <c r="D134" s="4"/>
    </row>
    <row r="135" spans="1:5" hidden="1" x14ac:dyDescent="0.25">
      <c r="A135" s="10" t="s">
        <v>10</v>
      </c>
      <c r="B135" s="59"/>
      <c r="C135" s="59"/>
      <c r="D135" s="11"/>
    </row>
    <row r="136" spans="1:5" hidden="1" x14ac:dyDescent="0.25">
      <c r="A136" s="10" t="s">
        <v>11</v>
      </c>
      <c r="B136" s="59"/>
      <c r="C136" s="59"/>
      <c r="D136" s="11"/>
    </row>
    <row r="137" spans="1:5" hidden="1" x14ac:dyDescent="0.25">
      <c r="A137" s="10" t="s">
        <v>13</v>
      </c>
      <c r="B137" s="59"/>
      <c r="C137" s="59"/>
      <c r="D137" s="11"/>
    </row>
    <row r="138" spans="1:5" hidden="1" x14ac:dyDescent="0.25">
      <c r="A138" s="10" t="s">
        <v>7</v>
      </c>
      <c r="B138" s="59"/>
      <c r="C138" s="59"/>
      <c r="D138" s="11"/>
    </row>
    <row r="139" spans="1:5" ht="25.5" hidden="1" x14ac:dyDescent="0.25">
      <c r="A139" s="10" t="s">
        <v>12</v>
      </c>
      <c r="B139" s="59"/>
      <c r="C139" s="59"/>
      <c r="D139" s="11"/>
    </row>
    <row r="140" spans="1:5" ht="162.75" customHeight="1" x14ac:dyDescent="0.25">
      <c r="A140" s="12" t="s">
        <v>22</v>
      </c>
      <c r="B140" s="64">
        <f>B142</f>
        <v>0</v>
      </c>
      <c r="C140" s="64">
        <f>C142</f>
        <v>0</v>
      </c>
      <c r="D140" s="30" t="s">
        <v>73</v>
      </c>
      <c r="E140" s="84"/>
    </row>
    <row r="141" spans="1:5" x14ac:dyDescent="0.25">
      <c r="A141" s="6" t="s">
        <v>0</v>
      </c>
      <c r="B141" s="58"/>
      <c r="C141" s="58"/>
      <c r="D141" s="4"/>
    </row>
    <row r="142" spans="1:5" x14ac:dyDescent="0.25">
      <c r="A142" s="10" t="s">
        <v>9</v>
      </c>
      <c r="B142" s="58">
        <v>0</v>
      </c>
      <c r="C142" s="58">
        <v>0</v>
      </c>
      <c r="D142" s="11"/>
    </row>
    <row r="143" spans="1:5" hidden="1" x14ac:dyDescent="0.25">
      <c r="A143" s="10" t="s">
        <v>10</v>
      </c>
      <c r="B143" s="59"/>
      <c r="C143" s="59"/>
      <c r="D143" s="11"/>
    </row>
    <row r="144" spans="1:5" hidden="1" x14ac:dyDescent="0.25">
      <c r="A144" s="10" t="s">
        <v>11</v>
      </c>
      <c r="B144" s="59"/>
      <c r="C144" s="59"/>
      <c r="D144" s="11"/>
    </row>
    <row r="145" spans="1:5" hidden="1" x14ac:dyDescent="0.25">
      <c r="A145" s="10" t="s">
        <v>13</v>
      </c>
      <c r="B145" s="59"/>
      <c r="C145" s="59"/>
      <c r="D145" s="11"/>
    </row>
    <row r="146" spans="1:5" hidden="1" x14ac:dyDescent="0.25">
      <c r="A146" s="10" t="s">
        <v>7</v>
      </c>
      <c r="B146" s="59"/>
      <c r="C146" s="59"/>
      <c r="D146" s="11"/>
    </row>
    <row r="147" spans="1:5" ht="25.5" hidden="1" x14ac:dyDescent="0.25">
      <c r="A147" s="10" t="s">
        <v>12</v>
      </c>
      <c r="B147" s="59"/>
      <c r="C147" s="59"/>
      <c r="D147" s="11"/>
    </row>
    <row r="148" spans="1:5" ht="253.15" customHeight="1" x14ac:dyDescent="0.25">
      <c r="A148" s="12" t="s">
        <v>47</v>
      </c>
      <c r="B148" s="60">
        <f>B150</f>
        <v>440358.25</v>
      </c>
      <c r="C148" s="60">
        <f>C150</f>
        <v>440358.25300000003</v>
      </c>
      <c r="D148" s="105" t="s">
        <v>48</v>
      </c>
    </row>
    <row r="149" spans="1:5" x14ac:dyDescent="0.25">
      <c r="A149" s="6" t="s">
        <v>0</v>
      </c>
      <c r="B149" s="49"/>
      <c r="C149" s="58"/>
      <c r="D149" s="106"/>
    </row>
    <row r="150" spans="1:5" ht="15.75" thickBot="1" x14ac:dyDescent="0.3">
      <c r="A150" s="10" t="s">
        <v>9</v>
      </c>
      <c r="B150" s="59">
        <v>440358.25</v>
      </c>
      <c r="C150" s="57">
        <v>440358.25300000003</v>
      </c>
      <c r="D150" s="11"/>
    </row>
    <row r="151" spans="1:5" hidden="1" x14ac:dyDescent="0.25">
      <c r="A151" s="10" t="s">
        <v>10</v>
      </c>
      <c r="B151" s="59"/>
      <c r="C151" s="59"/>
      <c r="D151" s="11"/>
    </row>
    <row r="152" spans="1:5" hidden="1" x14ac:dyDescent="0.25">
      <c r="A152" s="10" t="s">
        <v>11</v>
      </c>
      <c r="B152" s="59"/>
      <c r="C152" s="59"/>
      <c r="D152" s="11"/>
    </row>
    <row r="153" spans="1:5" hidden="1" x14ac:dyDescent="0.25">
      <c r="A153" s="10" t="s">
        <v>13</v>
      </c>
      <c r="B153" s="59"/>
      <c r="C153" s="59"/>
      <c r="D153" s="11"/>
    </row>
    <row r="154" spans="1:5" hidden="1" x14ac:dyDescent="0.25">
      <c r="A154" s="10" t="s">
        <v>7</v>
      </c>
      <c r="B154" s="59"/>
      <c r="C154" s="59"/>
      <c r="D154" s="11"/>
    </row>
    <row r="155" spans="1:5" ht="25.5" hidden="1" x14ac:dyDescent="0.25">
      <c r="A155" s="10" t="s">
        <v>12</v>
      </c>
      <c r="B155" s="59"/>
      <c r="C155" s="59"/>
      <c r="D155" s="11"/>
    </row>
    <row r="156" spans="1:5" ht="113.45" customHeight="1" thickBot="1" x14ac:dyDescent="0.3">
      <c r="A156" s="101" t="s">
        <v>23</v>
      </c>
      <c r="B156" s="97">
        <v>9396.6170000000002</v>
      </c>
      <c r="C156" s="78">
        <f>C158</f>
        <v>9396.6200000000008</v>
      </c>
      <c r="D156" s="100" t="s">
        <v>44</v>
      </c>
      <c r="E156" s="84"/>
    </row>
    <row r="157" spans="1:5" x14ac:dyDescent="0.25">
      <c r="A157" s="6" t="s">
        <v>0</v>
      </c>
      <c r="B157" s="49"/>
      <c r="C157" s="49"/>
      <c r="D157" s="79"/>
    </row>
    <row r="158" spans="1:5" x14ac:dyDescent="0.25">
      <c r="A158" s="10" t="s">
        <v>9</v>
      </c>
      <c r="B158" s="96">
        <v>9396.6170000000002</v>
      </c>
      <c r="C158" s="59">
        <v>9396.6200000000008</v>
      </c>
      <c r="D158" s="11"/>
    </row>
    <row r="159" spans="1:5" hidden="1" x14ac:dyDescent="0.25">
      <c r="A159" s="10" t="s">
        <v>10</v>
      </c>
      <c r="B159" s="59"/>
      <c r="C159" s="59"/>
      <c r="D159" s="11"/>
    </row>
    <row r="160" spans="1:5" hidden="1" x14ac:dyDescent="0.25">
      <c r="A160" s="10" t="s">
        <v>11</v>
      </c>
      <c r="B160" s="59"/>
      <c r="C160" s="59"/>
      <c r="D160" s="11"/>
    </row>
    <row r="161" spans="1:5" hidden="1" x14ac:dyDescent="0.25">
      <c r="A161" s="10" t="s">
        <v>13</v>
      </c>
      <c r="B161" s="59"/>
      <c r="C161" s="59"/>
      <c r="D161" s="11"/>
    </row>
    <row r="162" spans="1:5" hidden="1" x14ac:dyDescent="0.25">
      <c r="A162" s="10" t="s">
        <v>7</v>
      </c>
      <c r="B162" s="59"/>
      <c r="C162" s="59"/>
      <c r="D162" s="11"/>
    </row>
    <row r="163" spans="1:5" ht="25.5" hidden="1" x14ac:dyDescent="0.25">
      <c r="A163" s="10" t="s">
        <v>12</v>
      </c>
      <c r="B163" s="59"/>
      <c r="C163" s="59"/>
      <c r="D163" s="11"/>
    </row>
    <row r="164" spans="1:5" ht="288" customHeight="1" x14ac:dyDescent="0.25">
      <c r="A164" s="35" t="s">
        <v>72</v>
      </c>
      <c r="B164" s="60">
        <v>0</v>
      </c>
      <c r="C164" s="60">
        <v>0</v>
      </c>
      <c r="D164" s="11"/>
    </row>
    <row r="165" spans="1:5" x14ac:dyDescent="0.25">
      <c r="A165" s="10" t="s">
        <v>0</v>
      </c>
      <c r="B165" s="59">
        <v>0</v>
      </c>
      <c r="C165" s="59">
        <v>0</v>
      </c>
      <c r="D165" s="11"/>
    </row>
    <row r="166" spans="1:5" x14ac:dyDescent="0.25">
      <c r="A166" s="10" t="s">
        <v>9</v>
      </c>
      <c r="B166" s="59">
        <v>0</v>
      </c>
      <c r="C166" s="59">
        <v>0</v>
      </c>
      <c r="D166" s="11"/>
    </row>
    <row r="167" spans="1:5" x14ac:dyDescent="0.25">
      <c r="A167" s="10" t="s">
        <v>10</v>
      </c>
      <c r="B167" s="59">
        <v>0</v>
      </c>
      <c r="C167" s="59">
        <v>0</v>
      </c>
      <c r="D167" s="11"/>
    </row>
    <row r="168" spans="1:5" ht="85.5" x14ac:dyDescent="0.25">
      <c r="A168" s="13" t="s">
        <v>24</v>
      </c>
      <c r="B168" s="88">
        <f>SUM(B170:B172)</f>
        <v>83870.638999999996</v>
      </c>
      <c r="C168" s="60">
        <f>SUM(C170:C172)</f>
        <v>39957.968999999997</v>
      </c>
      <c r="D168" s="11"/>
    </row>
    <row r="169" spans="1:5" x14ac:dyDescent="0.25">
      <c r="A169" s="14" t="s">
        <v>0</v>
      </c>
      <c r="B169" s="88"/>
      <c r="C169" s="60"/>
      <c r="D169" s="11"/>
    </row>
    <row r="170" spans="1:5" x14ac:dyDescent="0.25">
      <c r="A170" s="10" t="s">
        <v>9</v>
      </c>
      <c r="B170" s="88">
        <f>B178+B194+B202+B210</f>
        <v>19328.638999999999</v>
      </c>
      <c r="C170" s="60">
        <f>C178+C194+C202+C210</f>
        <v>19328.64</v>
      </c>
      <c r="D170" s="11"/>
    </row>
    <row r="171" spans="1:5" hidden="1" x14ac:dyDescent="0.25">
      <c r="A171" s="10" t="s">
        <v>10</v>
      </c>
      <c r="B171" s="88"/>
      <c r="C171" s="60"/>
      <c r="D171" s="11"/>
    </row>
    <row r="172" spans="1:5" x14ac:dyDescent="0.25">
      <c r="A172" s="10" t="s">
        <v>11</v>
      </c>
      <c r="B172" s="88">
        <f>B218+B221+B224</f>
        <v>64542</v>
      </c>
      <c r="C172" s="60">
        <f>C218+C221+C224</f>
        <v>20629.328999999998</v>
      </c>
      <c r="D172" s="11"/>
    </row>
    <row r="173" spans="1:5" hidden="1" x14ac:dyDescent="0.25">
      <c r="A173" s="10" t="s">
        <v>16</v>
      </c>
      <c r="B173" s="87"/>
      <c r="C173" s="59"/>
      <c r="D173" s="11"/>
    </row>
    <row r="174" spans="1:5" hidden="1" x14ac:dyDescent="0.25">
      <c r="A174" s="10" t="s">
        <v>13</v>
      </c>
      <c r="B174" s="87"/>
      <c r="C174" s="59"/>
      <c r="D174" s="11"/>
    </row>
    <row r="175" spans="1:5" ht="25.5" hidden="1" x14ac:dyDescent="0.25">
      <c r="A175" s="10" t="s">
        <v>12</v>
      </c>
      <c r="B175" s="87"/>
      <c r="C175" s="59"/>
      <c r="D175" s="11"/>
    </row>
    <row r="176" spans="1:5" ht="300" x14ac:dyDescent="0.25">
      <c r="A176" s="12" t="s">
        <v>57</v>
      </c>
      <c r="B176" s="88">
        <f>B178</f>
        <v>15796.239</v>
      </c>
      <c r="C176" s="60">
        <f>C178</f>
        <v>15796.24</v>
      </c>
      <c r="D176" s="30" t="s">
        <v>71</v>
      </c>
      <c r="E176" s="84"/>
    </row>
    <row r="177" spans="1:4" x14ac:dyDescent="0.25">
      <c r="A177" s="14" t="s">
        <v>0</v>
      </c>
      <c r="B177" s="59"/>
      <c r="C177" s="59"/>
      <c r="D177" s="11"/>
    </row>
    <row r="178" spans="1:4" x14ac:dyDescent="0.25">
      <c r="A178" s="10" t="s">
        <v>9</v>
      </c>
      <c r="B178" s="59">
        <v>15796.239</v>
      </c>
      <c r="C178" s="59">
        <v>15796.24</v>
      </c>
      <c r="D178" s="11"/>
    </row>
    <row r="179" spans="1:4" hidden="1" x14ac:dyDescent="0.25">
      <c r="A179" s="10" t="s">
        <v>10</v>
      </c>
      <c r="B179" s="59"/>
      <c r="C179" s="59"/>
      <c r="D179" s="11"/>
    </row>
    <row r="180" spans="1:4" hidden="1" x14ac:dyDescent="0.25">
      <c r="A180" s="10" t="s">
        <v>11</v>
      </c>
      <c r="B180" s="59"/>
      <c r="C180" s="59"/>
      <c r="D180" s="11"/>
    </row>
    <row r="181" spans="1:4" hidden="1" x14ac:dyDescent="0.25">
      <c r="A181" s="10" t="s">
        <v>16</v>
      </c>
      <c r="B181" s="59"/>
      <c r="C181" s="59"/>
      <c r="D181" s="11"/>
    </row>
    <row r="182" spans="1:4" hidden="1" x14ac:dyDescent="0.25">
      <c r="A182" s="10" t="s">
        <v>13</v>
      </c>
      <c r="B182" s="59"/>
      <c r="C182" s="59"/>
      <c r="D182" s="11"/>
    </row>
    <row r="183" spans="1:4" ht="25.5" hidden="1" x14ac:dyDescent="0.25">
      <c r="A183" s="10" t="s">
        <v>12</v>
      </c>
      <c r="B183" s="59"/>
      <c r="C183" s="59"/>
      <c r="D183" s="11"/>
    </row>
    <row r="184" spans="1:4" ht="165" x14ac:dyDescent="0.25">
      <c r="A184" s="35" t="s">
        <v>70</v>
      </c>
      <c r="B184" s="60">
        <v>0</v>
      </c>
      <c r="C184" s="60">
        <v>0</v>
      </c>
      <c r="D184" s="21"/>
    </row>
    <row r="185" spans="1:4" x14ac:dyDescent="0.25">
      <c r="A185" s="14" t="s">
        <v>0</v>
      </c>
      <c r="B185" s="59"/>
      <c r="C185" s="59"/>
      <c r="D185" s="11"/>
    </row>
    <row r="186" spans="1:4" x14ac:dyDescent="0.25">
      <c r="A186" s="10" t="s">
        <v>9</v>
      </c>
      <c r="B186" s="59">
        <v>0</v>
      </c>
      <c r="C186" s="59">
        <v>0</v>
      </c>
      <c r="D186" s="11"/>
    </row>
    <row r="187" spans="1:4" hidden="1" x14ac:dyDescent="0.25">
      <c r="A187" s="10" t="s">
        <v>10</v>
      </c>
      <c r="B187" s="59"/>
      <c r="C187" s="59"/>
      <c r="D187" s="11"/>
    </row>
    <row r="188" spans="1:4" hidden="1" x14ac:dyDescent="0.25">
      <c r="A188" s="10" t="s">
        <v>11</v>
      </c>
      <c r="B188" s="59"/>
      <c r="C188" s="59"/>
      <c r="D188" s="11"/>
    </row>
    <row r="189" spans="1:4" hidden="1" x14ac:dyDescent="0.25">
      <c r="A189" s="10" t="s">
        <v>13</v>
      </c>
      <c r="B189" s="59"/>
      <c r="C189" s="59"/>
      <c r="D189" s="11"/>
    </row>
    <row r="190" spans="1:4" hidden="1" x14ac:dyDescent="0.25">
      <c r="A190" s="10" t="s">
        <v>16</v>
      </c>
      <c r="B190" s="59"/>
      <c r="C190" s="59"/>
      <c r="D190" s="11"/>
    </row>
    <row r="191" spans="1:4" ht="25.5" hidden="1" x14ac:dyDescent="0.25">
      <c r="A191" s="10" t="s">
        <v>12</v>
      </c>
      <c r="B191" s="59"/>
      <c r="C191" s="59"/>
      <c r="D191" s="11"/>
    </row>
    <row r="192" spans="1:4" ht="165" x14ac:dyDescent="0.25">
      <c r="A192" s="12" t="s">
        <v>58</v>
      </c>
      <c r="B192" s="60">
        <f>B194</f>
        <v>0</v>
      </c>
      <c r="C192" s="60">
        <f>C194</f>
        <v>0</v>
      </c>
      <c r="D192" s="30"/>
    </row>
    <row r="193" spans="1:4" x14ac:dyDescent="0.25">
      <c r="A193" s="14" t="s">
        <v>0</v>
      </c>
      <c r="B193" s="59"/>
      <c r="C193" s="59"/>
      <c r="D193" s="11"/>
    </row>
    <row r="194" spans="1:4" x14ac:dyDescent="0.25">
      <c r="A194" s="10" t="s">
        <v>9</v>
      </c>
      <c r="B194" s="49">
        <v>0</v>
      </c>
      <c r="C194" s="59">
        <v>0</v>
      </c>
      <c r="D194" s="11"/>
    </row>
    <row r="195" spans="1:4" hidden="1" x14ac:dyDescent="0.25">
      <c r="A195" s="10" t="s">
        <v>10</v>
      </c>
      <c r="B195" s="59"/>
      <c r="C195" s="59"/>
      <c r="D195" s="11"/>
    </row>
    <row r="196" spans="1:4" hidden="1" x14ac:dyDescent="0.25">
      <c r="A196" s="10" t="s">
        <v>11</v>
      </c>
      <c r="B196" s="59"/>
      <c r="C196" s="59"/>
      <c r="D196" s="11"/>
    </row>
    <row r="197" spans="1:4" hidden="1" x14ac:dyDescent="0.25">
      <c r="A197" s="10" t="s">
        <v>16</v>
      </c>
      <c r="B197" s="59"/>
      <c r="C197" s="59"/>
      <c r="D197" s="11"/>
    </row>
    <row r="198" spans="1:4" hidden="1" x14ac:dyDescent="0.25">
      <c r="A198" s="10" t="s">
        <v>13</v>
      </c>
      <c r="B198" s="59"/>
      <c r="C198" s="59"/>
      <c r="D198" s="11"/>
    </row>
    <row r="199" spans="1:4" ht="25.5" hidden="1" x14ac:dyDescent="0.25">
      <c r="A199" s="10" t="s">
        <v>12</v>
      </c>
      <c r="B199" s="59"/>
      <c r="C199" s="59"/>
      <c r="D199" s="11"/>
    </row>
    <row r="200" spans="1:4" ht="330" x14ac:dyDescent="0.25">
      <c r="A200" s="35" t="s">
        <v>69</v>
      </c>
      <c r="B200" s="60">
        <f>B202</f>
        <v>3532.4</v>
      </c>
      <c r="C200" s="60">
        <f>C202</f>
        <v>3532.4</v>
      </c>
      <c r="D200" s="83" t="s">
        <v>53</v>
      </c>
    </row>
    <row r="201" spans="1:4" x14ac:dyDescent="0.25">
      <c r="A201" s="14" t="s">
        <v>0</v>
      </c>
      <c r="B201" s="59"/>
      <c r="C201" s="59"/>
      <c r="D201" s="11"/>
    </row>
    <row r="202" spans="1:4" x14ac:dyDescent="0.25">
      <c r="A202" s="10" t="s">
        <v>9</v>
      </c>
      <c r="B202" s="59">
        <v>3532.4</v>
      </c>
      <c r="C202" s="59">
        <v>3532.4</v>
      </c>
      <c r="D202" s="11"/>
    </row>
    <row r="203" spans="1:4" hidden="1" x14ac:dyDescent="0.25">
      <c r="A203" s="15" t="s">
        <v>25</v>
      </c>
      <c r="B203" s="59"/>
      <c r="C203" s="59"/>
      <c r="D203" s="11"/>
    </row>
    <row r="204" spans="1:4" hidden="1" x14ac:dyDescent="0.25">
      <c r="A204" s="10" t="s">
        <v>11</v>
      </c>
      <c r="B204" s="59"/>
      <c r="C204" s="59"/>
      <c r="D204" s="11"/>
    </row>
    <row r="205" spans="1:4" hidden="1" x14ac:dyDescent="0.25">
      <c r="A205" s="10" t="s">
        <v>16</v>
      </c>
      <c r="B205" s="59"/>
      <c r="C205" s="59"/>
      <c r="D205" s="11"/>
    </row>
    <row r="206" spans="1:4" hidden="1" x14ac:dyDescent="0.25">
      <c r="A206" s="15" t="s">
        <v>13</v>
      </c>
      <c r="B206" s="59"/>
      <c r="C206" s="59"/>
      <c r="D206" s="11"/>
    </row>
    <row r="207" spans="1:4" ht="25.5" hidden="1" x14ac:dyDescent="0.25">
      <c r="A207" s="10" t="s">
        <v>12</v>
      </c>
      <c r="B207" s="59"/>
      <c r="C207" s="59"/>
      <c r="D207" s="11"/>
    </row>
    <row r="208" spans="1:4" ht="154.5" customHeight="1" x14ac:dyDescent="0.25">
      <c r="A208" s="35" t="s">
        <v>68</v>
      </c>
      <c r="B208" s="60">
        <f>B210</f>
        <v>0</v>
      </c>
      <c r="C208" s="60">
        <f>C210</f>
        <v>0</v>
      </c>
      <c r="D208" s="21" t="s">
        <v>46</v>
      </c>
    </row>
    <row r="209" spans="1:4" x14ac:dyDescent="0.25">
      <c r="A209" s="14" t="s">
        <v>0</v>
      </c>
      <c r="B209" s="59"/>
      <c r="C209" s="59"/>
      <c r="D209" s="11"/>
    </row>
    <row r="210" spans="1:4" x14ac:dyDescent="0.25">
      <c r="A210" s="10" t="s">
        <v>9</v>
      </c>
      <c r="B210" s="49">
        <v>0</v>
      </c>
      <c r="C210" s="59">
        <v>0</v>
      </c>
      <c r="D210" s="11"/>
    </row>
    <row r="211" spans="1:4" ht="75" x14ac:dyDescent="0.25">
      <c r="A211" s="12" t="s">
        <v>59</v>
      </c>
      <c r="B211" s="86">
        <v>2774</v>
      </c>
      <c r="C211" s="60">
        <f>[1]Лист1!$D$28</f>
        <v>5311.8410000000003</v>
      </c>
      <c r="D211" s="85" t="s">
        <v>67</v>
      </c>
    </row>
    <row r="212" spans="1:4" hidden="1" x14ac:dyDescent="0.25">
      <c r="A212" s="12" t="s">
        <v>10</v>
      </c>
      <c r="B212" s="87"/>
      <c r="C212" s="59"/>
      <c r="D212" s="11"/>
    </row>
    <row r="213" spans="1:4" hidden="1" x14ac:dyDescent="0.25">
      <c r="A213" s="12" t="s">
        <v>11</v>
      </c>
      <c r="B213" s="87"/>
      <c r="C213" s="59"/>
      <c r="D213" s="11"/>
    </row>
    <row r="214" spans="1:4" hidden="1" x14ac:dyDescent="0.25">
      <c r="A214" s="12" t="s">
        <v>16</v>
      </c>
      <c r="B214" s="87"/>
      <c r="C214" s="59"/>
      <c r="D214" s="11"/>
    </row>
    <row r="215" spans="1:4" hidden="1" x14ac:dyDescent="0.25">
      <c r="A215" s="12" t="s">
        <v>13</v>
      </c>
      <c r="B215" s="87"/>
      <c r="C215" s="59"/>
      <c r="D215" s="11"/>
    </row>
    <row r="216" spans="1:4" ht="30" hidden="1" x14ac:dyDescent="0.25">
      <c r="A216" s="12" t="s">
        <v>12</v>
      </c>
      <c r="B216" s="87"/>
      <c r="C216" s="59"/>
      <c r="D216" s="11"/>
    </row>
    <row r="217" spans="1:4" x14ac:dyDescent="0.25">
      <c r="A217" s="14" t="s">
        <v>0</v>
      </c>
      <c r="B217" s="87"/>
      <c r="C217" s="59"/>
      <c r="D217" s="11"/>
    </row>
    <row r="218" spans="1:4" x14ac:dyDescent="0.25">
      <c r="A218" s="10" t="s">
        <v>11</v>
      </c>
      <c r="B218" s="87">
        <f>B211</f>
        <v>2774</v>
      </c>
      <c r="C218" s="59">
        <v>6300.3410000000003</v>
      </c>
      <c r="D218" s="11"/>
    </row>
    <row r="219" spans="1:4" ht="135" x14ac:dyDescent="0.25">
      <c r="A219" s="35" t="s">
        <v>66</v>
      </c>
      <c r="B219" s="88">
        <v>36150</v>
      </c>
      <c r="C219" s="60">
        <f>[1]Лист1!$E$28</f>
        <v>628.822</v>
      </c>
      <c r="D219" s="85" t="s">
        <v>55</v>
      </c>
    </row>
    <row r="220" spans="1:4" x14ac:dyDescent="0.25">
      <c r="A220" s="14" t="s">
        <v>0</v>
      </c>
      <c r="B220" s="87"/>
      <c r="C220" s="59"/>
      <c r="D220" s="11"/>
    </row>
    <row r="221" spans="1:4" x14ac:dyDescent="0.25">
      <c r="A221" s="34" t="s">
        <v>11</v>
      </c>
      <c r="B221" s="87">
        <f>B219</f>
        <v>36150</v>
      </c>
      <c r="C221" s="59">
        <f>[1]Лист1!$E$28</f>
        <v>628.822</v>
      </c>
      <c r="D221" s="11"/>
    </row>
    <row r="222" spans="1:4" ht="105" x14ac:dyDescent="0.25">
      <c r="A222" s="95" t="s">
        <v>65</v>
      </c>
      <c r="B222" s="88">
        <v>25618</v>
      </c>
      <c r="C222" s="60">
        <v>13700.17</v>
      </c>
      <c r="D222" s="85" t="s">
        <v>64</v>
      </c>
    </row>
    <row r="223" spans="1:4" x14ac:dyDescent="0.25">
      <c r="A223" s="10" t="s">
        <v>0</v>
      </c>
      <c r="B223" s="59"/>
      <c r="C223" s="59"/>
      <c r="D223" s="11"/>
    </row>
    <row r="224" spans="1:4" x14ac:dyDescent="0.25">
      <c r="A224" s="10" t="s">
        <v>11</v>
      </c>
      <c r="B224" s="59">
        <f>B222</f>
        <v>25618</v>
      </c>
      <c r="C224" s="59">
        <v>13700.165999999999</v>
      </c>
      <c r="D224" s="11"/>
    </row>
    <row r="225" spans="1:4" x14ac:dyDescent="0.25">
      <c r="A225" s="10"/>
      <c r="B225" s="16"/>
      <c r="C225" s="16"/>
      <c r="D225" s="11"/>
    </row>
    <row r="226" spans="1:4" x14ac:dyDescent="0.25">
      <c r="A226" s="72"/>
      <c r="B226" s="73"/>
      <c r="C226" s="16"/>
      <c r="D226" s="11"/>
    </row>
    <row r="227" spans="1:4" x14ac:dyDescent="0.25">
      <c r="A227" s="74" t="s">
        <v>51</v>
      </c>
      <c r="B227" s="75"/>
      <c r="C227" s="75"/>
      <c r="D227" s="76" t="s">
        <v>50</v>
      </c>
    </row>
    <row r="228" spans="1:4" x14ac:dyDescent="0.25">
      <c r="A228" s="77" t="s">
        <v>3</v>
      </c>
      <c r="B228" s="75"/>
      <c r="C228" s="75"/>
      <c r="D228" s="76"/>
    </row>
    <row r="229" spans="1:4" x14ac:dyDescent="0.25">
      <c r="A229" s="2"/>
    </row>
    <row r="230" spans="1:4" x14ac:dyDescent="0.25">
      <c r="A230" s="2"/>
    </row>
    <row r="231" spans="1:4" x14ac:dyDescent="0.25">
      <c r="A231" s="1"/>
    </row>
    <row r="232" spans="1:4" x14ac:dyDescent="0.25">
      <c r="A232" s="1"/>
    </row>
    <row r="233" spans="1:4" x14ac:dyDescent="0.25">
      <c r="A233" s="1"/>
    </row>
    <row r="234" spans="1:4" x14ac:dyDescent="0.25">
      <c r="A234" s="1"/>
    </row>
  </sheetData>
  <mergeCells count="12">
    <mergeCell ref="A2:D2"/>
    <mergeCell ref="A1:D1"/>
    <mergeCell ref="A3:A4"/>
    <mergeCell ref="D3:D4"/>
    <mergeCell ref="D148:D149"/>
    <mergeCell ref="B3:C3"/>
    <mergeCell ref="A50:A52"/>
    <mergeCell ref="A23:A25"/>
    <mergeCell ref="A8:A10"/>
    <mergeCell ref="A53:A54"/>
    <mergeCell ref="A26:A27"/>
    <mergeCell ref="A11:A12"/>
  </mergeCells>
  <pageMargins left="0" right="0" top="0" bottom="0" header="0.31496062992125984" footer="0.31496062992125984"/>
  <pageSetup paperSize="9" scale="6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Лист1</vt:lpstr>
      <vt:lpstr>Лист2</vt:lpstr>
      <vt:lpstr>Лист3</vt:lpstr>
      <vt:lpstr>Лист4</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Пешкова В.А.</dc:creator>
  <cp:lastModifiedBy>Приемная минспорта</cp:lastModifiedBy>
  <cp:lastPrinted>2017-04-21T12:14:33Z</cp:lastPrinted>
  <dcterms:created xsi:type="dcterms:W3CDTF">2015-01-29T11:19:28Z</dcterms:created>
  <dcterms:modified xsi:type="dcterms:W3CDTF">2017-04-24T12:36:34Z</dcterms:modified>
</cp:coreProperties>
</file>