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45" windowWidth="14805" windowHeight="7770"/>
  </bookViews>
  <sheets>
    <sheet name="Лист1" sheetId="5" r:id="rId1"/>
    <sheet name="Лист1 (2)" sheetId="9" state="hidden" r:id="rId2"/>
  </sheets>
  <definedNames>
    <definedName name="_GoBack" localSheetId="0">Лист1!$A$37</definedName>
    <definedName name="_xlnm.Print_Area" localSheetId="0">Лист1!$A$2:$AD$28</definedName>
  </definedNames>
  <calcPr calcId="145621"/>
</workbook>
</file>

<file path=xl/calcChain.xml><?xml version="1.0" encoding="utf-8"?>
<calcChain xmlns="http://schemas.openxmlformats.org/spreadsheetml/2006/main">
  <c r="AH29" i="9" l="1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F29" i="9" s="1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F28" i="9" s="1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F27" i="9" s="1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F26" i="9" s="1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F25" i="9" s="1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F24" i="9" s="1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F23" i="9" s="1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F22" i="9" s="1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F21" i="9" s="1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F20" i="9" s="1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F19" i="9" s="1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F18" i="9" s="1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F17" i="9" s="1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F16" i="9" s="1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F15" i="9" s="1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F14" i="9" s="1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F13" i="9" s="1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F12" i="9" s="1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F11" i="9" s="1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F10" i="9" s="1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F9" i="9" s="1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F8" i="9" s="1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F7" i="9" s="1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F6" i="9" s="1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F5" i="9" s="1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</calcChain>
</file>

<file path=xl/sharedStrings.xml><?xml version="1.0" encoding="utf-8"?>
<sst xmlns="http://schemas.openxmlformats.org/spreadsheetml/2006/main" count="118" uniqueCount="82">
  <si>
    <t>Всего поступило обращений</t>
  </si>
  <si>
    <t>в том числе жалоб</t>
  </si>
  <si>
    <t>в том числе предложений</t>
  </si>
  <si>
    <t>поступило коллективных обращений</t>
  </si>
  <si>
    <t>поступило повторных обращений</t>
  </si>
  <si>
    <t>в электронной форме</t>
  </si>
  <si>
    <t>взято на контроль</t>
  </si>
  <si>
    <t xml:space="preserve">рассмотрено с выездом на место </t>
  </si>
  <si>
    <t>обращения, по результатам рассмотрения которых виновные в нарушении прав граждан наказаны</t>
  </si>
  <si>
    <r>
      <t>в том числе меры приняты</t>
    </r>
    <r>
      <rPr>
        <b/>
        <vertAlign val="superscript"/>
        <sz val="12"/>
        <color indexed="8"/>
        <rFont val="Times New Roman"/>
        <family val="1"/>
        <charset val="204"/>
      </rPr>
      <t>2</t>
    </r>
  </si>
  <si>
    <r>
      <t>не поддержано</t>
    </r>
    <r>
      <rPr>
        <vertAlign val="superscript"/>
        <sz val="12"/>
        <color indexed="8"/>
        <rFont val="Times New Roman"/>
        <family val="1"/>
        <charset val="204"/>
      </rPr>
      <t>4</t>
    </r>
  </si>
  <si>
    <t>Принято граждан на личном приеме</t>
  </si>
  <si>
    <t>Результативность по рассмотренным обращениям в ходе личного приема (включая выездные приемы)</t>
  </si>
  <si>
    <t>Результативность по рассмотренным обращениям</t>
  </si>
  <si>
    <t>Количество обращений за отчетный период</t>
  </si>
  <si>
    <t>Количество обращений за соответст-вующий период прошлого года</t>
  </si>
  <si>
    <t>поступило обращений из Администрации Губернатора Калужской области</t>
  </si>
  <si>
    <t xml:space="preserve">рассмотрено обращений с нарушением срока </t>
  </si>
  <si>
    <t>обращения, по которым продлен срок рассмотрения</t>
  </si>
  <si>
    <t>находятся на рассмотрении на первое число месяца, следующего за отчетным</t>
  </si>
  <si>
    <t>Принято граждан на выездных приемах</t>
  </si>
  <si>
    <t>поддержано</t>
  </si>
  <si>
    <t>разъяснено</t>
  </si>
  <si>
    <t>не поддержано</t>
  </si>
  <si>
    <t>в том числе меры приняты</t>
  </si>
  <si>
    <t>в том числе запросов</t>
  </si>
  <si>
    <t>в том числе заявлений</t>
  </si>
  <si>
    <t xml:space="preserve"> </t>
  </si>
  <si>
    <t>Количество вопросов в обращениях за отчетный период</t>
  </si>
  <si>
    <t>Административно-территориальное деление субъектов Российской Федерации и их территорий</t>
  </si>
  <si>
    <t>Молодежная политика</t>
  </si>
  <si>
    <t>Условия ведения предпринимательской деятельности, деятельность хозяйствующих субъектов</t>
  </si>
  <si>
    <t>Переписка прекращена</t>
  </si>
  <si>
    <t>Личный прием высшими должностными лицами субъекта Российской Федерации (руководителями высших исполнительных органов государственной власти субъектов Российской Федерации), их заместителями, руководителями исполнительных органов государственной власти субъектов Российской Федерации, их заместителями</t>
  </si>
  <si>
    <t>Обеспечение активной жизни инвалидов (лиц с ограниченными физическими возможностями здоровья)</t>
  </si>
  <si>
    <t>Просьбы об оказании финансовой помощи</t>
  </si>
  <si>
    <t>Ежемесячная денежная выплата, дополнительное ежемесячное материальное обеспечение</t>
  </si>
  <si>
    <t>Деятельность спортивных школ</t>
  </si>
  <si>
    <t>Заработная плата педагогических работников</t>
  </si>
  <si>
    <t>Доступность физической культуры и спорта</t>
  </si>
  <si>
    <t>массовый спорт</t>
  </si>
  <si>
    <t>Материально-техническое и финансовое обеспечение в сфере физической культуры и спорта</t>
  </si>
  <si>
    <t>Популяризация и пропаганда физической культуры и спорта</t>
  </si>
  <si>
    <t>Проведение спортивных мероприятий</t>
  </si>
  <si>
    <t>Всероссийский спортивный комплекс ГТО</t>
  </si>
  <si>
    <t>Присвоение спортивных разрядов</t>
  </si>
  <si>
    <t>Бухгалтерский учет. Требования к бухгалтерскому учету</t>
  </si>
  <si>
    <t>Строительство объектов социальной сферы (науки, культуры, спорта, народного образования, здравоохранения, торговли)</t>
  </si>
  <si>
    <t>Организация условий и мест для детского отдыха и досуга (детских и спортивных площадок)</t>
  </si>
  <si>
    <t>Транспортное обслуживание населения, пассажирские перевозки</t>
  </si>
  <si>
    <t>Торговля товарами, купля-продажа товаров, осуществление торговой деятельности</t>
  </si>
  <si>
    <t>Нежилые помещения</t>
  </si>
  <si>
    <t>Наименование вопросов за отчетный период</t>
  </si>
  <si>
    <t>Обжалование действий (бездействий) должностных лиц органов государственной власти и местного самоуправления в административном порядке</t>
  </si>
  <si>
    <t>Социально-экономическое развитие городских и сельских поселений</t>
  </si>
  <si>
    <t>Личный приём высшими должностными лицами субъекта Российской Федерации (руководителями высших исполнительных органов государственной власти субъектов Российской Федерации), их заместителями</t>
  </si>
  <si>
    <t>Рассмотрение обращения</t>
  </si>
  <si>
    <t>социальной</t>
  </si>
  <si>
    <t>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</t>
  </si>
  <si>
    <t>Государственные общеобразовательные школы, кадетские и иные образовательные учреждения</t>
  </si>
  <si>
    <t>Внешкольные учреждения – юных техников, лагеря отдыха и т.д.</t>
  </si>
  <si>
    <t>Средства массовой информации (телевидение, радио, пресса, электронные). Реклама в СМИ</t>
  </si>
  <si>
    <t>Управление в сфере физической культуры и спорта</t>
  </si>
  <si>
    <t>Общественные объединения физкультурно-оздоровительной и спортивной направленности</t>
  </si>
  <si>
    <t>Физическая культура населения. Физическое воспитание</t>
  </si>
  <si>
    <t>Спорт. Деятельность руководителей этой сферы</t>
  </si>
  <si>
    <t>Спортивные сооружения, укрепление материальной базы спорта</t>
  </si>
  <si>
    <t>спорт высших достижений</t>
  </si>
  <si>
    <t>Модернизация и развитие учреждений физкультуры и спорта</t>
  </si>
  <si>
    <t>Обеспечение снабжения садоводческих некоммерческих товариществ (СНТ) электроэнергией</t>
  </si>
  <si>
    <t>Строительство на селе (кроме жилищного)</t>
  </si>
  <si>
    <t>Строительство и реконструкция объектов железнодорожного, авиа- и водного транспорта, дорог</t>
  </si>
  <si>
    <t>Благоустройство городов и поселков. Обустройство придомовых территорий</t>
  </si>
  <si>
    <t>Электрификация поселений</t>
  </si>
  <si>
    <t>Дорожное хозяйство</t>
  </si>
  <si>
    <t>Образование земельных участков (образование, раздел, выдел, объединение земельных участков). Возникновение прав на землю</t>
  </si>
  <si>
    <t xml:space="preserve">Информация о рассмотрении обращений граждан (в сравнении с периодом прошлого года) c 01.01.2018 по 02.07.2018 в министерство спорта Калужской области </t>
  </si>
  <si>
    <t>Обращение, повлекшие за собой принятие (изменение) нормативных правовых актов</t>
  </si>
  <si>
    <t>Тематика обращений</t>
  </si>
  <si>
    <t>рассмотрено совместно с органами местного самоуправления, иными государственными органами Калужской области</t>
  </si>
  <si>
    <t>Приложение 2</t>
  </si>
  <si>
    <t xml:space="preserve">Информация о рассмотрении обращений граждан (в сравнении с периодом прошлого года) c 01.01.2019 по 30.06.2019 в министерство спорта Калужской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</si>
</sst>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9" x14ac:knownFonts="1">
    <font>
      <sz val="11"/>
      <color theme="1"/>
      <name val="Calibri"/>
      <family val="2"/>
      <scheme val="minor"/>
    </font>
    <font>
      <vertAlign val="superscript"/>
      <sz val="12"/>
      <color indexed="8"/>
      <name val="Times New Roman"/>
      <family val="1"/>
      <charset val="204"/>
    </font>
    <font>
      <b/>
      <vertAlign val="superscript"/>
      <sz val="12"/>
      <color indexed="8"/>
      <name val="Times New Roman"/>
      <family val="1"/>
      <charset val="204"/>
    </font>
    <font>
      <sz val="18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/>
    <xf numFmtId="0" fontId="0" fillId="0" borderId="1" xfId="0" applyBorder="1" applyAlignment="1">
      <alignment vertical="top" textRotation="180"/>
    </xf>
    <xf numFmtId="0" fontId="0" fillId="0" borderId="0" xfId="0" applyAlignment="1">
      <alignment vertical="top" textRotation="180"/>
    </xf>
    <xf numFmtId="2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vertical="top" textRotation="90"/>
    </xf>
    <xf numFmtId="164" fontId="0" fillId="0" borderId="0" xfId="0" applyNumberFormat="1"/>
    <xf numFmtId="0" fontId="0" fillId="0" borderId="0" xfId="0"/>
    <xf numFmtId="0" fontId="0" fillId="0" borderId="0" xfId="0"/>
    <xf numFmtId="0" fontId="7" fillId="0" borderId="0" xfId="0" applyFont="1"/>
    <xf numFmtId="0" fontId="8" fillId="0" borderId="0" xfId="0" applyFont="1"/>
    <xf numFmtId="49" fontId="6" fillId="0" borderId="1" xfId="0" applyNumberFormat="1" applyFont="1" applyBorder="1" applyAlignment="1">
      <alignment horizontal="center" vertical="center" textRotation="90" wrapText="1"/>
    </xf>
    <xf numFmtId="49" fontId="6" fillId="0" borderId="0" xfId="0" applyNumberFormat="1" applyFont="1" applyAlignment="1">
      <alignment horizontal="center" vertical="center" textRotation="90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/>
    <xf numFmtId="0" fontId="0" fillId="0" borderId="0" xfId="0" applyAlignment="1"/>
    <xf numFmtId="0" fontId="3" fillId="0" borderId="1" xfId="0" applyFont="1" applyBorder="1" applyAlignment="1"/>
    <xf numFmtId="0" fontId="3" fillId="0" borderId="0" xfId="0" applyFont="1" applyBorder="1" applyAlignment="1"/>
    <xf numFmtId="0" fontId="0" fillId="0" borderId="0" xfId="0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36</xdr:row>
      <xdr:rowOff>59530</xdr:rowOff>
    </xdr:from>
    <xdr:to>
      <xdr:col>6</xdr:col>
      <xdr:colOff>583406</xdr:colOff>
      <xdr:row>51</xdr:row>
      <xdr:rowOff>142876</xdr:rowOff>
    </xdr:to>
    <xdr:sp macro="" textlink="">
      <xdr:nvSpPr>
        <xdr:cNvPr id="2" name="TextBox 1"/>
        <xdr:cNvSpPr txBox="1"/>
      </xdr:nvSpPr>
      <xdr:spPr>
        <a:xfrm>
          <a:off x="95250" y="15490030"/>
          <a:ext cx="8489156" cy="32027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ПРИМЕЧАНИЕ: </a:t>
          </a:r>
        </a:p>
        <a:p>
          <a:r>
            <a:rPr lang="ru-RU" sz="1100"/>
            <a:t>1 Наименование и количество тематик определяется самостоятельно исполнительными органами государственной власти Калужской области, в соответствии с тематическим классификатором обращений и запросом граждан и организаций.</a:t>
          </a:r>
        </a:p>
        <a:p>
          <a:r>
            <a:rPr lang="ru-RU" sz="1100"/>
            <a:t>2«Поддержано» - означает, что по результатам рассмотрения предложение признано целесообразным, жалоба и заявление обоснованными и подлежащими удовлетворению.</a:t>
          </a:r>
        </a:p>
        <a:p>
          <a:r>
            <a:rPr lang="ru-RU" sz="1100"/>
            <a:t>Строка поддержано включает в себя строку «в том числе меры приняты»3. Иначе говоря, из всех содержащихся в обращениях заявителей вопросов, по которым приняты решения «поддержано», только та часть вопросов, которая решена фактически и в полном объеме, может быть отражена в строке «в том числе меры приняты». Следовательно, цифровое выражение значения «поддержано» не может быть меньше значения «в том числе меры приняты».</a:t>
          </a:r>
        </a:p>
        <a:p>
          <a:r>
            <a:rPr lang="ru-RU" sz="1100"/>
            <a:t> </a:t>
          </a:r>
        </a:p>
        <a:p>
          <a:r>
            <a:rPr lang="ru-RU" sz="1100"/>
            <a:t>5«Не поддержано» - означает, что по результатам рассмотрения предложение признано нецелесообразным, заявление или жалоба необоснованными и не подлежащими удовлетворению.</a:t>
          </a:r>
        </a:p>
        <a:p>
          <a:r>
            <a:rPr lang="ru-RU" sz="1100"/>
            <a:t> </a:t>
          </a:r>
        </a:p>
        <a:p>
          <a:r>
            <a:rPr lang="ru-RU" sz="1100"/>
            <a:t>4«Разъяснено» - означает, что по результатам рассмотрения предложения, заявления или жалобы заявитель проинформирован о порядке их реализации или</a:t>
          </a:r>
        </a:p>
        <a:p>
          <a:r>
            <a:rPr lang="ru-RU" sz="1100"/>
            <a:t>удовлетворения.  </a:t>
          </a:r>
        </a:p>
        <a:p>
          <a:r>
            <a:rPr lang="ru-RU" sz="1100"/>
            <a:t> </a:t>
          </a:r>
        </a:p>
        <a:p>
          <a:r>
            <a:rPr lang="ru-RU" sz="1100"/>
            <a:t>Все комментарии к таблице могут быть отражены в сопроводительном письме.</a:t>
          </a:r>
        </a:p>
        <a:p>
          <a:r>
            <a:rPr lang="ru-RU" sz="1100"/>
            <a:t> </a:t>
          </a:r>
        </a:p>
        <a:p>
          <a:r>
            <a:rPr lang="ru-RU" sz="1100"/>
            <a:t> </a:t>
          </a:r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7"/>
  <sheetViews>
    <sheetView showZeros="0" tabSelected="1" zoomScale="50" zoomScaleNormal="50" workbookViewId="0">
      <selection activeCell="R19" sqref="R19"/>
    </sheetView>
  </sheetViews>
  <sheetFormatPr defaultColWidth="9.140625" defaultRowHeight="15" x14ac:dyDescent="0.25"/>
  <cols>
    <col min="1" max="1" width="41.28515625" customWidth="1"/>
    <col min="4" max="5" width="25.7109375" customWidth="1"/>
    <col min="28" max="28" width="9.140625" customWidth="1"/>
  </cols>
  <sheetData>
    <row r="1" spans="1:255" s="8" customFormat="1" x14ac:dyDescent="0.25"/>
    <row r="2" spans="1:255" s="8" customFormat="1" ht="17.25" x14ac:dyDescent="0.3">
      <c r="W2" s="10"/>
      <c r="X2" s="10"/>
      <c r="Y2" s="10"/>
      <c r="Z2" s="10" t="s">
        <v>80</v>
      </c>
      <c r="AA2" s="10"/>
      <c r="AB2" s="11"/>
    </row>
    <row r="3" spans="1:255" s="9" customFormat="1" ht="17.25" x14ac:dyDescent="0.3">
      <c r="W3" s="10"/>
      <c r="X3" s="10"/>
      <c r="Y3" s="10"/>
      <c r="Z3" s="10"/>
      <c r="AA3" s="10"/>
      <c r="AB3" s="11"/>
    </row>
    <row r="4" spans="1:255" s="8" customFormat="1" ht="15.75" thickBot="1" x14ac:dyDescent="0.3"/>
    <row r="5" spans="1:255" ht="55.5" customHeight="1" x14ac:dyDescent="0.25">
      <c r="A5" s="39"/>
      <c r="B5" s="39"/>
      <c r="C5" s="39"/>
      <c r="D5" s="33" t="s">
        <v>14</v>
      </c>
      <c r="E5" s="36" t="s">
        <v>15</v>
      </c>
      <c r="F5" s="28" t="s">
        <v>81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30"/>
      <c r="W5" s="30"/>
      <c r="X5" s="30"/>
      <c r="Y5" s="30"/>
      <c r="Z5" s="30"/>
      <c r="AA5" s="30"/>
      <c r="AB5" s="30"/>
    </row>
    <row r="6" spans="1:255" ht="15.75" customHeight="1" x14ac:dyDescent="0.25">
      <c r="A6" s="39"/>
      <c r="B6" s="39"/>
      <c r="C6" s="39"/>
      <c r="D6" s="34"/>
      <c r="E6" s="37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  <c r="V6" s="30"/>
      <c r="W6" s="30"/>
      <c r="X6" s="30"/>
      <c r="Y6" s="30"/>
      <c r="Z6" s="30"/>
      <c r="AA6" s="30"/>
      <c r="AB6" s="30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255" ht="29.25" customHeight="1" x14ac:dyDescent="0.25">
      <c r="A7" s="39"/>
      <c r="B7" s="39"/>
      <c r="C7" s="39"/>
      <c r="D7" s="34"/>
      <c r="E7" s="37"/>
      <c r="F7" s="31" t="s">
        <v>78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0"/>
      <c r="V7" s="30"/>
      <c r="W7" s="30"/>
      <c r="X7" s="30"/>
      <c r="Y7" s="30"/>
      <c r="Z7" s="30"/>
      <c r="AA7" s="30"/>
      <c r="AB7" s="30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255" s="6" customFormat="1" ht="190.5" customHeight="1" thickBot="1" x14ac:dyDescent="0.3">
      <c r="A8" s="39"/>
      <c r="B8" s="39"/>
      <c r="C8" s="39"/>
      <c r="D8" s="35"/>
      <c r="E8" s="38"/>
      <c r="F8" s="12" t="s">
        <v>29</v>
      </c>
      <c r="G8" s="13" t="s">
        <v>30</v>
      </c>
      <c r="H8" s="13" t="s">
        <v>31</v>
      </c>
      <c r="I8" s="13" t="s">
        <v>32</v>
      </c>
      <c r="J8" s="13" t="s">
        <v>33</v>
      </c>
      <c r="K8" s="13" t="s">
        <v>34</v>
      </c>
      <c r="L8" s="13" t="s">
        <v>35</v>
      </c>
      <c r="M8" s="13" t="s">
        <v>36</v>
      </c>
      <c r="N8" s="13" t="s">
        <v>37</v>
      </c>
      <c r="O8" s="13" t="s">
        <v>38</v>
      </c>
      <c r="P8" s="13" t="s">
        <v>39</v>
      </c>
      <c r="Q8" s="13" t="s">
        <v>40</v>
      </c>
      <c r="R8" s="13" t="s">
        <v>41</v>
      </c>
      <c r="S8" s="13" t="s">
        <v>42</v>
      </c>
      <c r="T8" s="13" t="s">
        <v>43</v>
      </c>
      <c r="U8" s="13" t="s">
        <v>44</v>
      </c>
      <c r="V8" s="13" t="s">
        <v>45</v>
      </c>
      <c r="W8" s="13" t="s">
        <v>46</v>
      </c>
      <c r="X8" s="13" t="s">
        <v>47</v>
      </c>
      <c r="Y8" s="13" t="s">
        <v>48</v>
      </c>
      <c r="Z8" s="13" t="s">
        <v>49</v>
      </c>
      <c r="AA8" s="13" t="s">
        <v>50</v>
      </c>
      <c r="AB8" s="13" t="s">
        <v>51</v>
      </c>
    </row>
    <row r="9" spans="1:255" s="5" customFormat="1" ht="30" customHeight="1" x14ac:dyDescent="0.25">
      <c r="A9" s="21" t="s">
        <v>0</v>
      </c>
      <c r="B9" s="21"/>
      <c r="C9" s="21"/>
      <c r="D9" s="14">
        <v>73</v>
      </c>
      <c r="E9" s="14">
        <f>'Лист1 (2)'!D5</f>
        <v>79</v>
      </c>
      <c r="F9" s="14">
        <f>1</f>
        <v>1</v>
      </c>
      <c r="G9" s="14">
        <f>1</f>
        <v>1</v>
      </c>
      <c r="H9" s="14">
        <f>1</f>
        <v>1</v>
      </c>
      <c r="I9" s="14">
        <f>1</f>
        <v>1</v>
      </c>
      <c r="J9" s="14">
        <f>1</f>
        <v>1</v>
      </c>
      <c r="K9" s="14">
        <f>2</f>
        <v>2</v>
      </c>
      <c r="L9" s="14">
        <f>1</f>
        <v>1</v>
      </c>
      <c r="M9" s="14">
        <f>1</f>
        <v>1</v>
      </c>
      <c r="N9" s="14">
        <f>10</f>
        <v>10</v>
      </c>
      <c r="O9" s="14">
        <f>4</f>
        <v>4</v>
      </c>
      <c r="P9" s="14">
        <f>15</f>
        <v>15</v>
      </c>
      <c r="Q9" s="14">
        <f>13</f>
        <v>13</v>
      </c>
      <c r="R9" s="14">
        <f>12</f>
        <v>12</v>
      </c>
      <c r="S9" s="14">
        <f>2</f>
        <v>2</v>
      </c>
      <c r="T9" s="14">
        <f>10</f>
        <v>10</v>
      </c>
      <c r="U9" s="14">
        <f>1</f>
        <v>1</v>
      </c>
      <c r="V9" s="14">
        <f>2</f>
        <v>2</v>
      </c>
      <c r="W9" s="14">
        <f>1</f>
        <v>1</v>
      </c>
      <c r="X9" s="14">
        <f>5</f>
        <v>5</v>
      </c>
      <c r="Y9" s="14">
        <f>1</f>
        <v>1</v>
      </c>
      <c r="Z9" s="14">
        <f>1</f>
        <v>1</v>
      </c>
      <c r="AA9" s="14">
        <f>1</f>
        <v>1</v>
      </c>
      <c r="AB9" s="14">
        <f>1</f>
        <v>1</v>
      </c>
      <c r="AC9" s="7"/>
      <c r="AD9" s="7"/>
    </row>
    <row r="10" spans="1:255" s="5" customFormat="1" ht="30" customHeight="1" x14ac:dyDescent="0.25">
      <c r="A10" s="21" t="s">
        <v>2</v>
      </c>
      <c r="B10" s="21"/>
      <c r="C10" s="21"/>
      <c r="D10" s="14">
        <v>0</v>
      </c>
      <c r="E10" s="14">
        <f>'Лист1 (2)'!D6</f>
        <v>1</v>
      </c>
      <c r="F10" s="14">
        <f>0</f>
        <v>0</v>
      </c>
      <c r="G10" s="14">
        <f>0</f>
        <v>0</v>
      </c>
      <c r="H10" s="14">
        <f>0</f>
        <v>0</v>
      </c>
      <c r="I10" s="14">
        <f>0</f>
        <v>0</v>
      </c>
      <c r="J10" s="14">
        <f>0</f>
        <v>0</v>
      </c>
      <c r="K10" s="14">
        <f>0</f>
        <v>0</v>
      </c>
      <c r="L10" s="14">
        <f>0</f>
        <v>0</v>
      </c>
      <c r="M10" s="14">
        <f>0</f>
        <v>0</v>
      </c>
      <c r="N10" s="14">
        <f>0</f>
        <v>0</v>
      </c>
      <c r="O10" s="14">
        <f>0</f>
        <v>0</v>
      </c>
      <c r="P10" s="14">
        <f>0</f>
        <v>0</v>
      </c>
      <c r="Q10" s="14">
        <f>0</f>
        <v>0</v>
      </c>
      <c r="R10" s="14">
        <f>0</f>
        <v>0</v>
      </c>
      <c r="S10" s="14">
        <f>0</f>
        <v>0</v>
      </c>
      <c r="T10" s="14">
        <f>0</f>
        <v>0</v>
      </c>
      <c r="U10" s="14">
        <f>0</f>
        <v>0</v>
      </c>
      <c r="V10" s="14">
        <f>0</f>
        <v>0</v>
      </c>
      <c r="W10" s="14">
        <f>0</f>
        <v>0</v>
      </c>
      <c r="X10" s="14">
        <f>0</f>
        <v>0</v>
      </c>
      <c r="Y10" s="14">
        <f>0</f>
        <v>0</v>
      </c>
      <c r="Z10" s="14">
        <f>0</f>
        <v>0</v>
      </c>
      <c r="AA10" s="14">
        <f>0</f>
        <v>0</v>
      </c>
      <c r="AB10" s="14">
        <f>0</f>
        <v>0</v>
      </c>
      <c r="AC10" s="7"/>
      <c r="AD10" s="7"/>
      <c r="IU10" s="5" t="s">
        <v>27</v>
      </c>
    </row>
    <row r="11" spans="1:255" s="5" customFormat="1" ht="30" customHeight="1" x14ac:dyDescent="0.25">
      <c r="A11" s="21" t="s">
        <v>1</v>
      </c>
      <c r="B11" s="21"/>
      <c r="C11" s="21"/>
      <c r="D11" s="14">
        <v>16</v>
      </c>
      <c r="E11" s="14">
        <f>'Лист1 (2)'!D7</f>
        <v>10</v>
      </c>
      <c r="F11" s="14">
        <f>0</f>
        <v>0</v>
      </c>
      <c r="G11" s="14">
        <f>0</f>
        <v>0</v>
      </c>
      <c r="H11" s="14">
        <f>0</f>
        <v>0</v>
      </c>
      <c r="I11" s="14">
        <f>0</f>
        <v>0</v>
      </c>
      <c r="J11" s="14">
        <f>0</f>
        <v>0</v>
      </c>
      <c r="K11" s="14">
        <f>0</f>
        <v>0</v>
      </c>
      <c r="L11" s="14">
        <f>0</f>
        <v>0</v>
      </c>
      <c r="M11" s="14">
        <f>0</f>
        <v>0</v>
      </c>
      <c r="N11" s="14">
        <f>7</f>
        <v>7</v>
      </c>
      <c r="O11" s="14">
        <f>0</f>
        <v>0</v>
      </c>
      <c r="P11" s="14">
        <f>2</f>
        <v>2</v>
      </c>
      <c r="Q11" s="14">
        <f>2</f>
        <v>2</v>
      </c>
      <c r="R11" s="14">
        <f>0</f>
        <v>0</v>
      </c>
      <c r="S11" s="14">
        <f>0</f>
        <v>0</v>
      </c>
      <c r="T11" s="14">
        <f>6</f>
        <v>6</v>
      </c>
      <c r="U11" s="14">
        <f>0</f>
        <v>0</v>
      </c>
      <c r="V11" s="14">
        <f>0</f>
        <v>0</v>
      </c>
      <c r="W11" s="14">
        <f>1</f>
        <v>1</v>
      </c>
      <c r="X11" s="14">
        <f>0</f>
        <v>0</v>
      </c>
      <c r="Y11" s="14">
        <f>0</f>
        <v>0</v>
      </c>
      <c r="Z11" s="14">
        <f>0</f>
        <v>0</v>
      </c>
      <c r="AA11" s="14">
        <f>0</f>
        <v>0</v>
      </c>
      <c r="AB11" s="14">
        <f>0</f>
        <v>0</v>
      </c>
      <c r="AC11" s="7"/>
      <c r="AD11" s="7"/>
      <c r="IU11" s="5" t="s">
        <v>27</v>
      </c>
    </row>
    <row r="12" spans="1:255" s="5" customFormat="1" ht="30" customHeight="1" x14ac:dyDescent="0.25">
      <c r="A12" s="21" t="s">
        <v>25</v>
      </c>
      <c r="B12" s="21"/>
      <c r="C12" s="21"/>
      <c r="D12" s="14">
        <v>26</v>
      </c>
      <c r="E12" s="14">
        <f>'Лист1 (2)'!D8</f>
        <v>11</v>
      </c>
      <c r="F12" s="14">
        <f>0</f>
        <v>0</v>
      </c>
      <c r="G12" s="14">
        <f>0</f>
        <v>0</v>
      </c>
      <c r="H12" s="14">
        <f>0</f>
        <v>0</v>
      </c>
      <c r="I12" s="14">
        <f>1</f>
        <v>1</v>
      </c>
      <c r="J12" s="14">
        <f>1</f>
        <v>1</v>
      </c>
      <c r="K12" s="14">
        <f>2</f>
        <v>2</v>
      </c>
      <c r="L12" s="14">
        <f>0</f>
        <v>0</v>
      </c>
      <c r="M12" s="14">
        <f>0</f>
        <v>0</v>
      </c>
      <c r="N12" s="14">
        <f>0</f>
        <v>0</v>
      </c>
      <c r="O12" s="14">
        <f>3</f>
        <v>3</v>
      </c>
      <c r="P12" s="14">
        <f>8</f>
        <v>8</v>
      </c>
      <c r="Q12" s="14">
        <f>6</f>
        <v>6</v>
      </c>
      <c r="R12" s="14">
        <f>4</f>
        <v>4</v>
      </c>
      <c r="S12" s="14">
        <f>0</f>
        <v>0</v>
      </c>
      <c r="T12" s="14">
        <f>1</f>
        <v>1</v>
      </c>
      <c r="U12" s="14">
        <f>0</f>
        <v>0</v>
      </c>
      <c r="V12" s="14">
        <f>2</f>
        <v>2</v>
      </c>
      <c r="W12" s="14">
        <f>0</f>
        <v>0</v>
      </c>
      <c r="X12" s="14">
        <f>0</f>
        <v>0</v>
      </c>
      <c r="Y12" s="14">
        <f>0</f>
        <v>0</v>
      </c>
      <c r="Z12" s="14">
        <f>0</f>
        <v>0</v>
      </c>
      <c r="AA12" s="14">
        <f>0</f>
        <v>0</v>
      </c>
      <c r="AB12" s="14">
        <f>1</f>
        <v>1</v>
      </c>
      <c r="AC12" s="7"/>
      <c r="AD12" s="7"/>
    </row>
    <row r="13" spans="1:255" s="5" customFormat="1" ht="30" customHeight="1" x14ac:dyDescent="0.25">
      <c r="A13" s="21" t="s">
        <v>26</v>
      </c>
      <c r="B13" s="21"/>
      <c r="C13" s="21"/>
      <c r="D13" s="14">
        <v>31</v>
      </c>
      <c r="E13" s="14">
        <f>'Лист1 (2)'!D9</f>
        <v>57</v>
      </c>
      <c r="F13" s="14">
        <f>1</f>
        <v>1</v>
      </c>
      <c r="G13" s="14">
        <f>1</f>
        <v>1</v>
      </c>
      <c r="H13" s="14">
        <f>1</f>
        <v>1</v>
      </c>
      <c r="I13" s="14">
        <f>0</f>
        <v>0</v>
      </c>
      <c r="J13" s="14">
        <f>0</f>
        <v>0</v>
      </c>
      <c r="K13" s="14">
        <f>0</f>
        <v>0</v>
      </c>
      <c r="L13" s="14">
        <f>1</f>
        <v>1</v>
      </c>
      <c r="M13" s="14">
        <f>1</f>
        <v>1</v>
      </c>
      <c r="N13" s="14">
        <f>3</f>
        <v>3</v>
      </c>
      <c r="O13" s="14">
        <f>1</f>
        <v>1</v>
      </c>
      <c r="P13" s="14">
        <f>5</f>
        <v>5</v>
      </c>
      <c r="Q13" s="14">
        <f>5</f>
        <v>5</v>
      </c>
      <c r="R13" s="14">
        <f>8</f>
        <v>8</v>
      </c>
      <c r="S13" s="14">
        <f>2</f>
        <v>2</v>
      </c>
      <c r="T13" s="14">
        <f>3</f>
        <v>3</v>
      </c>
      <c r="U13" s="14">
        <f>1</f>
        <v>1</v>
      </c>
      <c r="V13" s="14">
        <f>0</f>
        <v>0</v>
      </c>
      <c r="W13" s="14">
        <f>0</f>
        <v>0</v>
      </c>
      <c r="X13" s="14">
        <f>5</f>
        <v>5</v>
      </c>
      <c r="Y13" s="14">
        <f>1</f>
        <v>1</v>
      </c>
      <c r="Z13" s="14">
        <f>1</f>
        <v>1</v>
      </c>
      <c r="AA13" s="14">
        <f>1</f>
        <v>1</v>
      </c>
      <c r="AB13" s="14">
        <f>0</f>
        <v>0</v>
      </c>
      <c r="AC13" s="7"/>
      <c r="AD13" s="7"/>
    </row>
    <row r="14" spans="1:255" s="5" customFormat="1" ht="30" customHeight="1" x14ac:dyDescent="0.25">
      <c r="A14" s="21" t="s">
        <v>3</v>
      </c>
      <c r="B14" s="21"/>
      <c r="C14" s="21"/>
      <c r="D14" s="14">
        <v>6</v>
      </c>
      <c r="E14" s="14">
        <f>'Лист1 (2)'!D10</f>
        <v>16</v>
      </c>
      <c r="F14" s="14">
        <f>0</f>
        <v>0</v>
      </c>
      <c r="G14" s="14">
        <f>0</f>
        <v>0</v>
      </c>
      <c r="H14" s="14">
        <f>0</f>
        <v>0</v>
      </c>
      <c r="I14" s="14">
        <f>0</f>
        <v>0</v>
      </c>
      <c r="J14" s="14">
        <f>0</f>
        <v>0</v>
      </c>
      <c r="K14" s="14">
        <f>0</f>
        <v>0</v>
      </c>
      <c r="L14" s="14">
        <f>0</f>
        <v>0</v>
      </c>
      <c r="M14" s="14">
        <f>0</f>
        <v>0</v>
      </c>
      <c r="N14" s="14">
        <f>2</f>
        <v>2</v>
      </c>
      <c r="O14" s="14">
        <f>0</f>
        <v>0</v>
      </c>
      <c r="P14" s="14">
        <f>0</f>
        <v>0</v>
      </c>
      <c r="Q14" s="14">
        <f>0</f>
        <v>0</v>
      </c>
      <c r="R14" s="14">
        <f>0</f>
        <v>0</v>
      </c>
      <c r="S14" s="14">
        <f>0</f>
        <v>0</v>
      </c>
      <c r="T14" s="14">
        <f>2</f>
        <v>2</v>
      </c>
      <c r="U14" s="14">
        <f>0</f>
        <v>0</v>
      </c>
      <c r="V14" s="14">
        <f>0</f>
        <v>0</v>
      </c>
      <c r="W14" s="14">
        <f>0</f>
        <v>0</v>
      </c>
      <c r="X14" s="14">
        <f>2</f>
        <v>2</v>
      </c>
      <c r="Y14" s="14">
        <f>1</f>
        <v>1</v>
      </c>
      <c r="Z14" s="14">
        <f>0</f>
        <v>0</v>
      </c>
      <c r="AA14" s="14">
        <f>0</f>
        <v>0</v>
      </c>
      <c r="AB14" s="14">
        <f>0</f>
        <v>0</v>
      </c>
      <c r="AC14" s="7"/>
      <c r="AD14" s="7"/>
    </row>
    <row r="15" spans="1:255" s="5" customFormat="1" ht="30" customHeight="1" x14ac:dyDescent="0.25">
      <c r="A15" s="21" t="s">
        <v>4</v>
      </c>
      <c r="B15" s="21"/>
      <c r="C15" s="21"/>
      <c r="D15" s="14">
        <v>1</v>
      </c>
      <c r="E15" s="14">
        <f>'Лист1 (2)'!D11</f>
        <v>0</v>
      </c>
      <c r="F15" s="14">
        <f>0</f>
        <v>0</v>
      </c>
      <c r="G15" s="14">
        <f>0</f>
        <v>0</v>
      </c>
      <c r="H15" s="14">
        <f>0</f>
        <v>0</v>
      </c>
      <c r="I15" s="14">
        <f>0</f>
        <v>0</v>
      </c>
      <c r="J15" s="14">
        <f>0</f>
        <v>0</v>
      </c>
      <c r="K15" s="14">
        <f>0</f>
        <v>0</v>
      </c>
      <c r="L15" s="14">
        <f>0</f>
        <v>0</v>
      </c>
      <c r="M15" s="14">
        <f>0</f>
        <v>0</v>
      </c>
      <c r="N15" s="14">
        <f>0</f>
        <v>0</v>
      </c>
      <c r="O15" s="14">
        <f>1</f>
        <v>1</v>
      </c>
      <c r="P15" s="14">
        <f>0</f>
        <v>0</v>
      </c>
      <c r="Q15" s="14">
        <f>0</f>
        <v>0</v>
      </c>
      <c r="R15" s="14">
        <f>0</f>
        <v>0</v>
      </c>
      <c r="S15" s="14">
        <f>0</f>
        <v>0</v>
      </c>
      <c r="T15" s="14">
        <f>0</f>
        <v>0</v>
      </c>
      <c r="U15" s="14">
        <f>0</f>
        <v>0</v>
      </c>
      <c r="V15" s="14">
        <f>0</f>
        <v>0</v>
      </c>
      <c r="W15" s="14">
        <f>0</f>
        <v>0</v>
      </c>
      <c r="X15" s="14">
        <f>0</f>
        <v>0</v>
      </c>
      <c r="Y15" s="14">
        <f>0</f>
        <v>0</v>
      </c>
      <c r="Z15" s="14">
        <f>0</f>
        <v>0</v>
      </c>
      <c r="AA15" s="14">
        <f>0</f>
        <v>0</v>
      </c>
      <c r="AB15" s="14">
        <f>0</f>
        <v>0</v>
      </c>
      <c r="AC15" s="7"/>
      <c r="AD15" s="7"/>
    </row>
    <row r="16" spans="1:255" s="5" customFormat="1" ht="30" customHeight="1" x14ac:dyDescent="0.25">
      <c r="A16" s="21" t="s">
        <v>16</v>
      </c>
      <c r="B16" s="21"/>
      <c r="C16" s="21"/>
      <c r="D16" s="14">
        <v>34</v>
      </c>
      <c r="E16" s="14">
        <f>'Лист1 (2)'!D12</f>
        <v>43</v>
      </c>
      <c r="F16" s="14">
        <f>1</f>
        <v>1</v>
      </c>
      <c r="G16" s="14">
        <f>1</f>
        <v>1</v>
      </c>
      <c r="H16" s="14">
        <f>1</f>
        <v>1</v>
      </c>
      <c r="I16" s="14">
        <f>1</f>
        <v>1</v>
      </c>
      <c r="J16" s="14">
        <f>1</f>
        <v>1</v>
      </c>
      <c r="K16" s="14">
        <f>0</f>
        <v>0</v>
      </c>
      <c r="L16" s="14">
        <f>1</f>
        <v>1</v>
      </c>
      <c r="M16" s="14">
        <f>0</f>
        <v>0</v>
      </c>
      <c r="N16" s="14">
        <f>6</f>
        <v>6</v>
      </c>
      <c r="O16" s="14">
        <f>1</f>
        <v>1</v>
      </c>
      <c r="P16" s="14">
        <f>5</f>
        <v>5</v>
      </c>
      <c r="Q16" s="14">
        <f>9</f>
        <v>9</v>
      </c>
      <c r="R16" s="14">
        <f>8</f>
        <v>8</v>
      </c>
      <c r="S16" s="14">
        <f>1</f>
        <v>1</v>
      </c>
      <c r="T16" s="14">
        <f>0</f>
        <v>0</v>
      </c>
      <c r="U16" s="14">
        <f>0</f>
        <v>0</v>
      </c>
      <c r="V16" s="14">
        <f>0</f>
        <v>0</v>
      </c>
      <c r="W16" s="14">
        <f>0</f>
        <v>0</v>
      </c>
      <c r="X16" s="14">
        <f>7</f>
        <v>7</v>
      </c>
      <c r="Y16" s="14">
        <f>1</f>
        <v>1</v>
      </c>
      <c r="Z16" s="14">
        <f>1</f>
        <v>1</v>
      </c>
      <c r="AA16" s="14">
        <f>1</f>
        <v>1</v>
      </c>
      <c r="AB16" s="14">
        <f>1</f>
        <v>1</v>
      </c>
      <c r="AC16" s="7"/>
      <c r="AD16" s="7"/>
    </row>
    <row r="17" spans="1:30" s="5" customFormat="1" ht="30" customHeight="1" x14ac:dyDescent="0.25">
      <c r="A17" s="21" t="s">
        <v>5</v>
      </c>
      <c r="B17" s="21"/>
      <c r="C17" s="21"/>
      <c r="D17" s="14">
        <v>33</v>
      </c>
      <c r="E17" s="14">
        <f>'Лист1 (2)'!D13</f>
        <v>51</v>
      </c>
      <c r="F17" s="14">
        <f>0</f>
        <v>0</v>
      </c>
      <c r="G17" s="14">
        <f>0</f>
        <v>0</v>
      </c>
      <c r="H17" s="14">
        <f>1</f>
        <v>1</v>
      </c>
      <c r="I17" s="14">
        <f>0</f>
        <v>0</v>
      </c>
      <c r="J17" s="14">
        <f>0</f>
        <v>0</v>
      </c>
      <c r="K17" s="14">
        <f>0</f>
        <v>0</v>
      </c>
      <c r="L17" s="14">
        <f>0</f>
        <v>0</v>
      </c>
      <c r="M17" s="14">
        <f>1</f>
        <v>1</v>
      </c>
      <c r="N17" s="14">
        <f>5</f>
        <v>5</v>
      </c>
      <c r="O17" s="14">
        <f>2</f>
        <v>2</v>
      </c>
      <c r="P17" s="14">
        <f>7</f>
        <v>7</v>
      </c>
      <c r="Q17" s="14">
        <f>9</f>
        <v>9</v>
      </c>
      <c r="R17" s="14">
        <f>7</f>
        <v>7</v>
      </c>
      <c r="S17" s="14">
        <f>0</f>
        <v>0</v>
      </c>
      <c r="T17" s="14">
        <f>2</f>
        <v>2</v>
      </c>
      <c r="U17" s="14">
        <f>1</f>
        <v>1</v>
      </c>
      <c r="V17" s="14">
        <f>2</f>
        <v>2</v>
      </c>
      <c r="W17" s="14">
        <f>0</f>
        <v>0</v>
      </c>
      <c r="X17" s="14">
        <f>3</f>
        <v>3</v>
      </c>
      <c r="Y17" s="14">
        <f>0</f>
        <v>0</v>
      </c>
      <c r="Z17" s="14">
        <f>0</f>
        <v>0</v>
      </c>
      <c r="AA17" s="14">
        <f>0</f>
        <v>0</v>
      </c>
      <c r="AB17" s="14">
        <f>0</f>
        <v>0</v>
      </c>
      <c r="AC17" s="7"/>
      <c r="AD17" s="7"/>
    </row>
    <row r="18" spans="1:30" s="5" customFormat="1" ht="30" customHeight="1" x14ac:dyDescent="0.25">
      <c r="A18" s="21" t="s">
        <v>6</v>
      </c>
      <c r="B18" s="21"/>
      <c r="C18" s="21"/>
      <c r="D18" s="14">
        <v>73</v>
      </c>
      <c r="E18" s="14">
        <f>'Лист1 (2)'!D14</f>
        <v>61</v>
      </c>
      <c r="F18" s="14">
        <f>1</f>
        <v>1</v>
      </c>
      <c r="G18" s="14">
        <f>1</f>
        <v>1</v>
      </c>
      <c r="H18" s="14">
        <f>1</f>
        <v>1</v>
      </c>
      <c r="I18" s="15">
        <f>1</f>
        <v>1</v>
      </c>
      <c r="J18" s="14">
        <f>1</f>
        <v>1</v>
      </c>
      <c r="K18" s="14">
        <f>2</f>
        <v>2</v>
      </c>
      <c r="L18" s="14">
        <f>1</f>
        <v>1</v>
      </c>
      <c r="M18" s="14">
        <f>1</f>
        <v>1</v>
      </c>
      <c r="N18" s="14">
        <f>10</f>
        <v>10</v>
      </c>
      <c r="O18" s="14">
        <f>4</f>
        <v>4</v>
      </c>
      <c r="P18" s="14">
        <f>15</f>
        <v>15</v>
      </c>
      <c r="Q18" s="14">
        <f>13</f>
        <v>13</v>
      </c>
      <c r="R18" s="14">
        <f>12</f>
        <v>12</v>
      </c>
      <c r="S18" s="14">
        <f>2</f>
        <v>2</v>
      </c>
      <c r="T18" s="14">
        <f>10</f>
        <v>10</v>
      </c>
      <c r="U18" s="14">
        <f>1</f>
        <v>1</v>
      </c>
      <c r="V18" s="14">
        <f>2</f>
        <v>2</v>
      </c>
      <c r="W18" s="14">
        <f>1</f>
        <v>1</v>
      </c>
      <c r="X18" s="14">
        <f>5</f>
        <v>5</v>
      </c>
      <c r="Y18" s="14">
        <f>1</f>
        <v>1</v>
      </c>
      <c r="Z18" s="14">
        <f>1</f>
        <v>1</v>
      </c>
      <c r="AA18" s="14">
        <f>1</f>
        <v>1</v>
      </c>
      <c r="AB18" s="14">
        <f>1</f>
        <v>1</v>
      </c>
      <c r="AC18" s="7"/>
      <c r="AD18" s="7"/>
    </row>
    <row r="19" spans="1:30" s="5" customFormat="1" ht="30" customHeight="1" x14ac:dyDescent="0.25">
      <c r="A19" s="21" t="s">
        <v>7</v>
      </c>
      <c r="B19" s="21"/>
      <c r="C19" s="21"/>
      <c r="D19" s="14"/>
      <c r="E19" s="14">
        <f>'Лист1 (2)'!D15</f>
        <v>0</v>
      </c>
      <c r="F19" s="14">
        <f>0</f>
        <v>0</v>
      </c>
      <c r="G19" s="14">
        <f>0</f>
        <v>0</v>
      </c>
      <c r="H19" s="14">
        <f>0</f>
        <v>0</v>
      </c>
      <c r="I19" s="14">
        <f>0</f>
        <v>0</v>
      </c>
      <c r="J19" s="14">
        <f>0</f>
        <v>0</v>
      </c>
      <c r="K19" s="14">
        <f>0</f>
        <v>0</v>
      </c>
      <c r="L19" s="14">
        <f>0</f>
        <v>0</v>
      </c>
      <c r="M19" s="14">
        <f>0</f>
        <v>0</v>
      </c>
      <c r="N19" s="14">
        <f>0</f>
        <v>0</v>
      </c>
      <c r="O19" s="14">
        <f>0</f>
        <v>0</v>
      </c>
      <c r="P19" s="14">
        <f>0</f>
        <v>0</v>
      </c>
      <c r="Q19" s="14">
        <f>0</f>
        <v>0</v>
      </c>
      <c r="R19" s="14">
        <f>0</f>
        <v>0</v>
      </c>
      <c r="S19" s="14">
        <f>0</f>
        <v>0</v>
      </c>
      <c r="T19" s="14">
        <f>0</f>
        <v>0</v>
      </c>
      <c r="U19" s="14">
        <f>0</f>
        <v>0</v>
      </c>
      <c r="V19" s="14">
        <f>0</f>
        <v>0</v>
      </c>
      <c r="W19" s="14">
        <f>0</f>
        <v>0</v>
      </c>
      <c r="X19" s="14">
        <f>0</f>
        <v>0</v>
      </c>
      <c r="Y19" s="14">
        <f>0</f>
        <v>0</v>
      </c>
      <c r="Z19" s="14">
        <f>0</f>
        <v>0</v>
      </c>
      <c r="AA19" s="14">
        <f>0</f>
        <v>0</v>
      </c>
      <c r="AB19" s="14">
        <f>0</f>
        <v>0</v>
      </c>
      <c r="AC19" s="7"/>
      <c r="AD19" s="7"/>
    </row>
    <row r="20" spans="1:30" s="5" customFormat="1" ht="30" customHeight="1" x14ac:dyDescent="0.25">
      <c r="A20" s="25" t="s">
        <v>79</v>
      </c>
      <c r="B20" s="26"/>
      <c r="C20" s="2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7"/>
      <c r="AD20" s="7"/>
    </row>
    <row r="21" spans="1:30" s="5" customFormat="1" ht="30" customHeight="1" x14ac:dyDescent="0.25">
      <c r="A21" s="21" t="s">
        <v>17</v>
      </c>
      <c r="B21" s="21"/>
      <c r="C21" s="21"/>
      <c r="D21" s="14"/>
      <c r="E21" s="14">
        <f>'Лист1 (2)'!D16</f>
        <v>0</v>
      </c>
      <c r="F21" s="14">
        <f>0</f>
        <v>0</v>
      </c>
      <c r="G21" s="14">
        <f>0</f>
        <v>0</v>
      </c>
      <c r="H21" s="14">
        <f>0</f>
        <v>0</v>
      </c>
      <c r="I21" s="14">
        <f>0</f>
        <v>0</v>
      </c>
      <c r="J21" s="14">
        <f>0</f>
        <v>0</v>
      </c>
      <c r="K21" s="14">
        <f>0</f>
        <v>0</v>
      </c>
      <c r="L21" s="14">
        <f>0</f>
        <v>0</v>
      </c>
      <c r="M21" s="14">
        <f>0</f>
        <v>0</v>
      </c>
      <c r="N21" s="14">
        <f>0</f>
        <v>0</v>
      </c>
      <c r="O21" s="14">
        <f>0</f>
        <v>0</v>
      </c>
      <c r="P21" s="14">
        <f>0</f>
        <v>0</v>
      </c>
      <c r="Q21" s="14">
        <f>0</f>
        <v>0</v>
      </c>
      <c r="R21" s="14">
        <f>0</f>
        <v>0</v>
      </c>
      <c r="S21" s="14">
        <f>0</f>
        <v>0</v>
      </c>
      <c r="T21" s="14">
        <f>0</f>
        <v>0</v>
      </c>
      <c r="U21" s="14">
        <f>0</f>
        <v>0</v>
      </c>
      <c r="V21" s="14">
        <f>0</f>
        <v>0</v>
      </c>
      <c r="W21" s="14">
        <f>0</f>
        <v>0</v>
      </c>
      <c r="X21" s="14">
        <f>0</f>
        <v>0</v>
      </c>
      <c r="Y21" s="14">
        <f>0</f>
        <v>0</v>
      </c>
      <c r="Z21" s="14">
        <f>0</f>
        <v>0</v>
      </c>
      <c r="AA21" s="14">
        <f>0</f>
        <v>0</v>
      </c>
      <c r="AB21" s="14">
        <f>0</f>
        <v>0</v>
      </c>
      <c r="AC21" s="7"/>
      <c r="AD21" s="7"/>
    </row>
    <row r="22" spans="1:30" s="5" customFormat="1" ht="30" customHeight="1" x14ac:dyDescent="0.25">
      <c r="A22" s="21" t="s">
        <v>18</v>
      </c>
      <c r="B22" s="21"/>
      <c r="C22" s="21"/>
      <c r="D22" s="14">
        <v>4</v>
      </c>
      <c r="E22" s="14">
        <f>'Лист1 (2)'!D17</f>
        <v>1</v>
      </c>
      <c r="F22" s="14">
        <f>0</f>
        <v>0</v>
      </c>
      <c r="G22" s="14">
        <f>0</f>
        <v>0</v>
      </c>
      <c r="H22" s="14">
        <f>0</f>
        <v>0</v>
      </c>
      <c r="I22" s="14">
        <f>0</f>
        <v>0</v>
      </c>
      <c r="J22" s="14">
        <f>0</f>
        <v>0</v>
      </c>
      <c r="K22" s="14">
        <f>0</f>
        <v>0</v>
      </c>
      <c r="L22" s="14">
        <f>0</f>
        <v>0</v>
      </c>
      <c r="M22" s="14">
        <f>0</f>
        <v>0</v>
      </c>
      <c r="N22" s="14">
        <f>1</f>
        <v>1</v>
      </c>
      <c r="O22" s="14">
        <f>0</f>
        <v>0</v>
      </c>
      <c r="P22" s="14">
        <f>1</f>
        <v>1</v>
      </c>
      <c r="Q22" s="14">
        <f>0</f>
        <v>0</v>
      </c>
      <c r="R22" s="14">
        <f>0</f>
        <v>0</v>
      </c>
      <c r="S22" s="14">
        <f>0</f>
        <v>0</v>
      </c>
      <c r="T22" s="14">
        <f>1</f>
        <v>1</v>
      </c>
      <c r="U22" s="14">
        <f>0</f>
        <v>0</v>
      </c>
      <c r="V22" s="14">
        <f>0</f>
        <v>0</v>
      </c>
      <c r="W22" s="14">
        <f>1</f>
        <v>1</v>
      </c>
      <c r="X22" s="14">
        <f>1</f>
        <v>1</v>
      </c>
      <c r="Y22" s="14">
        <f>0</f>
        <v>0</v>
      </c>
      <c r="Z22" s="14">
        <f>0</f>
        <v>0</v>
      </c>
      <c r="AA22" s="14">
        <f>0</f>
        <v>0</v>
      </c>
      <c r="AB22" s="14">
        <f>0</f>
        <v>0</v>
      </c>
      <c r="AC22" s="7"/>
      <c r="AD22" s="7"/>
    </row>
    <row r="23" spans="1:30" s="5" customFormat="1" ht="30" customHeight="1" x14ac:dyDescent="0.25">
      <c r="A23" s="21" t="s">
        <v>8</v>
      </c>
      <c r="B23" s="21"/>
      <c r="C23" s="21"/>
      <c r="D23" s="16"/>
      <c r="E23" s="16"/>
      <c r="F23" s="14">
        <f>0</f>
        <v>0</v>
      </c>
      <c r="G23" s="14">
        <f>0</f>
        <v>0</v>
      </c>
      <c r="H23" s="14">
        <f>0</f>
        <v>0</v>
      </c>
      <c r="I23" s="14">
        <f>0</f>
        <v>0</v>
      </c>
      <c r="J23" s="14">
        <f>0</f>
        <v>0</v>
      </c>
      <c r="K23" s="14">
        <f>0</f>
        <v>0</v>
      </c>
      <c r="L23" s="14">
        <f>0</f>
        <v>0</v>
      </c>
      <c r="M23" s="14">
        <f>0</f>
        <v>0</v>
      </c>
      <c r="N23" s="14">
        <f>0</f>
        <v>0</v>
      </c>
      <c r="O23" s="14">
        <f>0</f>
        <v>0</v>
      </c>
      <c r="P23" s="14">
        <f>0</f>
        <v>0</v>
      </c>
      <c r="Q23" s="14">
        <f>0</f>
        <v>0</v>
      </c>
      <c r="R23" s="14">
        <f>0</f>
        <v>0</v>
      </c>
      <c r="S23" s="14">
        <f>0</f>
        <v>0</v>
      </c>
      <c r="T23" s="14">
        <f>0</f>
        <v>0</v>
      </c>
      <c r="U23" s="14">
        <f>0</f>
        <v>0</v>
      </c>
      <c r="V23" s="14">
        <f>0</f>
        <v>0</v>
      </c>
      <c r="W23" s="14">
        <f>0</f>
        <v>0</v>
      </c>
      <c r="X23" s="14">
        <f>0</f>
        <v>0</v>
      </c>
      <c r="Y23" s="14">
        <f>0</f>
        <v>0</v>
      </c>
      <c r="Z23" s="14">
        <f>0</f>
        <v>0</v>
      </c>
      <c r="AA23" s="14">
        <f>0</f>
        <v>0</v>
      </c>
      <c r="AB23" s="14">
        <f>0</f>
        <v>0</v>
      </c>
      <c r="AC23" s="7"/>
      <c r="AD23" s="7"/>
    </row>
    <row r="24" spans="1:30" s="5" customFormat="1" ht="30" customHeight="1" x14ac:dyDescent="0.25">
      <c r="A24" s="21" t="s">
        <v>19</v>
      </c>
      <c r="B24" s="21"/>
      <c r="C24" s="21"/>
      <c r="D24" s="14">
        <v>8</v>
      </c>
      <c r="E24" s="14">
        <f>'Лист1 (2)'!D19</f>
        <v>1</v>
      </c>
      <c r="F24" s="14">
        <f>0</f>
        <v>0</v>
      </c>
      <c r="G24" s="14">
        <f>0</f>
        <v>0</v>
      </c>
      <c r="H24" s="14">
        <f>0</f>
        <v>0</v>
      </c>
      <c r="I24" s="14">
        <f>0</f>
        <v>0</v>
      </c>
      <c r="J24" s="14">
        <f>0</f>
        <v>0</v>
      </c>
      <c r="K24" s="14">
        <f>0</f>
        <v>0</v>
      </c>
      <c r="L24" s="14">
        <f>0</f>
        <v>0</v>
      </c>
      <c r="M24" s="14">
        <f>0</f>
        <v>0</v>
      </c>
      <c r="N24" s="14">
        <f>3</f>
        <v>3</v>
      </c>
      <c r="O24" s="14">
        <f>0</f>
        <v>0</v>
      </c>
      <c r="P24" s="14">
        <f>1</f>
        <v>1</v>
      </c>
      <c r="Q24" s="14">
        <f>3</f>
        <v>3</v>
      </c>
      <c r="R24" s="14">
        <f>2</f>
        <v>2</v>
      </c>
      <c r="S24" s="14">
        <f>0</f>
        <v>0</v>
      </c>
      <c r="T24" s="14">
        <f>0</f>
        <v>0</v>
      </c>
      <c r="U24" s="14">
        <f>0</f>
        <v>0</v>
      </c>
      <c r="V24" s="14">
        <f>0</f>
        <v>0</v>
      </c>
      <c r="W24" s="14">
        <f>0</f>
        <v>0</v>
      </c>
      <c r="X24" s="14">
        <f>1</f>
        <v>1</v>
      </c>
      <c r="Y24" s="14">
        <f>0</f>
        <v>0</v>
      </c>
      <c r="Z24" s="14">
        <f>0</f>
        <v>0</v>
      </c>
      <c r="AA24" s="14">
        <f>0</f>
        <v>0</v>
      </c>
      <c r="AB24" s="14">
        <f>0</f>
        <v>0</v>
      </c>
      <c r="AC24" s="7"/>
      <c r="AD24" s="7"/>
    </row>
    <row r="25" spans="1:30" s="5" customFormat="1" ht="30" customHeight="1" x14ac:dyDescent="0.25">
      <c r="A25" s="23" t="s">
        <v>13</v>
      </c>
      <c r="B25" s="23" t="s">
        <v>21</v>
      </c>
      <c r="C25" s="23"/>
      <c r="D25" s="16"/>
      <c r="E25" s="14">
        <f>'Лист1 (2)'!D20</f>
        <v>3</v>
      </c>
      <c r="F25" s="14">
        <f>0</f>
        <v>0</v>
      </c>
      <c r="G25" s="14">
        <f>0</f>
        <v>0</v>
      </c>
      <c r="H25" s="14">
        <f>0</f>
        <v>0</v>
      </c>
      <c r="I25" s="14">
        <f>0</f>
        <v>0</v>
      </c>
      <c r="J25" s="14">
        <f>0</f>
        <v>0</v>
      </c>
      <c r="K25" s="14">
        <f>0</f>
        <v>0</v>
      </c>
      <c r="L25" s="14">
        <f>0</f>
        <v>0</v>
      </c>
      <c r="M25" s="14">
        <f>0</f>
        <v>0</v>
      </c>
      <c r="N25" s="14">
        <f>0</f>
        <v>0</v>
      </c>
      <c r="O25" s="14">
        <f>0</f>
        <v>0</v>
      </c>
      <c r="P25" s="14">
        <f>0</f>
        <v>0</v>
      </c>
      <c r="Q25" s="14">
        <f>0</f>
        <v>0</v>
      </c>
      <c r="R25" s="14">
        <f>0</f>
        <v>0</v>
      </c>
      <c r="S25" s="14">
        <f>0</f>
        <v>0</v>
      </c>
      <c r="T25" s="14">
        <f>0</f>
        <v>0</v>
      </c>
      <c r="U25" s="14">
        <f>0</f>
        <v>0</v>
      </c>
      <c r="V25" s="14">
        <f>0</f>
        <v>0</v>
      </c>
      <c r="W25" s="14">
        <f>0</f>
        <v>0</v>
      </c>
      <c r="X25" s="14">
        <f>0</f>
        <v>0</v>
      </c>
      <c r="Y25" s="14">
        <f>0</f>
        <v>0</v>
      </c>
      <c r="Z25" s="14">
        <f>0</f>
        <v>0</v>
      </c>
      <c r="AA25" s="14">
        <f>0</f>
        <v>0</v>
      </c>
      <c r="AB25" s="14">
        <f>0</f>
        <v>0</v>
      </c>
      <c r="AC25" s="7"/>
      <c r="AD25" s="7"/>
    </row>
    <row r="26" spans="1:30" s="5" customFormat="1" ht="30" customHeight="1" x14ac:dyDescent="0.25">
      <c r="A26" s="23"/>
      <c r="B26" s="23" t="s">
        <v>24</v>
      </c>
      <c r="C26" s="23"/>
      <c r="D26" s="16"/>
      <c r="E26" s="14"/>
      <c r="F26" s="14">
        <f>0</f>
        <v>0</v>
      </c>
      <c r="G26" s="14">
        <f>0</f>
        <v>0</v>
      </c>
      <c r="H26" s="14">
        <f>0</f>
        <v>0</v>
      </c>
      <c r="I26" s="14">
        <f>0</f>
        <v>0</v>
      </c>
      <c r="J26" s="14">
        <f>0</f>
        <v>0</v>
      </c>
      <c r="K26" s="14">
        <f>0</f>
        <v>0</v>
      </c>
      <c r="L26" s="14">
        <f>0</f>
        <v>0</v>
      </c>
      <c r="M26" s="14">
        <f>0</f>
        <v>0</v>
      </c>
      <c r="N26" s="14">
        <f>0</f>
        <v>0</v>
      </c>
      <c r="O26" s="14">
        <f>0</f>
        <v>0</v>
      </c>
      <c r="P26" s="14">
        <f>0</f>
        <v>0</v>
      </c>
      <c r="Q26" s="14">
        <f>0</f>
        <v>0</v>
      </c>
      <c r="R26" s="14">
        <f>0</f>
        <v>0</v>
      </c>
      <c r="S26" s="14">
        <f>0</f>
        <v>0</v>
      </c>
      <c r="T26" s="14">
        <f>0</f>
        <v>0</v>
      </c>
      <c r="U26" s="14">
        <f>0</f>
        <v>0</v>
      </c>
      <c r="V26" s="14">
        <f>0</f>
        <v>0</v>
      </c>
      <c r="W26" s="14">
        <f>0</f>
        <v>0</v>
      </c>
      <c r="X26" s="14">
        <f>0</f>
        <v>0</v>
      </c>
      <c r="Y26" s="14">
        <f>0</f>
        <v>0</v>
      </c>
      <c r="Z26" s="14">
        <f>0</f>
        <v>0</v>
      </c>
      <c r="AA26" s="14">
        <f>0</f>
        <v>0</v>
      </c>
      <c r="AB26" s="14">
        <f>0</f>
        <v>0</v>
      </c>
      <c r="AC26" s="7"/>
      <c r="AD26" s="7"/>
    </row>
    <row r="27" spans="1:30" s="5" customFormat="1" ht="30" customHeight="1" x14ac:dyDescent="0.25">
      <c r="A27" s="23"/>
      <c r="B27" s="23" t="s">
        <v>22</v>
      </c>
      <c r="C27" s="23"/>
      <c r="D27" s="14">
        <v>3</v>
      </c>
      <c r="E27" s="14">
        <f>'Лист1 (2)'!D22</f>
        <v>1</v>
      </c>
      <c r="F27" s="14">
        <f>0</f>
        <v>0</v>
      </c>
      <c r="G27" s="14">
        <f>0</f>
        <v>0</v>
      </c>
      <c r="H27" s="14">
        <f>0</f>
        <v>0</v>
      </c>
      <c r="I27" s="14">
        <f>0</f>
        <v>0</v>
      </c>
      <c r="J27" s="14">
        <f>0</f>
        <v>0</v>
      </c>
      <c r="K27" s="14">
        <f>0</f>
        <v>0</v>
      </c>
      <c r="L27" s="14">
        <f>0</f>
        <v>0</v>
      </c>
      <c r="M27" s="14">
        <f>0</f>
        <v>0</v>
      </c>
      <c r="N27" s="14">
        <f>0</f>
        <v>0</v>
      </c>
      <c r="O27" s="14">
        <f>0</f>
        <v>0</v>
      </c>
      <c r="P27" s="14">
        <f>1</f>
        <v>1</v>
      </c>
      <c r="Q27" s="14">
        <f>1</f>
        <v>1</v>
      </c>
      <c r="R27" s="14">
        <f>0</f>
        <v>0</v>
      </c>
      <c r="S27" s="14">
        <f>0</f>
        <v>0</v>
      </c>
      <c r="T27" s="14">
        <f>0</f>
        <v>0</v>
      </c>
      <c r="U27" s="14">
        <f>0</f>
        <v>0</v>
      </c>
      <c r="V27" s="14">
        <f>0</f>
        <v>0</v>
      </c>
      <c r="W27" s="14">
        <f>0</f>
        <v>0</v>
      </c>
      <c r="X27" s="14">
        <f>1</f>
        <v>1</v>
      </c>
      <c r="Y27" s="14">
        <f>0</f>
        <v>0</v>
      </c>
      <c r="Z27" s="14">
        <f>0</f>
        <v>0</v>
      </c>
      <c r="AA27" s="14">
        <f>0</f>
        <v>0</v>
      </c>
      <c r="AB27" s="14">
        <f>0</f>
        <v>0</v>
      </c>
      <c r="AC27" s="7"/>
      <c r="AD27" s="7"/>
    </row>
    <row r="28" spans="1:30" s="5" customFormat="1" ht="30" customHeight="1" x14ac:dyDescent="0.25">
      <c r="A28" s="23"/>
      <c r="B28" s="23" t="s">
        <v>23</v>
      </c>
      <c r="C28" s="23"/>
      <c r="D28" s="16"/>
      <c r="E28" s="14"/>
      <c r="F28" s="14">
        <f>0</f>
        <v>0</v>
      </c>
      <c r="G28" s="14">
        <f>0</f>
        <v>0</v>
      </c>
      <c r="H28" s="14">
        <f>0</f>
        <v>0</v>
      </c>
      <c r="I28" s="14">
        <f>0</f>
        <v>0</v>
      </c>
      <c r="J28" s="14">
        <f>0</f>
        <v>0</v>
      </c>
      <c r="K28" s="14">
        <f>0</f>
        <v>0</v>
      </c>
      <c r="L28" s="14">
        <f>0</f>
        <v>0</v>
      </c>
      <c r="M28" s="14">
        <f>0</f>
        <v>0</v>
      </c>
      <c r="N28" s="14">
        <f>0</f>
        <v>0</v>
      </c>
      <c r="O28" s="14">
        <f>0</f>
        <v>0</v>
      </c>
      <c r="P28" s="14">
        <f>0</f>
        <v>0</v>
      </c>
      <c r="Q28" s="14">
        <f>0</f>
        <v>0</v>
      </c>
      <c r="R28" s="14">
        <f>0</f>
        <v>0</v>
      </c>
      <c r="S28" s="14">
        <f>0</f>
        <v>0</v>
      </c>
      <c r="T28" s="14">
        <f>0</f>
        <v>0</v>
      </c>
      <c r="U28" s="14">
        <f>0</f>
        <v>0</v>
      </c>
      <c r="V28" s="14">
        <f>0</f>
        <v>0</v>
      </c>
      <c r="W28" s="14">
        <f>0</f>
        <v>0</v>
      </c>
      <c r="X28" s="14">
        <f>0</f>
        <v>0</v>
      </c>
      <c r="Y28" s="14">
        <f>0</f>
        <v>0</v>
      </c>
      <c r="Z28" s="14">
        <f>0</f>
        <v>0</v>
      </c>
      <c r="AA28" s="14">
        <f>0</f>
        <v>0</v>
      </c>
      <c r="AB28" s="14">
        <f>0</f>
        <v>0</v>
      </c>
      <c r="AC28" s="7"/>
      <c r="AD28" s="7"/>
    </row>
    <row r="29" spans="1:30" s="5" customFormat="1" ht="24" customHeight="1" x14ac:dyDescent="0.25">
      <c r="A29" s="22" t="s">
        <v>11</v>
      </c>
      <c r="B29" s="22"/>
      <c r="C29" s="22"/>
      <c r="D29" s="14">
        <v>1</v>
      </c>
      <c r="E29" s="14">
        <f>'Лист1 (2)'!D24</f>
        <v>2</v>
      </c>
      <c r="F29" s="14">
        <f>0</f>
        <v>0</v>
      </c>
      <c r="G29" s="14">
        <f>0</f>
        <v>0</v>
      </c>
      <c r="H29" s="14">
        <f>0</f>
        <v>0</v>
      </c>
      <c r="I29" s="14">
        <f>0</f>
        <v>0</v>
      </c>
      <c r="J29" s="14">
        <f>0</f>
        <v>0</v>
      </c>
      <c r="K29" s="14">
        <f>0</f>
        <v>0</v>
      </c>
      <c r="L29" s="14">
        <f>1</f>
        <v>1</v>
      </c>
      <c r="M29" s="14">
        <f>0</f>
        <v>0</v>
      </c>
      <c r="N29" s="14">
        <f>0</f>
        <v>0</v>
      </c>
      <c r="O29" s="14">
        <f>0</f>
        <v>0</v>
      </c>
      <c r="P29" s="14">
        <f>0</f>
        <v>0</v>
      </c>
      <c r="Q29" s="14">
        <f>0</f>
        <v>0</v>
      </c>
      <c r="R29" s="14">
        <f>0</f>
        <v>0</v>
      </c>
      <c r="S29" s="14">
        <f>0</f>
        <v>0</v>
      </c>
      <c r="T29" s="14">
        <f>0</f>
        <v>0</v>
      </c>
      <c r="U29" s="14">
        <f>0</f>
        <v>0</v>
      </c>
      <c r="V29" s="14">
        <f>0</f>
        <v>0</v>
      </c>
      <c r="W29" s="14">
        <f>0</f>
        <v>0</v>
      </c>
      <c r="X29" s="14">
        <f>0</f>
        <v>0</v>
      </c>
      <c r="Y29" s="14">
        <f>0</f>
        <v>0</v>
      </c>
      <c r="Z29" s="14">
        <f>0</f>
        <v>0</v>
      </c>
      <c r="AA29" s="14">
        <f>0</f>
        <v>0</v>
      </c>
      <c r="AB29" s="14">
        <f>0</f>
        <v>0</v>
      </c>
      <c r="AC29" s="7"/>
      <c r="AD29" s="7"/>
    </row>
    <row r="30" spans="1:30" s="5" customFormat="1" ht="22.5" customHeight="1" x14ac:dyDescent="0.25">
      <c r="A30" s="22" t="s">
        <v>20</v>
      </c>
      <c r="B30" s="22"/>
      <c r="C30" s="22"/>
      <c r="D30" s="16"/>
      <c r="E30" s="14">
        <f>'Лист1 (2)'!D25</f>
        <v>2</v>
      </c>
      <c r="F30" s="14">
        <f>0</f>
        <v>0</v>
      </c>
      <c r="G30" s="14">
        <f>0</f>
        <v>0</v>
      </c>
      <c r="H30" s="14">
        <f>0</f>
        <v>0</v>
      </c>
      <c r="I30" s="14">
        <f>0</f>
        <v>0</v>
      </c>
      <c r="J30" s="14">
        <f>0</f>
        <v>0</v>
      </c>
      <c r="K30" s="14">
        <f>0</f>
        <v>0</v>
      </c>
      <c r="L30" s="14">
        <f>1</f>
        <v>1</v>
      </c>
      <c r="M30" s="14">
        <f>0</f>
        <v>0</v>
      </c>
      <c r="N30" s="14">
        <f>0</f>
        <v>0</v>
      </c>
      <c r="O30" s="14">
        <f>0</f>
        <v>0</v>
      </c>
      <c r="P30" s="14">
        <f>0</f>
        <v>0</v>
      </c>
      <c r="Q30" s="14">
        <f>0</f>
        <v>0</v>
      </c>
      <c r="R30" s="14">
        <f>0</f>
        <v>0</v>
      </c>
      <c r="S30" s="14">
        <f>0</f>
        <v>0</v>
      </c>
      <c r="T30" s="14">
        <f>0</f>
        <v>0</v>
      </c>
      <c r="U30" s="14">
        <f>0</f>
        <v>0</v>
      </c>
      <c r="V30" s="14">
        <f>0</f>
        <v>0</v>
      </c>
      <c r="W30" s="14">
        <f>0</f>
        <v>0</v>
      </c>
      <c r="X30" s="14">
        <f>0</f>
        <v>0</v>
      </c>
      <c r="Y30" s="14">
        <f>0</f>
        <v>0</v>
      </c>
      <c r="Z30" s="14">
        <f>0</f>
        <v>0</v>
      </c>
      <c r="AA30" s="14">
        <f>0</f>
        <v>0</v>
      </c>
      <c r="AB30" s="14">
        <f>0</f>
        <v>0</v>
      </c>
      <c r="AC30" s="7"/>
      <c r="AD30" s="7"/>
    </row>
    <row r="31" spans="1:30" s="5" customFormat="1" ht="27.75" customHeight="1" x14ac:dyDescent="0.25">
      <c r="A31" s="23" t="s">
        <v>12</v>
      </c>
      <c r="B31" s="23" t="s">
        <v>21</v>
      </c>
      <c r="C31" s="23"/>
      <c r="D31" s="16"/>
      <c r="E31" s="14">
        <f>'Лист1 (2)'!D26</f>
        <v>0</v>
      </c>
      <c r="F31" s="14">
        <f>0</f>
        <v>0</v>
      </c>
      <c r="G31" s="14">
        <f>0</f>
        <v>0</v>
      </c>
      <c r="H31" s="14">
        <f>0</f>
        <v>0</v>
      </c>
      <c r="I31" s="14">
        <f>0</f>
        <v>0</v>
      </c>
      <c r="J31" s="14">
        <f>0</f>
        <v>0</v>
      </c>
      <c r="K31" s="14">
        <f>0</f>
        <v>0</v>
      </c>
      <c r="L31" s="14">
        <f>0</f>
        <v>0</v>
      </c>
      <c r="M31" s="14">
        <f>0</f>
        <v>0</v>
      </c>
      <c r="N31" s="14">
        <f>0</f>
        <v>0</v>
      </c>
      <c r="O31" s="14">
        <f>0</f>
        <v>0</v>
      </c>
      <c r="P31" s="14">
        <f>0</f>
        <v>0</v>
      </c>
      <c r="Q31" s="14">
        <f>0</f>
        <v>0</v>
      </c>
      <c r="R31" s="14">
        <f>0</f>
        <v>0</v>
      </c>
      <c r="S31" s="14">
        <f>0</f>
        <v>0</v>
      </c>
      <c r="T31" s="14">
        <f>0</f>
        <v>0</v>
      </c>
      <c r="U31" s="14">
        <f>0</f>
        <v>0</v>
      </c>
      <c r="V31" s="14">
        <f>0</f>
        <v>0</v>
      </c>
      <c r="W31" s="14">
        <f>0</f>
        <v>0</v>
      </c>
      <c r="X31" s="14">
        <f>0</f>
        <v>0</v>
      </c>
      <c r="Y31" s="14">
        <f>0</f>
        <v>0</v>
      </c>
      <c r="Z31" s="14">
        <f>0</f>
        <v>0</v>
      </c>
      <c r="AA31" s="14">
        <f>0</f>
        <v>0</v>
      </c>
      <c r="AB31" s="14">
        <f>0</f>
        <v>0</v>
      </c>
      <c r="AC31" s="7"/>
      <c r="AD31" s="7"/>
    </row>
    <row r="32" spans="1:30" s="5" customFormat="1" ht="27.75" customHeight="1" x14ac:dyDescent="0.25">
      <c r="A32" s="23"/>
      <c r="B32" s="23" t="s">
        <v>24</v>
      </c>
      <c r="C32" s="23"/>
      <c r="D32" s="14">
        <v>0</v>
      </c>
      <c r="E32" s="14">
        <f>'Лист1 (2)'!D27</f>
        <v>0</v>
      </c>
      <c r="F32" s="14">
        <f>0</f>
        <v>0</v>
      </c>
      <c r="G32" s="14">
        <f>0</f>
        <v>0</v>
      </c>
      <c r="H32" s="14">
        <f>0</f>
        <v>0</v>
      </c>
      <c r="I32" s="14">
        <f>0</f>
        <v>0</v>
      </c>
      <c r="J32" s="14">
        <f>0</f>
        <v>0</v>
      </c>
      <c r="K32" s="14">
        <f>0</f>
        <v>0</v>
      </c>
      <c r="L32" s="14">
        <f>0</f>
        <v>0</v>
      </c>
      <c r="M32" s="14">
        <f>0</f>
        <v>0</v>
      </c>
      <c r="N32" s="14">
        <f>0</f>
        <v>0</v>
      </c>
      <c r="O32" s="14">
        <f>0</f>
        <v>0</v>
      </c>
      <c r="P32" s="14">
        <f>0</f>
        <v>0</v>
      </c>
      <c r="Q32" s="14">
        <f>0</f>
        <v>0</v>
      </c>
      <c r="R32" s="14">
        <f>0</f>
        <v>0</v>
      </c>
      <c r="S32" s="14">
        <f>0</f>
        <v>0</v>
      </c>
      <c r="T32" s="14">
        <f>0</f>
        <v>0</v>
      </c>
      <c r="U32" s="14">
        <f>0</f>
        <v>0</v>
      </c>
      <c r="V32" s="14">
        <f>0</f>
        <v>0</v>
      </c>
      <c r="W32" s="14">
        <f>0</f>
        <v>0</v>
      </c>
      <c r="X32" s="14">
        <f>0</f>
        <v>0</v>
      </c>
      <c r="Y32" s="14">
        <f>0</f>
        <v>0</v>
      </c>
      <c r="Z32" s="14">
        <f>0</f>
        <v>0</v>
      </c>
      <c r="AA32" s="14">
        <f>0</f>
        <v>0</v>
      </c>
      <c r="AB32" s="14">
        <f>0</f>
        <v>0</v>
      </c>
      <c r="AC32" s="7"/>
      <c r="AD32" s="7"/>
    </row>
    <row r="33" spans="1:255" s="5" customFormat="1" ht="26.25" customHeight="1" x14ac:dyDescent="0.25">
      <c r="A33" s="23"/>
      <c r="B33" s="24" t="s">
        <v>22</v>
      </c>
      <c r="C33" s="24"/>
      <c r="D33" s="14">
        <v>0</v>
      </c>
      <c r="E33" s="14">
        <f>'Лист1 (2)'!D28</f>
        <v>0</v>
      </c>
      <c r="F33" s="14">
        <f>0</f>
        <v>0</v>
      </c>
      <c r="G33" s="14">
        <f>0</f>
        <v>0</v>
      </c>
      <c r="H33" s="14">
        <f>0</f>
        <v>0</v>
      </c>
      <c r="I33" s="14">
        <f>0</f>
        <v>0</v>
      </c>
      <c r="J33" s="14">
        <f>0</f>
        <v>0</v>
      </c>
      <c r="K33" s="14">
        <f>0</f>
        <v>0</v>
      </c>
      <c r="L33" s="14">
        <f>0</f>
        <v>0</v>
      </c>
      <c r="M33" s="14">
        <f>0</f>
        <v>0</v>
      </c>
      <c r="N33" s="14">
        <f>0</f>
        <v>0</v>
      </c>
      <c r="O33" s="14">
        <f>0</f>
        <v>0</v>
      </c>
      <c r="P33" s="14">
        <f>0</f>
        <v>0</v>
      </c>
      <c r="Q33" s="14">
        <f>0</f>
        <v>0</v>
      </c>
      <c r="R33" s="14">
        <f>0</f>
        <v>0</v>
      </c>
      <c r="S33" s="14">
        <f>0</f>
        <v>0</v>
      </c>
      <c r="T33" s="14">
        <f>0</f>
        <v>0</v>
      </c>
      <c r="U33" s="14">
        <f>0</f>
        <v>0</v>
      </c>
      <c r="V33" s="14">
        <f>0</f>
        <v>0</v>
      </c>
      <c r="W33" s="14">
        <f>0</f>
        <v>0</v>
      </c>
      <c r="X33" s="14">
        <f>0</f>
        <v>0</v>
      </c>
      <c r="Y33" s="14">
        <f>0</f>
        <v>0</v>
      </c>
      <c r="Z33" s="14">
        <f>0</f>
        <v>0</v>
      </c>
      <c r="AA33" s="14">
        <f>0</f>
        <v>0</v>
      </c>
      <c r="AB33" s="14">
        <f>0</f>
        <v>0</v>
      </c>
      <c r="AC33" s="7"/>
      <c r="AD33" s="7"/>
    </row>
    <row r="34" spans="1:255" s="5" customFormat="1" ht="24" customHeight="1" x14ac:dyDescent="0.25">
      <c r="A34" s="23"/>
      <c r="B34" s="20" t="s">
        <v>23</v>
      </c>
      <c r="C34" s="20"/>
      <c r="D34" s="14">
        <v>0</v>
      </c>
      <c r="E34" s="14">
        <f>'Лист1 (2)'!D29</f>
        <v>0</v>
      </c>
      <c r="F34" s="14">
        <f>0</f>
        <v>0</v>
      </c>
      <c r="G34" s="14">
        <f>0</f>
        <v>0</v>
      </c>
      <c r="H34" s="14">
        <f>0</f>
        <v>0</v>
      </c>
      <c r="I34" s="14">
        <f>0</f>
        <v>0</v>
      </c>
      <c r="J34" s="14">
        <f>0</f>
        <v>0</v>
      </c>
      <c r="K34" s="14">
        <f>0</f>
        <v>0</v>
      </c>
      <c r="L34" s="14">
        <f>0</f>
        <v>0</v>
      </c>
      <c r="M34" s="14">
        <f>0</f>
        <v>0</v>
      </c>
      <c r="N34" s="14">
        <f>0</f>
        <v>0</v>
      </c>
      <c r="O34" s="14">
        <f>0</f>
        <v>0</v>
      </c>
      <c r="P34" s="14">
        <f>0</f>
        <v>0</v>
      </c>
      <c r="Q34" s="14">
        <f>0</f>
        <v>0</v>
      </c>
      <c r="R34" s="14">
        <f>0</f>
        <v>0</v>
      </c>
      <c r="S34" s="14">
        <f>0</f>
        <v>0</v>
      </c>
      <c r="T34" s="14">
        <f>0</f>
        <v>0</v>
      </c>
      <c r="U34" s="14">
        <f>0</f>
        <v>0</v>
      </c>
      <c r="V34" s="14">
        <f>0</f>
        <v>0</v>
      </c>
      <c r="W34" s="14">
        <f>0</f>
        <v>0</v>
      </c>
      <c r="X34" s="14">
        <f>0</f>
        <v>0</v>
      </c>
      <c r="Y34" s="14">
        <f>0</f>
        <v>0</v>
      </c>
      <c r="Z34" s="14">
        <f>0</f>
        <v>0</v>
      </c>
      <c r="AA34" s="14">
        <f>0</f>
        <v>0</v>
      </c>
      <c r="AB34" s="14">
        <f>0</f>
        <v>0</v>
      </c>
      <c r="AC34" s="7"/>
      <c r="AD34" s="7"/>
    </row>
    <row r="35" spans="1:255" s="4" customFormat="1" ht="53.25" customHeight="1" x14ac:dyDescent="0.25">
      <c r="A35" s="17" t="s">
        <v>77</v>
      </c>
      <c r="B35" s="18"/>
      <c r="C35" s="18"/>
      <c r="D35" s="19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</row>
    <row r="37" spans="1:255" ht="35.25" customHeight="1" x14ac:dyDescent="0.25">
      <c r="IU37" t="s">
        <v>27</v>
      </c>
    </row>
  </sheetData>
  <mergeCells count="33">
    <mergeCell ref="F5:AB6"/>
    <mergeCell ref="F7:AB7"/>
    <mergeCell ref="A16:C16"/>
    <mergeCell ref="A15:C15"/>
    <mergeCell ref="A14:C14"/>
    <mergeCell ref="A13:C13"/>
    <mergeCell ref="A12:C12"/>
    <mergeCell ref="A11:C11"/>
    <mergeCell ref="A10:C10"/>
    <mergeCell ref="A9:C9"/>
    <mergeCell ref="D5:D8"/>
    <mergeCell ref="E5:E8"/>
    <mergeCell ref="A5:C8"/>
    <mergeCell ref="A17:C17"/>
    <mergeCell ref="A18:C18"/>
    <mergeCell ref="A19:C19"/>
    <mergeCell ref="A21:C21"/>
    <mergeCell ref="A22:C22"/>
    <mergeCell ref="A20:C20"/>
    <mergeCell ref="B34:C34"/>
    <mergeCell ref="A23:C23"/>
    <mergeCell ref="A24:C24"/>
    <mergeCell ref="A29:C29"/>
    <mergeCell ref="A30:C30"/>
    <mergeCell ref="B31:C31"/>
    <mergeCell ref="B32:C32"/>
    <mergeCell ref="A31:A34"/>
    <mergeCell ref="B33:C33"/>
    <mergeCell ref="A25:A28"/>
    <mergeCell ref="B25:C25"/>
    <mergeCell ref="B26:C26"/>
    <mergeCell ref="B27:C27"/>
    <mergeCell ref="B28:C28"/>
  </mergeCells>
  <conditionalFormatting sqref="A20 A5:XFD19 A21:XFD34 D20:XFD20">
    <cfRule type="notContainsBlanks" dxfId="3" priority="2" stopIfTrue="1">
      <formula>LEN(TRIM(A5))&gt;0</formula>
    </cfRule>
  </conditionalFormatting>
  <pageMargins left="0.23622047244094491" right="0.23622047244094491" top="0.74803149606299213" bottom="0.74803149606299213" header="0.31496062992125984" footer="0.31496062992125984"/>
  <pageSetup paperSize="9" scale="3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2"/>
  <sheetViews>
    <sheetView topLeftCell="A13" workbookViewId="0">
      <selection activeCell="H22" sqref="H22"/>
    </sheetView>
  </sheetViews>
  <sheetFormatPr defaultColWidth="9.140625" defaultRowHeight="15" x14ac:dyDescent="0.25"/>
  <cols>
    <col min="1" max="1" width="41.28515625" customWidth="1"/>
    <col min="4" max="4" width="25.7109375" customWidth="1"/>
    <col min="5" max="5" width="25.7109375" hidden="1" customWidth="1"/>
    <col min="6" max="6" width="25.7109375" customWidth="1"/>
    <col min="7" max="7" width="25.7109375" hidden="1" customWidth="1"/>
  </cols>
  <sheetData>
    <row r="1" spans="1:258" ht="55.5" customHeight="1" x14ac:dyDescent="0.25">
      <c r="A1" s="40"/>
      <c r="B1" s="40"/>
      <c r="C1" s="41"/>
      <c r="D1" s="42" t="s">
        <v>14</v>
      </c>
      <c r="E1" s="42"/>
      <c r="F1" s="42" t="s">
        <v>28</v>
      </c>
      <c r="G1" s="42"/>
      <c r="H1" s="47" t="s">
        <v>76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9"/>
      <c r="X1" s="49"/>
      <c r="Y1" s="49"/>
      <c r="Z1" s="49"/>
      <c r="AA1" s="49"/>
      <c r="AB1" s="49"/>
      <c r="AC1" s="49"/>
      <c r="AD1" s="49"/>
    </row>
    <row r="2" spans="1:258" ht="90" customHeight="1" x14ac:dyDescent="0.25">
      <c r="A2" s="40"/>
      <c r="B2" s="40"/>
      <c r="C2" s="41"/>
      <c r="D2" s="43"/>
      <c r="E2" s="43"/>
      <c r="F2" s="43"/>
      <c r="G2" s="43"/>
      <c r="H2" s="47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50"/>
      <c r="X2" s="50"/>
      <c r="Y2" s="50"/>
      <c r="Z2" s="50"/>
      <c r="AA2" s="50"/>
      <c r="AB2" s="50"/>
      <c r="AC2" s="50"/>
      <c r="AD2" s="50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258" ht="90" customHeight="1" x14ac:dyDescent="0.35">
      <c r="A3" s="40"/>
      <c r="B3" s="40"/>
      <c r="C3" s="41"/>
      <c r="D3" s="43"/>
      <c r="E3" s="43"/>
      <c r="F3" s="43"/>
      <c r="G3" s="43"/>
      <c r="H3" s="51" t="s">
        <v>52</v>
      </c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0"/>
      <c r="X3" s="50"/>
      <c r="Y3" s="50"/>
      <c r="Z3" s="50"/>
      <c r="AA3" s="50"/>
      <c r="AB3" s="50"/>
      <c r="AC3" s="50"/>
      <c r="AD3" s="50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258" ht="190.5" customHeight="1" thickBot="1" x14ac:dyDescent="0.3">
      <c r="A4" s="40"/>
      <c r="B4" s="40"/>
      <c r="C4" s="41"/>
      <c r="D4" s="44"/>
      <c r="E4" s="44"/>
      <c r="F4" s="44"/>
      <c r="G4" s="44"/>
      <c r="H4" s="2" t="s">
        <v>53</v>
      </c>
      <c r="I4" s="3" t="s">
        <v>54</v>
      </c>
      <c r="J4" s="3" t="s">
        <v>55</v>
      </c>
      <c r="K4" s="3" t="s">
        <v>56</v>
      </c>
      <c r="L4" s="3" t="s">
        <v>33</v>
      </c>
      <c r="M4" s="3" t="s">
        <v>57</v>
      </c>
      <c r="N4" s="3" t="s">
        <v>58</v>
      </c>
      <c r="O4" s="3" t="s">
        <v>59</v>
      </c>
      <c r="P4" s="3" t="s">
        <v>60</v>
      </c>
      <c r="Q4" s="3" t="s">
        <v>61</v>
      </c>
      <c r="R4" s="3" t="s">
        <v>62</v>
      </c>
      <c r="S4" s="3" t="s">
        <v>63</v>
      </c>
      <c r="T4" s="3" t="s">
        <v>64</v>
      </c>
      <c r="U4" s="3" t="s">
        <v>65</v>
      </c>
      <c r="V4" s="3" t="s">
        <v>66</v>
      </c>
      <c r="W4" s="3" t="s">
        <v>39</v>
      </c>
      <c r="X4" s="3" t="s">
        <v>67</v>
      </c>
      <c r="Y4" s="3" t="s">
        <v>40</v>
      </c>
      <c r="Z4" s="3" t="s">
        <v>68</v>
      </c>
      <c r="AA4" s="3" t="s">
        <v>69</v>
      </c>
      <c r="AB4" s="3" t="s">
        <v>70</v>
      </c>
      <c r="AC4" s="3" t="s">
        <v>71</v>
      </c>
      <c r="AD4" s="3" t="s">
        <v>47</v>
      </c>
      <c r="AE4" s="3" t="s">
        <v>72</v>
      </c>
      <c r="AF4" s="3" t="s">
        <v>73</v>
      </c>
      <c r="AG4" s="3" t="s">
        <v>74</v>
      </c>
      <c r="AH4" s="3" t="s">
        <v>75</v>
      </c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</row>
    <row r="5" spans="1:258" s="5" customFormat="1" ht="30" customHeight="1" x14ac:dyDescent="0.25">
      <c r="A5" s="45" t="s">
        <v>0</v>
      </c>
      <c r="B5" s="45"/>
      <c r="C5" s="45"/>
      <c r="D5">
        <v>79</v>
      </c>
      <c r="E5"/>
      <c r="F5">
        <f t="shared" ref="F5:F29" si="0">SUM(H5:AOK5)</f>
        <v>88</v>
      </c>
      <c r="G5"/>
      <c r="H5" s="7">
        <f>1</f>
        <v>1</v>
      </c>
      <c r="I5" s="7">
        <f>1</f>
        <v>1</v>
      </c>
      <c r="J5" s="7">
        <f>1</f>
        <v>1</v>
      </c>
      <c r="K5" s="7">
        <f>1</f>
        <v>1</v>
      </c>
      <c r="L5" s="7">
        <f>1</f>
        <v>1</v>
      </c>
      <c r="M5" s="7">
        <f>1</f>
        <v>1</v>
      </c>
      <c r="N5" s="7">
        <f>1</f>
        <v>1</v>
      </c>
      <c r="O5" s="7">
        <f>1</f>
        <v>1</v>
      </c>
      <c r="P5" s="7">
        <f>1</f>
        <v>1</v>
      </c>
      <c r="Q5" s="7">
        <f>1</f>
        <v>1</v>
      </c>
      <c r="R5" s="7">
        <f>20</f>
        <v>20</v>
      </c>
      <c r="S5" s="7">
        <f>2</f>
        <v>2</v>
      </c>
      <c r="T5" s="7">
        <f>1</f>
        <v>1</v>
      </c>
      <c r="U5" s="7">
        <f>5</f>
        <v>5</v>
      </c>
      <c r="V5" s="7">
        <f>25</f>
        <v>25</v>
      </c>
      <c r="W5" s="7">
        <f>3</f>
        <v>3</v>
      </c>
      <c r="X5" s="7">
        <f>3</f>
        <v>3</v>
      </c>
      <c r="Y5" s="7">
        <f>3</f>
        <v>3</v>
      </c>
      <c r="Z5" s="7">
        <f>2</f>
        <v>2</v>
      </c>
      <c r="AA5" s="7">
        <f>1</f>
        <v>1</v>
      </c>
      <c r="AB5" s="7">
        <f>1</f>
        <v>1</v>
      </c>
      <c r="AC5" s="7">
        <f>1</f>
        <v>1</v>
      </c>
      <c r="AD5" s="7">
        <f>7</f>
        <v>7</v>
      </c>
      <c r="AE5" s="7">
        <f>1</f>
        <v>1</v>
      </c>
      <c r="AF5" s="7">
        <f>1</f>
        <v>1</v>
      </c>
      <c r="AG5" s="7">
        <f>1</f>
        <v>1</v>
      </c>
      <c r="AH5" s="5">
        <f>1</f>
        <v>1</v>
      </c>
    </row>
    <row r="6" spans="1:258" s="5" customFormat="1" ht="30" customHeight="1" x14ac:dyDescent="0.25">
      <c r="A6" s="45" t="s">
        <v>2</v>
      </c>
      <c r="B6" s="45"/>
      <c r="C6" s="45"/>
      <c r="D6">
        <v>1</v>
      </c>
      <c r="E6"/>
      <c r="F6">
        <f t="shared" si="0"/>
        <v>1</v>
      </c>
      <c r="G6"/>
      <c r="H6" s="7">
        <f>0</f>
        <v>0</v>
      </c>
      <c r="I6" s="7">
        <f>0</f>
        <v>0</v>
      </c>
      <c r="J6" s="7">
        <f>0</f>
        <v>0</v>
      </c>
      <c r="K6" s="7">
        <f>0</f>
        <v>0</v>
      </c>
      <c r="L6" s="7">
        <f>0</f>
        <v>0</v>
      </c>
      <c r="M6" s="7">
        <f>0</f>
        <v>0</v>
      </c>
      <c r="N6" s="7">
        <f>0</f>
        <v>0</v>
      </c>
      <c r="O6" s="7">
        <f>0</f>
        <v>0</v>
      </c>
      <c r="P6" s="7">
        <f>0</f>
        <v>0</v>
      </c>
      <c r="Q6" s="7">
        <f>0</f>
        <v>0</v>
      </c>
      <c r="R6" s="7">
        <f>0</f>
        <v>0</v>
      </c>
      <c r="S6" s="7">
        <f>0</f>
        <v>0</v>
      </c>
      <c r="T6" s="7">
        <f>0</f>
        <v>0</v>
      </c>
      <c r="U6" s="7">
        <f>0</f>
        <v>0</v>
      </c>
      <c r="V6" s="7">
        <f>1</f>
        <v>1</v>
      </c>
      <c r="W6" s="7">
        <f>0</f>
        <v>0</v>
      </c>
      <c r="X6" s="7">
        <f>0</f>
        <v>0</v>
      </c>
      <c r="Y6" s="7">
        <f>0</f>
        <v>0</v>
      </c>
      <c r="Z6" s="7">
        <f>0</f>
        <v>0</v>
      </c>
      <c r="AA6" s="7">
        <f>0</f>
        <v>0</v>
      </c>
      <c r="AB6" s="7">
        <f>0</f>
        <v>0</v>
      </c>
      <c r="AC6" s="7">
        <f>0</f>
        <v>0</v>
      </c>
      <c r="AD6" s="7">
        <f>0</f>
        <v>0</v>
      </c>
      <c r="AE6" s="7">
        <f>0</f>
        <v>0</v>
      </c>
      <c r="AF6" s="7">
        <f>0</f>
        <v>0</v>
      </c>
      <c r="AG6" s="7">
        <f>0</f>
        <v>0</v>
      </c>
      <c r="AH6" s="5">
        <f>0</f>
        <v>0</v>
      </c>
    </row>
    <row r="7" spans="1:258" s="5" customFormat="1" ht="30" customHeight="1" x14ac:dyDescent="0.25">
      <c r="A7" s="45" t="s">
        <v>1</v>
      </c>
      <c r="B7" s="45"/>
      <c r="C7" s="45"/>
      <c r="D7">
        <v>10</v>
      </c>
      <c r="E7"/>
      <c r="F7">
        <f t="shared" si="0"/>
        <v>11</v>
      </c>
      <c r="G7"/>
      <c r="H7" s="7">
        <f>1</f>
        <v>1</v>
      </c>
      <c r="I7" s="7">
        <f>0</f>
        <v>0</v>
      </c>
      <c r="J7" s="7">
        <f>0</f>
        <v>0</v>
      </c>
      <c r="K7" s="7">
        <f>0</f>
        <v>0</v>
      </c>
      <c r="L7" s="7">
        <f>0</f>
        <v>0</v>
      </c>
      <c r="M7" s="7">
        <f>0</f>
        <v>0</v>
      </c>
      <c r="N7" s="7">
        <f>0</f>
        <v>0</v>
      </c>
      <c r="O7" s="7">
        <f>0</f>
        <v>0</v>
      </c>
      <c r="P7" s="7">
        <f>0</f>
        <v>0</v>
      </c>
      <c r="Q7" s="7">
        <f>0</f>
        <v>0</v>
      </c>
      <c r="R7" s="7">
        <f>1</f>
        <v>1</v>
      </c>
      <c r="S7" s="7">
        <f>1</f>
        <v>1</v>
      </c>
      <c r="T7" s="7">
        <f>0</f>
        <v>0</v>
      </c>
      <c r="U7" s="7">
        <f>0</f>
        <v>0</v>
      </c>
      <c r="V7" s="7">
        <f>4</f>
        <v>4</v>
      </c>
      <c r="W7" s="7">
        <f>1</f>
        <v>1</v>
      </c>
      <c r="X7" s="7">
        <f>3</f>
        <v>3</v>
      </c>
      <c r="Y7" s="7">
        <f>0</f>
        <v>0</v>
      </c>
      <c r="Z7" s="7">
        <f>0</f>
        <v>0</v>
      </c>
      <c r="AA7" s="7">
        <f>0</f>
        <v>0</v>
      </c>
      <c r="AB7" s="7">
        <f>0</f>
        <v>0</v>
      </c>
      <c r="AC7" s="7">
        <f>0</f>
        <v>0</v>
      </c>
      <c r="AD7" s="7">
        <f>0</f>
        <v>0</v>
      </c>
      <c r="AE7" s="7">
        <f>0</f>
        <v>0</v>
      </c>
      <c r="AF7" s="7">
        <f>0</f>
        <v>0</v>
      </c>
      <c r="AG7" s="7">
        <f>0</f>
        <v>0</v>
      </c>
      <c r="AH7" s="5">
        <f>0</f>
        <v>0</v>
      </c>
    </row>
    <row r="8" spans="1:258" s="5" customFormat="1" ht="30" customHeight="1" x14ac:dyDescent="0.25">
      <c r="A8" s="45" t="s">
        <v>25</v>
      </c>
      <c r="B8" s="45"/>
      <c r="C8" s="45"/>
      <c r="D8">
        <v>11</v>
      </c>
      <c r="E8"/>
      <c r="F8">
        <f t="shared" si="0"/>
        <v>12</v>
      </c>
      <c r="G8"/>
      <c r="H8" s="7">
        <f>0</f>
        <v>0</v>
      </c>
      <c r="I8" s="7">
        <f>0</f>
        <v>0</v>
      </c>
      <c r="J8" s="7">
        <f>1</f>
        <v>1</v>
      </c>
      <c r="K8" s="7">
        <f>1</f>
        <v>1</v>
      </c>
      <c r="L8" s="7">
        <f>0</f>
        <v>0</v>
      </c>
      <c r="M8" s="7">
        <f>0</f>
        <v>0</v>
      </c>
      <c r="N8" s="7">
        <f>0</f>
        <v>0</v>
      </c>
      <c r="O8" s="7">
        <f>0</f>
        <v>0</v>
      </c>
      <c r="P8" s="7">
        <f>0</f>
        <v>0</v>
      </c>
      <c r="Q8" s="7">
        <f>0</f>
        <v>0</v>
      </c>
      <c r="R8" s="7">
        <f>5</f>
        <v>5</v>
      </c>
      <c r="S8" s="7">
        <f>1</f>
        <v>1</v>
      </c>
      <c r="T8" s="7">
        <f>0</f>
        <v>0</v>
      </c>
      <c r="U8" s="7">
        <f>1</f>
        <v>1</v>
      </c>
      <c r="V8" s="7">
        <f>2</f>
        <v>2</v>
      </c>
      <c r="W8" s="7">
        <f>1</f>
        <v>1</v>
      </c>
      <c r="X8" s="7">
        <f>0</f>
        <v>0</v>
      </c>
      <c r="Y8" s="7">
        <f>0</f>
        <v>0</v>
      </c>
      <c r="Z8" s="7">
        <f>0</f>
        <v>0</v>
      </c>
      <c r="AA8" s="7">
        <f>0</f>
        <v>0</v>
      </c>
      <c r="AB8" s="7">
        <f>0</f>
        <v>0</v>
      </c>
      <c r="AC8" s="7">
        <f>0</f>
        <v>0</v>
      </c>
      <c r="AD8" s="7">
        <f>0</f>
        <v>0</v>
      </c>
      <c r="AE8" s="7">
        <f>0</f>
        <v>0</v>
      </c>
      <c r="AF8" s="7">
        <f>0</f>
        <v>0</v>
      </c>
      <c r="AG8" s="7">
        <f>0</f>
        <v>0</v>
      </c>
      <c r="AH8" s="5">
        <f>0</f>
        <v>0</v>
      </c>
    </row>
    <row r="9" spans="1:258" s="5" customFormat="1" ht="30" customHeight="1" x14ac:dyDescent="0.25">
      <c r="A9" s="45" t="s">
        <v>26</v>
      </c>
      <c r="B9" s="45"/>
      <c r="C9" s="45"/>
      <c r="D9">
        <v>57</v>
      </c>
      <c r="E9"/>
      <c r="F9">
        <f t="shared" si="0"/>
        <v>64</v>
      </c>
      <c r="G9"/>
      <c r="H9" s="7">
        <f>0</f>
        <v>0</v>
      </c>
      <c r="I9" s="7">
        <f>1</f>
        <v>1</v>
      </c>
      <c r="J9" s="7">
        <f>0</f>
        <v>0</v>
      </c>
      <c r="K9" s="7">
        <f>0</f>
        <v>0</v>
      </c>
      <c r="L9" s="7">
        <f>1</f>
        <v>1</v>
      </c>
      <c r="M9" s="7">
        <f>1</f>
        <v>1</v>
      </c>
      <c r="N9" s="7">
        <f>1</f>
        <v>1</v>
      </c>
      <c r="O9" s="7">
        <f>1</f>
        <v>1</v>
      </c>
      <c r="P9" s="7">
        <f>1</f>
        <v>1</v>
      </c>
      <c r="Q9" s="7">
        <f>1</f>
        <v>1</v>
      </c>
      <c r="R9" s="7">
        <f>14</f>
        <v>14</v>
      </c>
      <c r="S9" s="7">
        <f>0</f>
        <v>0</v>
      </c>
      <c r="T9" s="7">
        <f>1</f>
        <v>1</v>
      </c>
      <c r="U9" s="7">
        <f>4</f>
        <v>4</v>
      </c>
      <c r="V9" s="7">
        <f>18</f>
        <v>18</v>
      </c>
      <c r="W9" s="7">
        <f>1</f>
        <v>1</v>
      </c>
      <c r="X9" s="7">
        <f>0</f>
        <v>0</v>
      </c>
      <c r="Y9" s="7">
        <f>3</f>
        <v>3</v>
      </c>
      <c r="Z9" s="7">
        <f>2</f>
        <v>2</v>
      </c>
      <c r="AA9" s="7">
        <f>1</f>
        <v>1</v>
      </c>
      <c r="AB9" s="7">
        <f>1</f>
        <v>1</v>
      </c>
      <c r="AC9" s="7">
        <f>1</f>
        <v>1</v>
      </c>
      <c r="AD9" s="7">
        <f>7</f>
        <v>7</v>
      </c>
      <c r="AE9" s="7">
        <f>1</f>
        <v>1</v>
      </c>
      <c r="AF9" s="7">
        <f>1</f>
        <v>1</v>
      </c>
      <c r="AG9" s="7">
        <f>1</f>
        <v>1</v>
      </c>
      <c r="AH9" s="5">
        <f>1</f>
        <v>1</v>
      </c>
    </row>
    <row r="10" spans="1:258" s="5" customFormat="1" ht="30" customHeight="1" x14ac:dyDescent="0.25">
      <c r="A10" s="45" t="s">
        <v>3</v>
      </c>
      <c r="B10" s="45"/>
      <c r="C10" s="45"/>
      <c r="D10">
        <v>16</v>
      </c>
      <c r="E10"/>
      <c r="F10">
        <f t="shared" si="0"/>
        <v>16</v>
      </c>
      <c r="G10"/>
      <c r="H10" s="7">
        <f>0</f>
        <v>0</v>
      </c>
      <c r="I10" s="7">
        <f>1</f>
        <v>1</v>
      </c>
      <c r="J10" s="7">
        <f>0</f>
        <v>0</v>
      </c>
      <c r="K10" s="7">
        <f>0</f>
        <v>0</v>
      </c>
      <c r="L10" s="7">
        <f>0</f>
        <v>0</v>
      </c>
      <c r="M10" s="7">
        <f>0</f>
        <v>0</v>
      </c>
      <c r="N10" s="7">
        <f>0</f>
        <v>0</v>
      </c>
      <c r="O10" s="7">
        <f>0</f>
        <v>0</v>
      </c>
      <c r="P10" s="7">
        <f>1</f>
        <v>1</v>
      </c>
      <c r="Q10" s="7">
        <f>0</f>
        <v>0</v>
      </c>
      <c r="R10" s="7">
        <f>4</f>
        <v>4</v>
      </c>
      <c r="S10" s="7">
        <f>0</f>
        <v>0</v>
      </c>
      <c r="T10" s="7">
        <f>0</f>
        <v>0</v>
      </c>
      <c r="U10" s="7">
        <f>2</f>
        <v>2</v>
      </c>
      <c r="V10" s="7">
        <f>7</f>
        <v>7</v>
      </c>
      <c r="W10" s="7">
        <f>0</f>
        <v>0</v>
      </c>
      <c r="X10" s="7">
        <f>0</f>
        <v>0</v>
      </c>
      <c r="Y10" s="7">
        <f>0</f>
        <v>0</v>
      </c>
      <c r="Z10" s="7">
        <f>0</f>
        <v>0</v>
      </c>
      <c r="AA10" s="7">
        <f>0</f>
        <v>0</v>
      </c>
      <c r="AB10" s="7">
        <f>0</f>
        <v>0</v>
      </c>
      <c r="AC10" s="7">
        <f>0</f>
        <v>0</v>
      </c>
      <c r="AD10" s="7">
        <f>1</f>
        <v>1</v>
      </c>
      <c r="AE10" s="7">
        <f>0</f>
        <v>0</v>
      </c>
      <c r="AF10" s="7">
        <f>0</f>
        <v>0</v>
      </c>
      <c r="AG10" s="7">
        <f>0</f>
        <v>0</v>
      </c>
      <c r="AH10" s="5">
        <f>0</f>
        <v>0</v>
      </c>
    </row>
    <row r="11" spans="1:258" s="5" customFormat="1" ht="30" customHeight="1" x14ac:dyDescent="0.25">
      <c r="A11" s="45" t="s">
        <v>4</v>
      </c>
      <c r="B11" s="45"/>
      <c r="C11" s="45"/>
      <c r="D11">
        <v>0</v>
      </c>
      <c r="E11"/>
      <c r="F11">
        <f t="shared" si="0"/>
        <v>0</v>
      </c>
      <c r="G11"/>
      <c r="H11" s="7">
        <f>0</f>
        <v>0</v>
      </c>
      <c r="I11" s="7">
        <f>0</f>
        <v>0</v>
      </c>
      <c r="J11" s="7">
        <f>0</f>
        <v>0</v>
      </c>
      <c r="K11" s="7">
        <f>0</f>
        <v>0</v>
      </c>
      <c r="L11" s="7">
        <f>0</f>
        <v>0</v>
      </c>
      <c r="M11" s="7">
        <f>0</f>
        <v>0</v>
      </c>
      <c r="N11" s="7">
        <f>0</f>
        <v>0</v>
      </c>
      <c r="O11" s="7">
        <f>0</f>
        <v>0</v>
      </c>
      <c r="P11" s="7">
        <f>0</f>
        <v>0</v>
      </c>
      <c r="Q11" s="7">
        <f>0</f>
        <v>0</v>
      </c>
      <c r="R11" s="7">
        <f>0</f>
        <v>0</v>
      </c>
      <c r="S11" s="7">
        <f>0</f>
        <v>0</v>
      </c>
      <c r="T11" s="7">
        <f>0</f>
        <v>0</v>
      </c>
      <c r="U11" s="7">
        <f>0</f>
        <v>0</v>
      </c>
      <c r="V11" s="7">
        <f>0</f>
        <v>0</v>
      </c>
      <c r="W11" s="7">
        <f>0</f>
        <v>0</v>
      </c>
      <c r="X11" s="7">
        <f>0</f>
        <v>0</v>
      </c>
      <c r="Y11" s="7">
        <f>0</f>
        <v>0</v>
      </c>
      <c r="Z11" s="7">
        <f>0</f>
        <v>0</v>
      </c>
      <c r="AA11" s="7">
        <f>0</f>
        <v>0</v>
      </c>
      <c r="AB11" s="7">
        <f>0</f>
        <v>0</v>
      </c>
      <c r="AC11" s="7">
        <f>0</f>
        <v>0</v>
      </c>
      <c r="AD11" s="7">
        <f>0</f>
        <v>0</v>
      </c>
      <c r="AE11" s="7">
        <f>0</f>
        <v>0</v>
      </c>
      <c r="AF11" s="7">
        <f>0</f>
        <v>0</v>
      </c>
      <c r="AG11" s="7">
        <f>0</f>
        <v>0</v>
      </c>
      <c r="AH11" s="5">
        <f>0</f>
        <v>0</v>
      </c>
    </row>
    <row r="12" spans="1:258" s="5" customFormat="1" ht="30" customHeight="1" x14ac:dyDescent="0.25">
      <c r="A12" s="45" t="s">
        <v>16</v>
      </c>
      <c r="B12" s="45"/>
      <c r="C12" s="45"/>
      <c r="D12">
        <v>43</v>
      </c>
      <c r="E12"/>
      <c r="F12">
        <f t="shared" si="0"/>
        <v>62</v>
      </c>
      <c r="G12"/>
      <c r="H12" s="7">
        <f>1</f>
        <v>1</v>
      </c>
      <c r="I12" s="7">
        <f>1</f>
        <v>1</v>
      </c>
      <c r="J12" s="7">
        <f>1</f>
        <v>1</v>
      </c>
      <c r="K12" s="7">
        <f>1</f>
        <v>1</v>
      </c>
      <c r="L12" s="7">
        <f>1</f>
        <v>1</v>
      </c>
      <c r="M12" s="7">
        <f>0</f>
        <v>0</v>
      </c>
      <c r="N12" s="7">
        <f>1</f>
        <v>1</v>
      </c>
      <c r="O12" s="7">
        <f>1</f>
        <v>1</v>
      </c>
      <c r="P12" s="7">
        <f>1</f>
        <v>1</v>
      </c>
      <c r="Q12" s="7">
        <f>1</f>
        <v>1</v>
      </c>
      <c r="R12" s="7">
        <f>6</f>
        <v>6</v>
      </c>
      <c r="S12" s="7">
        <f>0</f>
        <v>0</v>
      </c>
      <c r="T12" s="7">
        <f>2</f>
        <v>2</v>
      </c>
      <c r="U12" s="7">
        <f>2</f>
        <v>2</v>
      </c>
      <c r="V12" s="7">
        <f>19</f>
        <v>19</v>
      </c>
      <c r="W12" s="7">
        <f>1</f>
        <v>1</v>
      </c>
      <c r="X12" s="7">
        <f>0</f>
        <v>0</v>
      </c>
      <c r="Y12" s="7">
        <f>0</f>
        <v>0</v>
      </c>
      <c r="Z12" s="7">
        <f>2</f>
        <v>2</v>
      </c>
      <c r="AA12" s="7">
        <f>1</f>
        <v>1</v>
      </c>
      <c r="AB12" s="7">
        <f>1</f>
        <v>1</v>
      </c>
      <c r="AC12" s="7">
        <f>1</f>
        <v>1</v>
      </c>
      <c r="AD12" s="7">
        <f>10</f>
        <v>10</v>
      </c>
      <c r="AE12" s="7">
        <f>4</f>
        <v>4</v>
      </c>
      <c r="AF12" s="7">
        <f>1</f>
        <v>1</v>
      </c>
      <c r="AG12" s="7">
        <f>2</f>
        <v>2</v>
      </c>
      <c r="AH12" s="5">
        <f>1</f>
        <v>1</v>
      </c>
    </row>
    <row r="13" spans="1:258" s="5" customFormat="1" ht="30" customHeight="1" x14ac:dyDescent="0.25">
      <c r="A13" s="45" t="s">
        <v>5</v>
      </c>
      <c r="B13" s="45"/>
      <c r="C13" s="45"/>
      <c r="D13">
        <v>51</v>
      </c>
      <c r="E13"/>
      <c r="F13">
        <f t="shared" si="0"/>
        <v>57</v>
      </c>
      <c r="G13"/>
      <c r="H13" s="7">
        <f>1</f>
        <v>1</v>
      </c>
      <c r="I13" s="7">
        <f>1</f>
        <v>1</v>
      </c>
      <c r="J13" s="7">
        <f>0</f>
        <v>0</v>
      </c>
      <c r="K13" s="7">
        <f>0</f>
        <v>0</v>
      </c>
      <c r="L13" s="7">
        <f>0</f>
        <v>0</v>
      </c>
      <c r="M13" s="7">
        <f>0</f>
        <v>0</v>
      </c>
      <c r="N13" s="7">
        <f>0</f>
        <v>0</v>
      </c>
      <c r="O13" s="7">
        <f>1</f>
        <v>1</v>
      </c>
      <c r="P13" s="7">
        <f>1</f>
        <v>1</v>
      </c>
      <c r="Q13" s="7">
        <f>0</f>
        <v>0</v>
      </c>
      <c r="R13" s="7">
        <f>13</f>
        <v>13</v>
      </c>
      <c r="S13" s="7">
        <f>2</f>
        <v>2</v>
      </c>
      <c r="T13" s="7">
        <f>1</f>
        <v>1</v>
      </c>
      <c r="U13" s="7">
        <f>2</f>
        <v>2</v>
      </c>
      <c r="V13" s="7">
        <f>17</f>
        <v>17</v>
      </c>
      <c r="W13" s="7">
        <f>2</f>
        <v>2</v>
      </c>
      <c r="X13" s="7">
        <f>2</f>
        <v>2</v>
      </c>
      <c r="Y13" s="7">
        <f>3</f>
        <v>3</v>
      </c>
      <c r="Z13" s="7">
        <f>1</f>
        <v>1</v>
      </c>
      <c r="AA13" s="7">
        <f>0</f>
        <v>0</v>
      </c>
      <c r="AB13" s="7">
        <f>0</f>
        <v>0</v>
      </c>
      <c r="AC13" s="7">
        <f>1</f>
        <v>1</v>
      </c>
      <c r="AD13" s="7">
        <f>6</f>
        <v>6</v>
      </c>
      <c r="AE13" s="7">
        <f>1</f>
        <v>1</v>
      </c>
      <c r="AF13" s="7">
        <f>1</f>
        <v>1</v>
      </c>
      <c r="AG13" s="7">
        <f>1</f>
        <v>1</v>
      </c>
      <c r="AH13" s="5">
        <f>0</f>
        <v>0</v>
      </c>
    </row>
    <row r="14" spans="1:258" s="5" customFormat="1" ht="30" customHeight="1" x14ac:dyDescent="0.25">
      <c r="A14" s="45" t="s">
        <v>6</v>
      </c>
      <c r="B14" s="45"/>
      <c r="C14" s="45"/>
      <c r="D14">
        <v>61</v>
      </c>
      <c r="E14"/>
      <c r="F14">
        <f t="shared" si="0"/>
        <v>67</v>
      </c>
      <c r="G14"/>
      <c r="H14" s="7">
        <f>1</f>
        <v>1</v>
      </c>
      <c r="I14" s="7">
        <f>1</f>
        <v>1</v>
      </c>
      <c r="J14" s="7">
        <f>1</f>
        <v>1</v>
      </c>
      <c r="K14" s="7">
        <f>1</f>
        <v>1</v>
      </c>
      <c r="L14" s="7">
        <f>1</f>
        <v>1</v>
      </c>
      <c r="M14" s="7">
        <f>1</f>
        <v>1</v>
      </c>
      <c r="N14" s="7">
        <f>1</f>
        <v>1</v>
      </c>
      <c r="O14" s="7">
        <f>0</f>
        <v>0</v>
      </c>
      <c r="P14" s="7">
        <f>0</f>
        <v>0</v>
      </c>
      <c r="Q14" s="7">
        <f>1</f>
        <v>1</v>
      </c>
      <c r="R14" s="7">
        <f>17</f>
        <v>17</v>
      </c>
      <c r="S14" s="7">
        <f>1</f>
        <v>1</v>
      </c>
      <c r="T14" s="7">
        <f>0</f>
        <v>0</v>
      </c>
      <c r="U14" s="7">
        <f>5</f>
        <v>5</v>
      </c>
      <c r="V14" s="7">
        <f>19</f>
        <v>19</v>
      </c>
      <c r="W14" s="7">
        <f>3</f>
        <v>3</v>
      </c>
      <c r="X14" s="7">
        <f>3</f>
        <v>3</v>
      </c>
      <c r="Y14" s="7">
        <f>3</f>
        <v>3</v>
      </c>
      <c r="Z14" s="7">
        <f>1</f>
        <v>1</v>
      </c>
      <c r="AA14" s="7">
        <f>0</f>
        <v>0</v>
      </c>
      <c r="AB14" s="7">
        <f>1</f>
        <v>1</v>
      </c>
      <c r="AC14" s="7">
        <f>1</f>
        <v>1</v>
      </c>
      <c r="AD14" s="7">
        <f>3</f>
        <v>3</v>
      </c>
      <c r="AE14" s="7">
        <f>0</f>
        <v>0</v>
      </c>
      <c r="AF14" s="7">
        <f>1</f>
        <v>1</v>
      </c>
      <c r="AG14" s="7">
        <f>0</f>
        <v>0</v>
      </c>
      <c r="AH14" s="5">
        <f>1</f>
        <v>1</v>
      </c>
    </row>
    <row r="15" spans="1:258" s="5" customFormat="1" ht="30" customHeight="1" x14ac:dyDescent="0.25">
      <c r="A15" s="45" t="s">
        <v>7</v>
      </c>
      <c r="B15" s="45"/>
      <c r="C15" s="45"/>
      <c r="D15">
        <v>0</v>
      </c>
      <c r="E15"/>
      <c r="F15">
        <f t="shared" si="0"/>
        <v>0</v>
      </c>
      <c r="G15"/>
      <c r="H15" s="7">
        <f>0</f>
        <v>0</v>
      </c>
      <c r="I15" s="7">
        <f>0</f>
        <v>0</v>
      </c>
      <c r="J15" s="7">
        <f>0</f>
        <v>0</v>
      </c>
      <c r="K15" s="7">
        <f>0</f>
        <v>0</v>
      </c>
      <c r="L15" s="7">
        <f>0</f>
        <v>0</v>
      </c>
      <c r="M15" s="7">
        <f>0</f>
        <v>0</v>
      </c>
      <c r="N15" s="7">
        <f>0</f>
        <v>0</v>
      </c>
      <c r="O15" s="7">
        <f>0</f>
        <v>0</v>
      </c>
      <c r="P15" s="7">
        <f>0</f>
        <v>0</v>
      </c>
      <c r="Q15" s="7">
        <f>0</f>
        <v>0</v>
      </c>
      <c r="R15" s="7">
        <f>0</f>
        <v>0</v>
      </c>
      <c r="S15" s="7">
        <f>0</f>
        <v>0</v>
      </c>
      <c r="T15" s="7">
        <f>0</f>
        <v>0</v>
      </c>
      <c r="U15" s="7">
        <f>0</f>
        <v>0</v>
      </c>
      <c r="V15" s="7">
        <f>0</f>
        <v>0</v>
      </c>
      <c r="W15" s="7">
        <f>0</f>
        <v>0</v>
      </c>
      <c r="X15" s="7">
        <f>0</f>
        <v>0</v>
      </c>
      <c r="Y15" s="7">
        <f>0</f>
        <v>0</v>
      </c>
      <c r="Z15" s="7">
        <f>0</f>
        <v>0</v>
      </c>
      <c r="AA15" s="7">
        <f>0</f>
        <v>0</v>
      </c>
      <c r="AB15" s="7">
        <f>0</f>
        <v>0</v>
      </c>
      <c r="AC15" s="7">
        <f>0</f>
        <v>0</v>
      </c>
      <c r="AD15" s="7">
        <f>0</f>
        <v>0</v>
      </c>
      <c r="AE15" s="7">
        <f>0</f>
        <v>0</v>
      </c>
      <c r="AF15" s="7">
        <f>0</f>
        <v>0</v>
      </c>
      <c r="AG15" s="7">
        <f>0</f>
        <v>0</v>
      </c>
      <c r="AH15" s="5">
        <f>0</f>
        <v>0</v>
      </c>
    </row>
    <row r="16" spans="1:258" s="5" customFormat="1" ht="30" customHeight="1" x14ac:dyDescent="0.25">
      <c r="A16" s="45" t="s">
        <v>17</v>
      </c>
      <c r="B16" s="45"/>
      <c r="C16" s="45"/>
      <c r="D16">
        <v>0</v>
      </c>
      <c r="E16"/>
      <c r="F16">
        <f t="shared" si="0"/>
        <v>0</v>
      </c>
      <c r="G16"/>
      <c r="H16" s="7">
        <f>0</f>
        <v>0</v>
      </c>
      <c r="I16" s="7">
        <f>0</f>
        <v>0</v>
      </c>
      <c r="J16" s="7">
        <f>0</f>
        <v>0</v>
      </c>
      <c r="K16" s="7">
        <f>0</f>
        <v>0</v>
      </c>
      <c r="L16" s="7">
        <f>0</f>
        <v>0</v>
      </c>
      <c r="M16" s="7">
        <f>0</f>
        <v>0</v>
      </c>
      <c r="N16" s="7">
        <f>0</f>
        <v>0</v>
      </c>
      <c r="O16" s="7">
        <f>0</f>
        <v>0</v>
      </c>
      <c r="P16" s="7">
        <f>0</f>
        <v>0</v>
      </c>
      <c r="Q16" s="7">
        <f>0</f>
        <v>0</v>
      </c>
      <c r="R16" s="7">
        <f>0</f>
        <v>0</v>
      </c>
      <c r="S16" s="7">
        <f>0</f>
        <v>0</v>
      </c>
      <c r="T16" s="7">
        <f>0</f>
        <v>0</v>
      </c>
      <c r="U16" s="7">
        <f>0</f>
        <v>0</v>
      </c>
      <c r="V16" s="7">
        <f>0</f>
        <v>0</v>
      </c>
      <c r="W16" s="7">
        <f>0</f>
        <v>0</v>
      </c>
      <c r="X16" s="7">
        <f>0</f>
        <v>0</v>
      </c>
      <c r="Y16" s="7">
        <f>0</f>
        <v>0</v>
      </c>
      <c r="Z16" s="7">
        <f>0</f>
        <v>0</v>
      </c>
      <c r="AA16" s="7">
        <f>0</f>
        <v>0</v>
      </c>
      <c r="AB16" s="7">
        <f>0</f>
        <v>0</v>
      </c>
      <c r="AC16" s="7">
        <f>0</f>
        <v>0</v>
      </c>
      <c r="AD16" s="7">
        <f>0</f>
        <v>0</v>
      </c>
      <c r="AE16" s="7">
        <f>0</f>
        <v>0</v>
      </c>
      <c r="AF16" s="7">
        <f>0</f>
        <v>0</v>
      </c>
      <c r="AG16" s="7">
        <f>0</f>
        <v>0</v>
      </c>
      <c r="AH16" s="5">
        <f>0</f>
        <v>0</v>
      </c>
    </row>
    <row r="17" spans="1:34" s="5" customFormat="1" ht="30" customHeight="1" x14ac:dyDescent="0.25">
      <c r="A17" s="45" t="s">
        <v>18</v>
      </c>
      <c r="B17" s="45"/>
      <c r="C17" s="45"/>
      <c r="D17">
        <v>1</v>
      </c>
      <c r="E17"/>
      <c r="F17">
        <f t="shared" si="0"/>
        <v>2</v>
      </c>
      <c r="G17"/>
      <c r="H17" s="7">
        <f>0</f>
        <v>0</v>
      </c>
      <c r="I17" s="7">
        <f>0</f>
        <v>0</v>
      </c>
      <c r="J17" s="7">
        <f>0</f>
        <v>0</v>
      </c>
      <c r="K17" s="7">
        <f>0</f>
        <v>0</v>
      </c>
      <c r="L17" s="7">
        <f>0</f>
        <v>0</v>
      </c>
      <c r="M17" s="7">
        <f>0</f>
        <v>0</v>
      </c>
      <c r="N17" s="7">
        <f>0</f>
        <v>0</v>
      </c>
      <c r="O17" s="7">
        <f>0</f>
        <v>0</v>
      </c>
      <c r="P17" s="7">
        <f>0</f>
        <v>0</v>
      </c>
      <c r="Q17" s="7">
        <f>0</f>
        <v>0</v>
      </c>
      <c r="R17" s="7">
        <f>0</f>
        <v>0</v>
      </c>
      <c r="S17" s="7">
        <f>0</f>
        <v>0</v>
      </c>
      <c r="T17" s="7">
        <f>0</f>
        <v>0</v>
      </c>
      <c r="U17" s="7">
        <f>0</f>
        <v>0</v>
      </c>
      <c r="V17" s="7">
        <f>0</f>
        <v>0</v>
      </c>
      <c r="W17" s="7">
        <f>0</f>
        <v>0</v>
      </c>
      <c r="X17" s="7">
        <f>2</f>
        <v>2</v>
      </c>
      <c r="Y17" s="7">
        <f>0</f>
        <v>0</v>
      </c>
      <c r="Z17" s="7">
        <f>0</f>
        <v>0</v>
      </c>
      <c r="AA17" s="7">
        <f>0</f>
        <v>0</v>
      </c>
      <c r="AB17" s="7">
        <f>0</f>
        <v>0</v>
      </c>
      <c r="AC17" s="7">
        <f>0</f>
        <v>0</v>
      </c>
      <c r="AD17" s="7">
        <f>0</f>
        <v>0</v>
      </c>
      <c r="AE17" s="7">
        <f>0</f>
        <v>0</v>
      </c>
      <c r="AF17" s="7">
        <f>0</f>
        <v>0</v>
      </c>
      <c r="AG17" s="7">
        <f>0</f>
        <v>0</v>
      </c>
      <c r="AH17" s="5">
        <f>0</f>
        <v>0</v>
      </c>
    </row>
    <row r="18" spans="1:34" s="5" customFormat="1" ht="30" customHeight="1" x14ac:dyDescent="0.25">
      <c r="A18" s="45" t="s">
        <v>8</v>
      </c>
      <c r="B18" s="45"/>
      <c r="C18" s="45"/>
      <c r="D18">
        <v>0</v>
      </c>
      <c r="E18"/>
      <c r="F18">
        <f t="shared" si="0"/>
        <v>0</v>
      </c>
      <c r="G18"/>
      <c r="H18" s="7">
        <f>0</f>
        <v>0</v>
      </c>
      <c r="I18" s="7">
        <f>0</f>
        <v>0</v>
      </c>
      <c r="J18" s="7">
        <f>0</f>
        <v>0</v>
      </c>
      <c r="K18" s="7">
        <f>0</f>
        <v>0</v>
      </c>
      <c r="L18" s="7">
        <f>0</f>
        <v>0</v>
      </c>
      <c r="M18" s="7">
        <f>0</f>
        <v>0</v>
      </c>
      <c r="N18" s="7">
        <f>0</f>
        <v>0</v>
      </c>
      <c r="O18" s="7">
        <f>0</f>
        <v>0</v>
      </c>
      <c r="P18" s="7">
        <f>0</f>
        <v>0</v>
      </c>
      <c r="Q18" s="7">
        <f>0</f>
        <v>0</v>
      </c>
      <c r="R18" s="7">
        <f>0</f>
        <v>0</v>
      </c>
      <c r="S18" s="7">
        <f>0</f>
        <v>0</v>
      </c>
      <c r="T18" s="7">
        <f>0</f>
        <v>0</v>
      </c>
      <c r="U18" s="7">
        <f>0</f>
        <v>0</v>
      </c>
      <c r="V18" s="7">
        <f>0</f>
        <v>0</v>
      </c>
      <c r="W18" s="7">
        <f>0</f>
        <v>0</v>
      </c>
      <c r="X18" s="7">
        <f>0</f>
        <v>0</v>
      </c>
      <c r="Y18" s="7">
        <f>0</f>
        <v>0</v>
      </c>
      <c r="Z18" s="7">
        <f>0</f>
        <v>0</v>
      </c>
      <c r="AA18" s="7">
        <f>0</f>
        <v>0</v>
      </c>
      <c r="AB18" s="7">
        <f>0</f>
        <v>0</v>
      </c>
      <c r="AC18" s="7">
        <f>0</f>
        <v>0</v>
      </c>
      <c r="AD18" s="7">
        <f>0</f>
        <v>0</v>
      </c>
      <c r="AE18" s="7">
        <f>0</f>
        <v>0</v>
      </c>
      <c r="AF18" s="7">
        <f>0</f>
        <v>0</v>
      </c>
      <c r="AG18" s="7">
        <f>0</f>
        <v>0</v>
      </c>
      <c r="AH18" s="5">
        <f>0</f>
        <v>0</v>
      </c>
    </row>
    <row r="19" spans="1:34" s="5" customFormat="1" ht="30" customHeight="1" x14ac:dyDescent="0.25">
      <c r="A19" s="45" t="s">
        <v>19</v>
      </c>
      <c r="B19" s="45"/>
      <c r="C19" s="45"/>
      <c r="D19">
        <v>1</v>
      </c>
      <c r="E19"/>
      <c r="F19">
        <f t="shared" si="0"/>
        <v>1</v>
      </c>
      <c r="G19"/>
      <c r="H19" s="7">
        <f>0</f>
        <v>0</v>
      </c>
      <c r="I19" s="7">
        <f>0</f>
        <v>0</v>
      </c>
      <c r="J19" s="7">
        <f>0</f>
        <v>0</v>
      </c>
      <c r="K19" s="7">
        <f>0</f>
        <v>0</v>
      </c>
      <c r="L19" s="7">
        <f>0</f>
        <v>0</v>
      </c>
      <c r="M19" s="7">
        <f>0</f>
        <v>0</v>
      </c>
      <c r="N19" s="7">
        <f>0</f>
        <v>0</v>
      </c>
      <c r="O19" s="7">
        <f>0</f>
        <v>0</v>
      </c>
      <c r="P19" s="7">
        <f>0</f>
        <v>0</v>
      </c>
      <c r="Q19" s="7">
        <f>0</f>
        <v>0</v>
      </c>
      <c r="R19" s="7">
        <f>0</f>
        <v>0</v>
      </c>
      <c r="S19" s="7">
        <f>0</f>
        <v>0</v>
      </c>
      <c r="T19" s="7">
        <f>0</f>
        <v>0</v>
      </c>
      <c r="U19" s="7">
        <f>0</f>
        <v>0</v>
      </c>
      <c r="V19" s="7">
        <f>0</f>
        <v>0</v>
      </c>
      <c r="W19" s="7">
        <f>0</f>
        <v>0</v>
      </c>
      <c r="X19" s="7">
        <f>0</f>
        <v>0</v>
      </c>
      <c r="Y19" s="7">
        <f>0</f>
        <v>0</v>
      </c>
      <c r="Z19" s="7">
        <f>0</f>
        <v>0</v>
      </c>
      <c r="AA19" s="7">
        <f>0</f>
        <v>0</v>
      </c>
      <c r="AB19" s="7">
        <f>1</f>
        <v>1</v>
      </c>
      <c r="AC19" s="7">
        <f>0</f>
        <v>0</v>
      </c>
      <c r="AD19" s="7">
        <f>0</f>
        <v>0</v>
      </c>
      <c r="AE19" s="7">
        <f>0</f>
        <v>0</v>
      </c>
      <c r="AF19" s="7">
        <f>0</f>
        <v>0</v>
      </c>
      <c r="AG19" s="7">
        <f>0</f>
        <v>0</v>
      </c>
      <c r="AH19" s="5">
        <f>0</f>
        <v>0</v>
      </c>
    </row>
    <row r="20" spans="1:34" s="5" customFormat="1" ht="30" customHeight="1" x14ac:dyDescent="0.25">
      <c r="A20" s="46" t="s">
        <v>13</v>
      </c>
      <c r="B20" s="46" t="s">
        <v>21</v>
      </c>
      <c r="C20" s="46"/>
      <c r="D20">
        <v>3</v>
      </c>
      <c r="E20"/>
      <c r="F20">
        <f t="shared" si="0"/>
        <v>5</v>
      </c>
      <c r="G20"/>
      <c r="H20" s="7">
        <f>0</f>
        <v>0</v>
      </c>
      <c r="I20" s="7">
        <f>1</f>
        <v>1</v>
      </c>
      <c r="J20" s="7">
        <f>0</f>
        <v>0</v>
      </c>
      <c r="K20" s="7">
        <f>0</f>
        <v>0</v>
      </c>
      <c r="L20" s="7">
        <f>1</f>
        <v>1</v>
      </c>
      <c r="M20" s="7">
        <f>0</f>
        <v>0</v>
      </c>
      <c r="N20" s="7">
        <f>1</f>
        <v>1</v>
      </c>
      <c r="O20" s="7">
        <f>0</f>
        <v>0</v>
      </c>
      <c r="P20" s="7">
        <f>0</f>
        <v>0</v>
      </c>
      <c r="Q20" s="7">
        <f>0</f>
        <v>0</v>
      </c>
      <c r="R20" s="7">
        <f>0</f>
        <v>0</v>
      </c>
      <c r="S20" s="7">
        <f>0</f>
        <v>0</v>
      </c>
      <c r="T20" s="7">
        <f>0</f>
        <v>0</v>
      </c>
      <c r="U20" s="7">
        <f>0</f>
        <v>0</v>
      </c>
      <c r="V20" s="7">
        <f>0</f>
        <v>0</v>
      </c>
      <c r="W20" s="7">
        <f>0</f>
        <v>0</v>
      </c>
      <c r="X20" s="7">
        <f>0</f>
        <v>0</v>
      </c>
      <c r="Y20" s="7">
        <f>0</f>
        <v>0</v>
      </c>
      <c r="Z20" s="7">
        <f>0</f>
        <v>0</v>
      </c>
      <c r="AA20" s="7">
        <f>0</f>
        <v>0</v>
      </c>
      <c r="AB20" s="7">
        <f>0</f>
        <v>0</v>
      </c>
      <c r="AC20" s="7">
        <f>0</f>
        <v>0</v>
      </c>
      <c r="AD20" s="7">
        <f>1</f>
        <v>1</v>
      </c>
      <c r="AE20" s="7">
        <f>0</f>
        <v>0</v>
      </c>
      <c r="AF20" s="7">
        <f>0</f>
        <v>0</v>
      </c>
      <c r="AG20" s="7">
        <f>0</f>
        <v>0</v>
      </c>
      <c r="AH20" s="5">
        <f>1</f>
        <v>1</v>
      </c>
    </row>
    <row r="21" spans="1:34" s="5" customFormat="1" ht="30" customHeight="1" x14ac:dyDescent="0.25">
      <c r="A21" s="46"/>
      <c r="B21" s="54" t="s">
        <v>9</v>
      </c>
      <c r="C21" s="54"/>
      <c r="D21">
        <v>0</v>
      </c>
      <c r="E21"/>
      <c r="F21">
        <f t="shared" si="0"/>
        <v>0</v>
      </c>
      <c r="G21"/>
      <c r="H21" s="7">
        <f>0</f>
        <v>0</v>
      </c>
      <c r="I21" s="7">
        <f>0</f>
        <v>0</v>
      </c>
      <c r="J21" s="7">
        <f>0</f>
        <v>0</v>
      </c>
      <c r="K21" s="7">
        <f>0</f>
        <v>0</v>
      </c>
      <c r="L21" s="7">
        <f>0</f>
        <v>0</v>
      </c>
      <c r="M21" s="7">
        <f>0</f>
        <v>0</v>
      </c>
      <c r="N21" s="7">
        <f>0</f>
        <v>0</v>
      </c>
      <c r="O21" s="7">
        <f>0</f>
        <v>0</v>
      </c>
      <c r="P21" s="7">
        <f>0</f>
        <v>0</v>
      </c>
      <c r="Q21" s="7">
        <f>0</f>
        <v>0</v>
      </c>
      <c r="R21" s="7">
        <f>0</f>
        <v>0</v>
      </c>
      <c r="S21" s="7">
        <f>0</f>
        <v>0</v>
      </c>
      <c r="T21" s="7">
        <f>0</f>
        <v>0</v>
      </c>
      <c r="U21" s="7">
        <f>0</f>
        <v>0</v>
      </c>
      <c r="V21" s="7">
        <f>0</f>
        <v>0</v>
      </c>
      <c r="W21" s="7">
        <f>0</f>
        <v>0</v>
      </c>
      <c r="X21" s="7">
        <f>0</f>
        <v>0</v>
      </c>
      <c r="Y21" s="7">
        <f>0</f>
        <v>0</v>
      </c>
      <c r="Z21" s="7">
        <f>0</f>
        <v>0</v>
      </c>
      <c r="AA21" s="7">
        <f>0</f>
        <v>0</v>
      </c>
      <c r="AB21" s="7">
        <f>0</f>
        <v>0</v>
      </c>
      <c r="AC21" s="7">
        <f>0</f>
        <v>0</v>
      </c>
      <c r="AD21" s="7">
        <f>0</f>
        <v>0</v>
      </c>
      <c r="AE21" s="7">
        <f>0</f>
        <v>0</v>
      </c>
      <c r="AF21" s="7">
        <f>0</f>
        <v>0</v>
      </c>
      <c r="AG21" s="7">
        <f>0</f>
        <v>0</v>
      </c>
      <c r="AH21" s="5">
        <f>0</f>
        <v>0</v>
      </c>
    </row>
    <row r="22" spans="1:34" s="5" customFormat="1" ht="30" customHeight="1" x14ac:dyDescent="0.25">
      <c r="A22" s="46"/>
      <c r="B22" s="46" t="s">
        <v>22</v>
      </c>
      <c r="C22" s="46"/>
      <c r="D22">
        <v>1</v>
      </c>
      <c r="E22"/>
      <c r="F22">
        <f t="shared" si="0"/>
        <v>1</v>
      </c>
      <c r="G22"/>
      <c r="H22" s="7">
        <f>0</f>
        <v>0</v>
      </c>
      <c r="I22" s="7">
        <f>0</f>
        <v>0</v>
      </c>
      <c r="J22" s="7">
        <f>0</f>
        <v>0</v>
      </c>
      <c r="K22" s="7">
        <f>0</f>
        <v>0</v>
      </c>
      <c r="L22" s="7">
        <f>0</f>
        <v>0</v>
      </c>
      <c r="M22" s="7">
        <f>0</f>
        <v>0</v>
      </c>
      <c r="N22" s="7">
        <f>0</f>
        <v>0</v>
      </c>
      <c r="O22" s="7">
        <f>0</f>
        <v>0</v>
      </c>
      <c r="P22" s="7">
        <f>0</f>
        <v>0</v>
      </c>
      <c r="Q22" s="7">
        <f>0</f>
        <v>0</v>
      </c>
      <c r="R22" s="7">
        <f>0</f>
        <v>0</v>
      </c>
      <c r="S22" s="7">
        <f>1</f>
        <v>1</v>
      </c>
      <c r="T22" s="7">
        <f>0</f>
        <v>0</v>
      </c>
      <c r="U22" s="7">
        <f>0</f>
        <v>0</v>
      </c>
      <c r="V22" s="7">
        <f>0</f>
        <v>0</v>
      </c>
      <c r="W22" s="7">
        <f>0</f>
        <v>0</v>
      </c>
      <c r="X22" s="7">
        <f>0</f>
        <v>0</v>
      </c>
      <c r="Y22" s="7">
        <f>0</f>
        <v>0</v>
      </c>
      <c r="Z22" s="7">
        <f>0</f>
        <v>0</v>
      </c>
      <c r="AA22" s="7">
        <f>0</f>
        <v>0</v>
      </c>
      <c r="AB22" s="7">
        <f>0</f>
        <v>0</v>
      </c>
      <c r="AC22" s="7">
        <f>0</f>
        <v>0</v>
      </c>
      <c r="AD22" s="7">
        <f>0</f>
        <v>0</v>
      </c>
      <c r="AE22" s="7">
        <f>0</f>
        <v>0</v>
      </c>
      <c r="AF22" s="7">
        <f>0</f>
        <v>0</v>
      </c>
      <c r="AG22" s="7">
        <f>0</f>
        <v>0</v>
      </c>
      <c r="AH22" s="5">
        <f>0</f>
        <v>0</v>
      </c>
    </row>
    <row r="23" spans="1:34" s="5" customFormat="1" ht="30" customHeight="1" x14ac:dyDescent="0.25">
      <c r="A23" s="46"/>
      <c r="B23" s="46" t="s">
        <v>23</v>
      </c>
      <c r="C23" s="46"/>
      <c r="D23">
        <v>0</v>
      </c>
      <c r="E23"/>
      <c r="F23">
        <f t="shared" si="0"/>
        <v>0</v>
      </c>
      <c r="G23"/>
      <c r="H23" s="7">
        <f>0</f>
        <v>0</v>
      </c>
      <c r="I23" s="7">
        <f>0</f>
        <v>0</v>
      </c>
      <c r="J23" s="7">
        <f>0</f>
        <v>0</v>
      </c>
      <c r="K23" s="7">
        <f>0</f>
        <v>0</v>
      </c>
      <c r="L23" s="7">
        <f>0</f>
        <v>0</v>
      </c>
      <c r="M23" s="7">
        <f>0</f>
        <v>0</v>
      </c>
      <c r="N23" s="7">
        <f>0</f>
        <v>0</v>
      </c>
      <c r="O23" s="7">
        <f>0</f>
        <v>0</v>
      </c>
      <c r="P23" s="7">
        <f>0</f>
        <v>0</v>
      </c>
      <c r="Q23" s="7">
        <f>0</f>
        <v>0</v>
      </c>
      <c r="R23" s="7">
        <f>0</f>
        <v>0</v>
      </c>
      <c r="S23" s="7">
        <f>0</f>
        <v>0</v>
      </c>
      <c r="T23" s="7">
        <f>0</f>
        <v>0</v>
      </c>
      <c r="U23" s="7">
        <f>0</f>
        <v>0</v>
      </c>
      <c r="V23" s="7">
        <f>0</f>
        <v>0</v>
      </c>
      <c r="W23" s="7">
        <f>0</f>
        <v>0</v>
      </c>
      <c r="X23" s="7">
        <f>0</f>
        <v>0</v>
      </c>
      <c r="Y23" s="7">
        <f>0</f>
        <v>0</v>
      </c>
      <c r="Z23" s="7">
        <f>0</f>
        <v>0</v>
      </c>
      <c r="AA23" s="7">
        <f>0</f>
        <v>0</v>
      </c>
      <c r="AB23" s="7">
        <f>0</f>
        <v>0</v>
      </c>
      <c r="AC23" s="7">
        <f>0</f>
        <v>0</v>
      </c>
      <c r="AD23" s="7">
        <f>0</f>
        <v>0</v>
      </c>
      <c r="AE23" s="7">
        <f>0</f>
        <v>0</v>
      </c>
      <c r="AF23" s="7">
        <f>0</f>
        <v>0</v>
      </c>
      <c r="AG23" s="7">
        <f>0</f>
        <v>0</v>
      </c>
      <c r="AH23" s="5">
        <f>0</f>
        <v>0</v>
      </c>
    </row>
    <row r="24" spans="1:34" s="5" customFormat="1" ht="30" customHeight="1" x14ac:dyDescent="0.25">
      <c r="A24" s="53" t="s">
        <v>11</v>
      </c>
      <c r="B24" s="53"/>
      <c r="C24" s="53"/>
      <c r="D24">
        <v>2</v>
      </c>
      <c r="E24"/>
      <c r="F24">
        <f t="shared" si="0"/>
        <v>2</v>
      </c>
      <c r="G24"/>
      <c r="H24" s="7">
        <f>0</f>
        <v>0</v>
      </c>
      <c r="I24" s="7">
        <f>0</f>
        <v>0</v>
      </c>
      <c r="J24" s="7">
        <f>0</f>
        <v>0</v>
      </c>
      <c r="K24" s="7">
        <f>0</f>
        <v>0</v>
      </c>
      <c r="L24" s="7">
        <f>0</f>
        <v>0</v>
      </c>
      <c r="M24" s="7">
        <f>0</f>
        <v>0</v>
      </c>
      <c r="N24" s="7">
        <f>0</f>
        <v>0</v>
      </c>
      <c r="O24" s="7">
        <f>0</f>
        <v>0</v>
      </c>
      <c r="P24" s="7">
        <f>0</f>
        <v>0</v>
      </c>
      <c r="Q24" s="7">
        <f>0</f>
        <v>0</v>
      </c>
      <c r="R24" s="7">
        <f>0</f>
        <v>0</v>
      </c>
      <c r="S24" s="7">
        <f>0</f>
        <v>0</v>
      </c>
      <c r="T24" s="7">
        <f>0</f>
        <v>0</v>
      </c>
      <c r="U24" s="7">
        <f>0</f>
        <v>0</v>
      </c>
      <c r="V24" s="7">
        <f>2</f>
        <v>2</v>
      </c>
      <c r="W24" s="7">
        <f>0</f>
        <v>0</v>
      </c>
      <c r="X24" s="7">
        <f>0</f>
        <v>0</v>
      </c>
      <c r="Y24" s="7">
        <f>0</f>
        <v>0</v>
      </c>
      <c r="Z24" s="7">
        <f>0</f>
        <v>0</v>
      </c>
      <c r="AA24" s="7">
        <f>0</f>
        <v>0</v>
      </c>
      <c r="AB24" s="7">
        <f>0</f>
        <v>0</v>
      </c>
      <c r="AC24" s="7">
        <f>0</f>
        <v>0</v>
      </c>
      <c r="AD24" s="7">
        <f>0</f>
        <v>0</v>
      </c>
      <c r="AE24" s="7">
        <f>0</f>
        <v>0</v>
      </c>
      <c r="AF24" s="7">
        <f>0</f>
        <v>0</v>
      </c>
      <c r="AG24" s="7">
        <f>0</f>
        <v>0</v>
      </c>
      <c r="AH24" s="5">
        <f>0</f>
        <v>0</v>
      </c>
    </row>
    <row r="25" spans="1:34" s="5" customFormat="1" ht="30" customHeight="1" x14ac:dyDescent="0.25">
      <c r="A25" s="53" t="s">
        <v>20</v>
      </c>
      <c r="B25" s="53"/>
      <c r="C25" s="53"/>
      <c r="D25">
        <v>2</v>
      </c>
      <c r="E25"/>
      <c r="F25">
        <f t="shared" si="0"/>
        <v>2</v>
      </c>
      <c r="G25"/>
      <c r="H25" s="7">
        <f>0</f>
        <v>0</v>
      </c>
      <c r="I25" s="7">
        <f>0</f>
        <v>0</v>
      </c>
      <c r="J25" s="7">
        <f>0</f>
        <v>0</v>
      </c>
      <c r="K25" s="7">
        <f>0</f>
        <v>0</v>
      </c>
      <c r="L25" s="7">
        <f>0</f>
        <v>0</v>
      </c>
      <c r="M25" s="7">
        <f>0</f>
        <v>0</v>
      </c>
      <c r="N25" s="7">
        <f>0</f>
        <v>0</v>
      </c>
      <c r="O25" s="7">
        <f>0</f>
        <v>0</v>
      </c>
      <c r="P25" s="7">
        <f>0</f>
        <v>0</v>
      </c>
      <c r="Q25" s="7">
        <f>0</f>
        <v>0</v>
      </c>
      <c r="R25" s="7">
        <f>0</f>
        <v>0</v>
      </c>
      <c r="S25" s="7">
        <f>0</f>
        <v>0</v>
      </c>
      <c r="T25" s="7">
        <f>0</f>
        <v>0</v>
      </c>
      <c r="U25" s="7">
        <f>0</f>
        <v>0</v>
      </c>
      <c r="V25" s="7">
        <f>2</f>
        <v>2</v>
      </c>
      <c r="W25" s="7">
        <f>0</f>
        <v>0</v>
      </c>
      <c r="X25" s="7">
        <f>0</f>
        <v>0</v>
      </c>
      <c r="Y25" s="7">
        <f>0</f>
        <v>0</v>
      </c>
      <c r="Z25" s="7">
        <f>0</f>
        <v>0</v>
      </c>
      <c r="AA25" s="7">
        <f>0</f>
        <v>0</v>
      </c>
      <c r="AB25" s="7">
        <f>0</f>
        <v>0</v>
      </c>
      <c r="AC25" s="7">
        <f>0</f>
        <v>0</v>
      </c>
      <c r="AD25" s="7">
        <f>0</f>
        <v>0</v>
      </c>
      <c r="AE25" s="7">
        <f>0</f>
        <v>0</v>
      </c>
      <c r="AF25" s="7">
        <f>0</f>
        <v>0</v>
      </c>
      <c r="AG25" s="7">
        <f>0</f>
        <v>0</v>
      </c>
      <c r="AH25" s="5">
        <f>0</f>
        <v>0</v>
      </c>
    </row>
    <row r="26" spans="1:34" s="5" customFormat="1" ht="30" customHeight="1" x14ac:dyDescent="0.25">
      <c r="A26" s="46" t="s">
        <v>12</v>
      </c>
      <c r="B26" s="46" t="s">
        <v>21</v>
      </c>
      <c r="C26" s="46"/>
      <c r="D26">
        <v>0</v>
      </c>
      <c r="E26"/>
      <c r="F26">
        <f t="shared" si="0"/>
        <v>0</v>
      </c>
      <c r="G26"/>
      <c r="H26" s="7">
        <f>0</f>
        <v>0</v>
      </c>
      <c r="I26" s="7">
        <f>0</f>
        <v>0</v>
      </c>
      <c r="J26" s="7">
        <f>0</f>
        <v>0</v>
      </c>
      <c r="K26" s="7">
        <f>0</f>
        <v>0</v>
      </c>
      <c r="L26" s="7">
        <f>0</f>
        <v>0</v>
      </c>
      <c r="M26" s="7">
        <f>0</f>
        <v>0</v>
      </c>
      <c r="N26" s="7">
        <f>0</f>
        <v>0</v>
      </c>
      <c r="O26" s="7">
        <f>0</f>
        <v>0</v>
      </c>
      <c r="P26" s="7">
        <f>0</f>
        <v>0</v>
      </c>
      <c r="Q26" s="7">
        <f>0</f>
        <v>0</v>
      </c>
      <c r="R26" s="7">
        <f>0</f>
        <v>0</v>
      </c>
      <c r="S26" s="7">
        <f>0</f>
        <v>0</v>
      </c>
      <c r="T26" s="7">
        <f>0</f>
        <v>0</v>
      </c>
      <c r="U26" s="7">
        <f>0</f>
        <v>0</v>
      </c>
      <c r="V26" s="7">
        <f>0</f>
        <v>0</v>
      </c>
      <c r="W26" s="7">
        <f>0</f>
        <v>0</v>
      </c>
      <c r="X26" s="7">
        <f>0</f>
        <v>0</v>
      </c>
      <c r="Y26" s="7">
        <f>0</f>
        <v>0</v>
      </c>
      <c r="Z26" s="7">
        <f>0</f>
        <v>0</v>
      </c>
      <c r="AA26" s="7">
        <f>0</f>
        <v>0</v>
      </c>
      <c r="AB26" s="7">
        <f>0</f>
        <v>0</v>
      </c>
      <c r="AC26" s="7">
        <f>0</f>
        <v>0</v>
      </c>
      <c r="AD26" s="7">
        <f>0</f>
        <v>0</v>
      </c>
      <c r="AE26" s="7">
        <f>0</f>
        <v>0</v>
      </c>
      <c r="AF26" s="7">
        <f>0</f>
        <v>0</v>
      </c>
      <c r="AG26" s="7">
        <f>0</f>
        <v>0</v>
      </c>
      <c r="AH26" s="5">
        <f>0</f>
        <v>0</v>
      </c>
    </row>
    <row r="27" spans="1:34" s="5" customFormat="1" ht="30" customHeight="1" x14ac:dyDescent="0.25">
      <c r="A27" s="46"/>
      <c r="B27" s="54" t="s">
        <v>24</v>
      </c>
      <c r="C27" s="54"/>
      <c r="D27">
        <v>0</v>
      </c>
      <c r="E27"/>
      <c r="F27">
        <f t="shared" si="0"/>
        <v>0</v>
      </c>
      <c r="G27"/>
      <c r="H27" s="7">
        <f>0</f>
        <v>0</v>
      </c>
      <c r="I27" s="7">
        <f>0</f>
        <v>0</v>
      </c>
      <c r="J27" s="7">
        <f>0</f>
        <v>0</v>
      </c>
      <c r="K27" s="7">
        <f>0</f>
        <v>0</v>
      </c>
      <c r="L27" s="7">
        <f>0</f>
        <v>0</v>
      </c>
      <c r="M27" s="7">
        <f>0</f>
        <v>0</v>
      </c>
      <c r="N27" s="7">
        <f>0</f>
        <v>0</v>
      </c>
      <c r="O27" s="7">
        <f>0</f>
        <v>0</v>
      </c>
      <c r="P27" s="7">
        <f>0</f>
        <v>0</v>
      </c>
      <c r="Q27" s="7">
        <f>0</f>
        <v>0</v>
      </c>
      <c r="R27" s="7">
        <f>0</f>
        <v>0</v>
      </c>
      <c r="S27" s="7">
        <f>0</f>
        <v>0</v>
      </c>
      <c r="T27" s="7">
        <f>0</f>
        <v>0</v>
      </c>
      <c r="U27" s="7">
        <f>0</f>
        <v>0</v>
      </c>
      <c r="V27" s="7">
        <f>0</f>
        <v>0</v>
      </c>
      <c r="W27" s="7">
        <f>0</f>
        <v>0</v>
      </c>
      <c r="X27" s="7">
        <f>0</f>
        <v>0</v>
      </c>
      <c r="Y27" s="7">
        <f>0</f>
        <v>0</v>
      </c>
      <c r="Z27" s="7">
        <f>0</f>
        <v>0</v>
      </c>
      <c r="AA27" s="7">
        <f>0</f>
        <v>0</v>
      </c>
      <c r="AB27" s="7">
        <f>0</f>
        <v>0</v>
      </c>
      <c r="AC27" s="7">
        <f>0</f>
        <v>0</v>
      </c>
      <c r="AD27" s="7">
        <f>0</f>
        <v>0</v>
      </c>
      <c r="AE27" s="7">
        <f>0</f>
        <v>0</v>
      </c>
      <c r="AF27" s="7">
        <f>0</f>
        <v>0</v>
      </c>
      <c r="AG27" s="7">
        <f>0</f>
        <v>0</v>
      </c>
      <c r="AH27" s="5">
        <f>0</f>
        <v>0</v>
      </c>
    </row>
    <row r="28" spans="1:34" s="5" customFormat="1" ht="30" customHeight="1" x14ac:dyDescent="0.25">
      <c r="A28" s="46"/>
      <c r="B28" s="46" t="s">
        <v>22</v>
      </c>
      <c r="C28" s="46"/>
      <c r="D28">
        <v>0</v>
      </c>
      <c r="E28"/>
      <c r="F28">
        <f t="shared" si="0"/>
        <v>0</v>
      </c>
      <c r="G28"/>
      <c r="H28" s="7">
        <f>0</f>
        <v>0</v>
      </c>
      <c r="I28" s="7">
        <f>0</f>
        <v>0</v>
      </c>
      <c r="J28" s="7">
        <f>0</f>
        <v>0</v>
      </c>
      <c r="K28" s="7">
        <f>0</f>
        <v>0</v>
      </c>
      <c r="L28" s="7">
        <f>0</f>
        <v>0</v>
      </c>
      <c r="M28" s="7">
        <f>0</f>
        <v>0</v>
      </c>
      <c r="N28" s="7">
        <f>0</f>
        <v>0</v>
      </c>
      <c r="O28" s="7">
        <f>0</f>
        <v>0</v>
      </c>
      <c r="P28" s="7">
        <f>0</f>
        <v>0</v>
      </c>
      <c r="Q28" s="7">
        <f>0</f>
        <v>0</v>
      </c>
      <c r="R28" s="7">
        <f>0</f>
        <v>0</v>
      </c>
      <c r="S28" s="7">
        <f>0</f>
        <v>0</v>
      </c>
      <c r="T28" s="7">
        <f>0</f>
        <v>0</v>
      </c>
      <c r="U28" s="7">
        <f>0</f>
        <v>0</v>
      </c>
      <c r="V28" s="7">
        <f>0</f>
        <v>0</v>
      </c>
      <c r="W28" s="7">
        <f>0</f>
        <v>0</v>
      </c>
      <c r="X28" s="7">
        <f>0</f>
        <v>0</v>
      </c>
      <c r="Y28" s="7">
        <f>0</f>
        <v>0</v>
      </c>
      <c r="Z28" s="7">
        <f>0</f>
        <v>0</v>
      </c>
      <c r="AA28" s="7">
        <f>0</f>
        <v>0</v>
      </c>
      <c r="AB28" s="7">
        <f>0</f>
        <v>0</v>
      </c>
      <c r="AC28" s="7">
        <f>0</f>
        <v>0</v>
      </c>
      <c r="AD28" s="7">
        <f>0</f>
        <v>0</v>
      </c>
      <c r="AE28" s="7">
        <f>0</f>
        <v>0</v>
      </c>
      <c r="AF28" s="7">
        <f>0</f>
        <v>0</v>
      </c>
      <c r="AG28" s="7">
        <f>0</f>
        <v>0</v>
      </c>
      <c r="AH28" s="5">
        <f>0</f>
        <v>0</v>
      </c>
    </row>
    <row r="29" spans="1:34" s="5" customFormat="1" ht="30" customHeight="1" x14ac:dyDescent="0.25">
      <c r="A29" s="46"/>
      <c r="B29" s="46" t="s">
        <v>10</v>
      </c>
      <c r="C29" s="46"/>
      <c r="D29">
        <v>0</v>
      </c>
      <c r="E29"/>
      <c r="F29">
        <f t="shared" si="0"/>
        <v>0</v>
      </c>
      <c r="G29"/>
      <c r="H29" s="7">
        <f>0</f>
        <v>0</v>
      </c>
      <c r="I29" s="7">
        <f>0</f>
        <v>0</v>
      </c>
      <c r="J29" s="7">
        <f>0</f>
        <v>0</v>
      </c>
      <c r="K29" s="7">
        <f>0</f>
        <v>0</v>
      </c>
      <c r="L29" s="7">
        <f>0</f>
        <v>0</v>
      </c>
      <c r="M29" s="7">
        <f>0</f>
        <v>0</v>
      </c>
      <c r="N29" s="7">
        <f>0</f>
        <v>0</v>
      </c>
      <c r="O29" s="7">
        <f>0</f>
        <v>0</v>
      </c>
      <c r="P29" s="7">
        <f>0</f>
        <v>0</v>
      </c>
      <c r="Q29" s="7">
        <f>0</f>
        <v>0</v>
      </c>
      <c r="R29" s="7">
        <f>0</f>
        <v>0</v>
      </c>
      <c r="S29" s="7">
        <f>0</f>
        <v>0</v>
      </c>
      <c r="T29" s="7">
        <f>0</f>
        <v>0</v>
      </c>
      <c r="U29" s="7">
        <f>0</f>
        <v>0</v>
      </c>
      <c r="V29" s="7">
        <f>0</f>
        <v>0</v>
      </c>
      <c r="W29" s="7">
        <f>0</f>
        <v>0</v>
      </c>
      <c r="X29" s="7">
        <f>0</f>
        <v>0</v>
      </c>
      <c r="Y29" s="7">
        <f>0</f>
        <v>0</v>
      </c>
      <c r="Z29" s="7">
        <f>0</f>
        <v>0</v>
      </c>
      <c r="AA29" s="7">
        <f>0</f>
        <v>0</v>
      </c>
      <c r="AB29" s="7">
        <f>0</f>
        <v>0</v>
      </c>
      <c r="AC29" s="7">
        <f>0</f>
        <v>0</v>
      </c>
      <c r="AD29" s="7">
        <f>0</f>
        <v>0</v>
      </c>
      <c r="AE29" s="7">
        <f>0</f>
        <v>0</v>
      </c>
      <c r="AF29" s="7">
        <f>0</f>
        <v>0</v>
      </c>
      <c r="AG29" s="7">
        <f>0</f>
        <v>0</v>
      </c>
      <c r="AH29" s="5">
        <f>0</f>
        <v>0</v>
      </c>
    </row>
    <row r="32" spans="1:34" ht="35.25" customHeight="1" x14ac:dyDescent="0.25"/>
  </sheetData>
  <mergeCells count="34">
    <mergeCell ref="H1:AD2"/>
    <mergeCell ref="H3:AD3"/>
    <mergeCell ref="A24:C24"/>
    <mergeCell ref="A25:C25"/>
    <mergeCell ref="A26:A29"/>
    <mergeCell ref="B26:C26"/>
    <mergeCell ref="B27:C27"/>
    <mergeCell ref="B28:C28"/>
    <mergeCell ref="B29:C29"/>
    <mergeCell ref="A17:C17"/>
    <mergeCell ref="A18:C18"/>
    <mergeCell ref="A19:C19"/>
    <mergeCell ref="A20:A23"/>
    <mergeCell ref="B20:C20"/>
    <mergeCell ref="B21:C21"/>
    <mergeCell ref="B22:C22"/>
    <mergeCell ref="B23:C23"/>
    <mergeCell ref="A12:C12"/>
    <mergeCell ref="A13:C13"/>
    <mergeCell ref="A14:C14"/>
    <mergeCell ref="A15:C15"/>
    <mergeCell ref="A16:C16"/>
    <mergeCell ref="A7:C7"/>
    <mergeCell ref="A8:C8"/>
    <mergeCell ref="A9:C9"/>
    <mergeCell ref="A10:C10"/>
    <mergeCell ref="A11:C11"/>
    <mergeCell ref="A1:C4"/>
    <mergeCell ref="F1:F4"/>
    <mergeCell ref="G1:G4"/>
    <mergeCell ref="A5:C5"/>
    <mergeCell ref="A6:C6"/>
    <mergeCell ref="E1:E4"/>
    <mergeCell ref="D1:D4"/>
  </mergeCells>
  <conditionalFormatting sqref="A1:C29 F1:XFD29">
    <cfRule type="notContainsBlanks" dxfId="2" priority="3" stopIfTrue="1">
      <formula>LEN(TRIM(A1))&gt;0</formula>
    </cfRule>
  </conditionalFormatting>
  <conditionalFormatting sqref="E1:E29">
    <cfRule type="notContainsBlanks" dxfId="1" priority="2" stopIfTrue="1">
      <formula>LEN(TRIM(E1))&gt;0</formula>
    </cfRule>
  </conditionalFormatting>
  <conditionalFormatting sqref="D1:D29">
    <cfRule type="notContainsBlanks" dxfId="0" priority="1" stopIfTrue="1">
      <formula>LEN(TRIM(D1))&gt;0</formula>
    </cfRule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Лист1 (2)</vt:lpstr>
      <vt:lpstr>Лист1!_GoBack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Городничева Дарья Олеговна</dc:creator>
  <cp:lastModifiedBy>Городничева Дарья Олеговна</cp:lastModifiedBy>
  <cp:lastPrinted>2019-07-03T13:19:47Z</cp:lastPrinted>
  <dcterms:created xsi:type="dcterms:W3CDTF">2006-09-16T00:00:00Z</dcterms:created>
  <dcterms:modified xsi:type="dcterms:W3CDTF">2019-07-03T13:55:48Z</dcterms:modified>
</cp:coreProperties>
</file>