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0" windowWidth="19420" windowHeight="11020" activeTab="0"/>
  </bookViews>
  <sheets>
    <sheet name="Свод" sheetId="1" r:id="rId1"/>
    <sheet name="ПП1" sheetId="2" r:id="rId2"/>
    <sheet name="ПП2" sheetId="3" r:id="rId3"/>
    <sheet name="ПП3" sheetId="4" r:id="rId4"/>
    <sheet name="ПП4" sheetId="5" r:id="rId5"/>
    <sheet name="ПП5" sheetId="6" r:id="rId6"/>
    <sheet name="ПП6" sheetId="7" r:id="rId7"/>
    <sheet name="ПП7" sheetId="8" r:id="rId8"/>
  </sheets>
  <definedNames/>
  <calcPr fullCalcOnLoad="1"/>
</workbook>
</file>

<file path=xl/sharedStrings.xml><?xml version="1.0" encoding="utf-8"?>
<sst xmlns="http://schemas.openxmlformats.org/spreadsheetml/2006/main" count="381" uniqueCount="155">
  <si>
    <t>ед.изм</t>
  </si>
  <si>
    <t>…</t>
  </si>
  <si>
    <t>Cel - оценка степени достижения цели, решения задачи государственной программы (подпрограммы)</t>
  </si>
  <si>
    <t>n</t>
  </si>
  <si>
    <t>Mer - оценка степени реализации мероприятий государственной программы (подпрограммы)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</si>
  <si>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</si>
  <si>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</si>
  <si>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</si>
  <si>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</si>
  <si>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</si>
  <si>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</si>
  <si>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</si>
  <si>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</si>
  <si>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</si>
  <si>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</si>
  <si>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Виды результатов оценки</t>
  </si>
  <si>
    <t>Таблица  № 3</t>
  </si>
  <si>
    <t>Градации оценки эффективности реализации государственной программы Калужской области (подпрограммы)</t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</si>
  <si>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</si>
  <si>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</si>
  <si>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t>Границы диапазона оценки</t>
  </si>
  <si>
    <t>Сумма значений x 100%</t>
  </si>
  <si>
    <t>1-й вариант расчета комплексной оценки эффективности реализации государственной программы, если в ее состав  входят подпрограммы:  ОГП = 0,5 * Cel ГП  + 0,5 * Оппсв, где ОГП - комплексная оценка государственной программы, Оппсв  - средняя величина комплексных оценок подпрограмм, входящих в государственную программу</t>
  </si>
  <si>
    <t>Комплексная оценка эфективности релизации государственной программы ***)</t>
  </si>
  <si>
    <t>Критерий 2 - Степень оценки эффективности подпрограмм</t>
  </si>
  <si>
    <r>
      <rPr>
        <sz val="10"/>
        <color indexed="8"/>
        <rFont val="Times New Roman"/>
        <family val="1"/>
      </rPr>
      <t>О</t>
    </r>
    <r>
      <rPr>
        <vertAlign val="superscript"/>
        <sz val="10"/>
        <color indexed="8"/>
        <rFont val="Times New Roman"/>
        <family val="1"/>
      </rPr>
      <t xml:space="preserve">ПП - </t>
    </r>
    <r>
      <rPr>
        <sz val="10"/>
        <color indexed="8"/>
        <rFont val="Times New Roman"/>
        <family val="1"/>
      </rPr>
      <t>Комплексная оценка эффективности реализации подпрограммы</t>
    </r>
    <r>
      <rPr>
        <vertAlign val="superscript"/>
        <sz val="8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 xml:space="preserve">
</t>
    </r>
  </si>
  <si>
    <t xml:space="preserve">Критерий 1 - Степень достижения целей и решения задач государственной программы </t>
  </si>
  <si>
    <t>Наименование подпрограммы</t>
  </si>
  <si>
    <t>Инвестиции в основной капитал без учета бюджетных средств на душу населения</t>
  </si>
  <si>
    <t xml:space="preserve">Отношение числа высокопроизводительных рабочих мест к среднегодовой численности занятого населения в Калужской области </t>
  </si>
  <si>
    <t>тыс. руб.</t>
  </si>
  <si>
    <t>%</t>
  </si>
  <si>
    <t>Подпрограмма "Формирование благоприятной инвестиционной среды в Калужской области"</t>
  </si>
  <si>
    <t>Подпрограмма "Развитие промышленного сектора экономики Калужской области"</t>
  </si>
  <si>
    <t>Подпрограмма "Развитие промышленности строительных материалов и индустриального домостроения в Калужской области"</t>
  </si>
  <si>
    <t>Подпрограмма "Применение композиционных материалов и изделий из них в Калужской области"</t>
  </si>
  <si>
    <t>Подпрограмма "Организация транспортного обслуживания населения на территории Калужской области"</t>
  </si>
  <si>
    <t>Подпрограмма " Развитие торговли в Калужской области"</t>
  </si>
  <si>
    <t>Подпрограмма "Совершенствование государственного управления и регулирования в Калужской области"</t>
  </si>
  <si>
    <t xml:space="preserve">Критерий 1 - Степень  достижения целей и решения задач государственной программы (подпрограммы) 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</si>
  <si>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</si>
  <si>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Количество новых производств, открытых на территории Калужской области (нарастающим итогом)</t>
  </si>
  <si>
    <t>ед.</t>
  </si>
  <si>
    <t>Количество новых рабочих мест. Созданных в Калужской области (нарастающим итогом)</t>
  </si>
  <si>
    <t>тыс. рабочих мест</t>
  </si>
  <si>
    <t>Объем инвестиций резидентов особых экономических зон (нарастающим итогом)</t>
  </si>
  <si>
    <t>млрд. руб.</t>
  </si>
  <si>
    <t>Критерий 2 - Степень реализации контрольных мероприятий государственной программы (подпрограммы)</t>
  </si>
  <si>
    <t>Наименование контрольных мероприятий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</si>
  <si>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</si>
  <si>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 xml:space="preserve">             n
Mer = (1 / n) x SUM (Rj x 100%),
            j=1</t>
  </si>
  <si>
    <t>Комплексная оценка эфективности релизации государственной программы (подпрограммы) *</t>
  </si>
  <si>
    <t>O = 0,8*Cel + 0,2*Mer</t>
  </si>
  <si>
    <t xml:space="preserve">O - комплексная оценка эффективности реализации государственной программы </t>
  </si>
  <si>
    <t>Градации оценки эффективности реализации государственной программы Калужской области</t>
  </si>
  <si>
    <t xml:space="preserve">Примечание: *) Расчет оценки эффективности реализации проводится в целом по государстенной программе и по каждой подпрограмме </t>
  </si>
  <si>
    <t xml:space="preserve">Критерий 1 - Степень достижения целей и решения задач государственной программы (подпрограммы) </t>
  </si>
  <si>
    <t>Темп роста объема отгруженных товаров собственного производства, выполненных работ и услуг собственными силами промышленными предприятиями Калужской области</t>
  </si>
  <si>
    <t>Темп снижения удельного расхода электроэнергии на производство отдельных видов продукции, в том числе:</t>
  </si>
  <si>
    <t>Сумма значений</t>
  </si>
  <si>
    <t>Комплексная оценка эфективности релизации государственной программы (подпрограммы)</t>
  </si>
  <si>
    <t>1 вариант расчета комплексной оценки эффективности реализации государственной программы (подпрограммы)</t>
  </si>
  <si>
    <t xml:space="preserve">***)  2 вариант расчета комплексной оценки эффективности реализации государственной программы (подпрограммы) </t>
  </si>
  <si>
    <t>Контрольные мероприятия не установлены</t>
  </si>
  <si>
    <t>1</t>
  </si>
  <si>
    <t xml:space="preserve">Производство основных видов строительных материалов, изделий и конструкций:
</t>
  </si>
  <si>
    <t>1.1</t>
  </si>
  <si>
    <t>цемент (портландцемент)</t>
  </si>
  <si>
    <t>тыс. т</t>
  </si>
  <si>
    <t>1.2</t>
  </si>
  <si>
    <t>стеновые материалы</t>
  </si>
  <si>
    <t>млн шт. усл. к.</t>
  </si>
  <si>
    <t>1.3</t>
  </si>
  <si>
    <t>конструкции и детали сборные железобетонные</t>
  </si>
  <si>
    <t>тыс. куб. м</t>
  </si>
  <si>
    <t>1.4</t>
  </si>
  <si>
    <t>материалы строительные нерудные (галька, гравий, щебень)</t>
  </si>
  <si>
    <t>1.5</t>
  </si>
  <si>
    <t xml:space="preserve">комплекты деревянных деталей для стандартных домов со стенами из местных строительных материалов </t>
  </si>
  <si>
    <t>тыс. кв. м</t>
  </si>
  <si>
    <t>2</t>
  </si>
  <si>
    <t>Производственные мощности:</t>
  </si>
  <si>
    <t>2.1</t>
  </si>
  <si>
    <t>2.2</t>
  </si>
  <si>
    <t>2.3</t>
  </si>
  <si>
    <t>2.4</t>
  </si>
  <si>
    <t>2.5</t>
  </si>
  <si>
    <t>3</t>
  </si>
  <si>
    <t xml:space="preserve"> Ввод производственных мощностей:</t>
  </si>
  <si>
    <t>3.2</t>
  </si>
  <si>
    <t>4</t>
  </si>
  <si>
    <t>Степень износа основных фондов предприятий отрасли, %</t>
  </si>
  <si>
    <t>Отсутствуют</t>
  </si>
  <si>
    <t xml:space="preserve">Темп роста объёма отгруженной продукции организациями-производителями композиционных материалов и изделий из них
</t>
  </si>
  <si>
    <t xml:space="preserve">Транспортная подвижность населения области в межмуниципальном и пригородном сообщении </t>
  </si>
  <si>
    <t>пасс. км в год на 1 жителя области</t>
  </si>
  <si>
    <t>Количество выполненных рейсов в год:</t>
  </si>
  <si>
    <t>автомобильным транспортом</t>
  </si>
  <si>
    <t>железнодорожным транспортом</t>
  </si>
  <si>
    <t>воздушным транспортом</t>
  </si>
  <si>
    <t>в том числе по субсидируемым маршрутам</t>
  </si>
  <si>
    <t>Количество ежегодно перевезенных пассажиров</t>
  </si>
  <si>
    <t>тыс.чел.</t>
  </si>
  <si>
    <t>железнодорожным транспортом обучающихся</t>
  </si>
  <si>
    <t>Не предусмотрены</t>
  </si>
  <si>
    <t>Доля магазинов, применяющих безналичную систему оплаты за товар</t>
  </si>
  <si>
    <t>Доля магазинов, практикубщих самообслуживание покупателей</t>
  </si>
  <si>
    <t>Степень достижения суммарного норматива минимальной обеспеченности населения площадью торговых объектов по территориям, где обеспеченность населения площадью торговых объектов меньше установленного значения суммарного норматива,</t>
  </si>
  <si>
    <t>в том числе:</t>
  </si>
  <si>
    <t>Износковский район</t>
  </si>
  <si>
    <t>Мосальский район</t>
  </si>
  <si>
    <t>Думиничский район</t>
  </si>
  <si>
    <t>Перемышльский район</t>
  </si>
  <si>
    <t>Барятинский район</t>
  </si>
  <si>
    <t>Ферзиковский район</t>
  </si>
  <si>
    <t>Ульяновский район</t>
  </si>
  <si>
    <t>Доля продовольственных товаров местных производителей в товарообороте розничных торговых сетей всего, в том числе:</t>
  </si>
  <si>
    <t>- хлеб и хлебобулочные изделия</t>
  </si>
  <si>
    <t>- молоко и молочная продукция</t>
  </si>
  <si>
    <t>- мясо, колбасные изделия, мясные полуфабрикаты</t>
  </si>
  <si>
    <t>Количество нестационарных и мобильных торговых объектов</t>
  </si>
  <si>
    <t>Проведение конкурсов на лучшее предприятие потребительского рынка области</t>
  </si>
  <si>
    <t>Проведение конкурсов на лучшего продавца, повара</t>
  </si>
  <si>
    <t>Организация и проведение смотра-конкурса "Покупаем Калужское", в том числе организация телепередачи "Высший сорт"</t>
  </si>
  <si>
    <t>Комплексная оценка эфективности релизации подпрограммы</t>
  </si>
  <si>
    <t xml:space="preserve">Расчета комплексной оценки эффективности реализации подпрограммы: ОПП = 0,8 * Cel + 0,2 * Mer, где ОПП - комплексная оценка подпрограммы
</t>
  </si>
  <si>
    <t xml:space="preserve">проведение ежегодного международного форума по развитию фармацевтической индустрии в России «ФармЭволюция»
</t>
  </si>
  <si>
    <t xml:space="preserve">проведение ежегодного VIII международного форума по развитию автомобилестроения и производства автокомпонентов в России  «АвтоЭволюция 2017».
</t>
  </si>
  <si>
    <t>Объем привлеченных инвестиций в рамках проектов государственно-частного партнерства</t>
  </si>
  <si>
    <t>млн. руб.</t>
  </si>
  <si>
    <t>40,7***</t>
  </si>
  <si>
    <t>3.1</t>
  </si>
  <si>
    <t xml:space="preserve">Цемент (портландцемент)
</t>
  </si>
  <si>
    <t>тыс.т</t>
  </si>
  <si>
    <t xml:space="preserve">Расчет оценки эффективности реализации  "Совершенствование государственного
управления и регулирования в Калужской области"государственной программы "Экономическое развитиев Калужской области" в 2017 году  </t>
  </si>
  <si>
    <t xml:space="preserve">Отклонение фактических показателей развития экономики от прогнозируемых в предыдущем году (не более) 
</t>
  </si>
  <si>
    <t>процентных пункта</t>
  </si>
  <si>
    <t xml:space="preserve">Показатель: Доля организаций в сферах теплоснабжения, водоснабжения и водоотведения, утилизации отходов, тарифное решение которым установлено при помощи единой информационно-аналитической системы Калужской области, от общего количества организаций, к которым применяется тарифное регулирование
</t>
  </si>
  <si>
    <t>Доля электронного документооборота при осуществлении государственных закупок в сфере контрактной системы от общего документооборота в данной сфере</t>
  </si>
  <si>
    <t>Контрольные меропориятия не предусмотрены</t>
  </si>
  <si>
    <r>
      <t xml:space="preserve">Расчет оценки эффективности реализации государственной программы  Калужской области"Экономическое развитие в Калужской области" </t>
    </r>
    <r>
      <rPr>
        <b/>
        <sz val="16"/>
        <color indexed="8"/>
        <rFont val="Times New Roman"/>
        <family val="1"/>
      </rPr>
      <t xml:space="preserve"> в 2017 году  
</t>
    </r>
  </si>
  <si>
    <t xml:space="preserve">Расчет оценки эффективности реализации  "Формирование благоприятной инвестиционной среды в Калужской области" государственной программы Калужской области  "Экономическое развитие в Калужской области" в 2017 году  </t>
  </si>
  <si>
    <t xml:space="preserve">"Примечание: *) В случае отсутствия в 2017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"     
</t>
  </si>
  <si>
    <t xml:space="preserve">Примечание: ***) В случае отсутствия в 2017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</t>
  </si>
  <si>
    <r>
      <t xml:space="preserve">Расчет оценки эффективности реализации подпрограммы "Развитие промышленного сектора экономики Калужской облати" государственной программы  Калужской области "Экономическое развитие в Калужской области в 2017 году </t>
    </r>
    <r>
      <rPr>
        <b/>
        <sz val="16"/>
        <color indexed="8"/>
        <rFont val="Times New Roman"/>
        <family val="1"/>
      </rPr>
      <t xml:space="preserve">
</t>
    </r>
  </si>
  <si>
    <t>**** Преведены оценочные показатели, фактический показатель за 2017 год будет опубликован Росстатом в первом полугодии 2018</t>
  </si>
  <si>
    <t>бумага***</t>
  </si>
  <si>
    <t>литье чугунное***</t>
  </si>
  <si>
    <t>изделия колбасные***</t>
  </si>
  <si>
    <t>Доля продукции высокотехнологичных и наукоемких отраслей экономики в валовом региональном продукте***</t>
  </si>
  <si>
    <t xml:space="preserve">Расчет оценки эффективности реализации государственной программы Калужской области  "Развитие промышленности строительных материалов и индустриального домостроения в Калужской области" государственной программы Калужской области
"Экономическое развитие в Калужской области"  в 2017 году  
</t>
  </si>
  <si>
    <t xml:space="preserve">"Примечание: *) В случае отсутствия в 201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"     
</t>
  </si>
  <si>
    <t xml:space="preserve">Расчет оценки эффективности реализации подпрограммы "Применение композиционных материалов и изделий из них в Калужской области" государственной программы Калужской области "Экономическое развитие в Калужской области в 2017 году  
</t>
  </si>
  <si>
    <t xml:space="preserve">Расчет оценки эффективности реализации подпрограммы "Организация транспортного обслуживания населения на территории Калужской области" государственной
программы "Экономическое развитие в Калужской области" в 2017 году  
</t>
  </si>
  <si>
    <r>
      <t xml:space="preserve">Расчет оценки эффективности реализации подпрограммы "Развитие торговли в Калужской области" государственной программы Калужской области "Экономическое развитие в Калужской области" </t>
    </r>
    <r>
      <rPr>
        <b/>
        <sz val="16"/>
        <color indexed="8"/>
        <rFont val="Times New Roman"/>
        <family val="1"/>
      </rPr>
      <t xml:space="preserve"> в 2017 году  *)
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</si>
</sst>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wrapText="1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50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/>
    </xf>
    <xf numFmtId="0" fontId="52" fillId="0" borderId="0" xfId="0" applyFont="1" applyAlignment="1">
      <alignment horizontal="left" vertical="top" wrapText="1"/>
    </xf>
    <xf numFmtId="0" fontId="51" fillId="0" borderId="11" xfId="0" applyFont="1" applyBorder="1" applyAlignment="1">
      <alignment horizontal="center" vertical="center" wrapText="1"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50" fillId="0" borderId="0" xfId="0" applyFont="1" applyBorder="1" applyAlignment="1">
      <alignment horizontal="left" vertical="top" wrapText="1"/>
    </xf>
    <xf numFmtId="0" fontId="50" fillId="0" borderId="0" xfId="0" applyFont="1" applyFill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1" fillId="0" borderId="19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170" fontId="50" fillId="7" borderId="22" xfId="0" applyNumberFormat="1" applyFont="1" applyFill="1" applyBorder="1" applyAlignment="1">
      <alignment/>
    </xf>
    <xf numFmtId="170" fontId="50" fillId="0" borderId="14" xfId="0" applyNumberFormat="1" applyFont="1" applyBorder="1" applyAlignment="1">
      <alignment/>
    </xf>
    <xf numFmtId="170" fontId="50" fillId="7" borderId="15" xfId="0" applyNumberFormat="1" applyFont="1" applyFill="1" applyBorder="1" applyAlignment="1">
      <alignment vertical="top" wrapText="1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 wrapText="1"/>
    </xf>
    <xf numFmtId="164" fontId="4" fillId="33" borderId="14" xfId="0" applyNumberFormat="1" applyFont="1" applyFill="1" applyBorder="1" applyAlignment="1">
      <alignment horizontal="center" vertical="top"/>
    </xf>
    <xf numFmtId="164" fontId="4" fillId="33" borderId="14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0" fillId="0" borderId="14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170" fontId="51" fillId="0" borderId="23" xfId="0" applyNumberFormat="1" applyFont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top"/>
    </xf>
    <xf numFmtId="0" fontId="50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0" fontId="50" fillId="0" borderId="25" xfId="0" applyFont="1" applyBorder="1" applyAlignment="1">
      <alignment/>
    </xf>
    <xf numFmtId="170" fontId="54" fillId="0" borderId="22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left" vertical="center" wrapText="1"/>
    </xf>
    <xf numFmtId="170" fontId="54" fillId="0" borderId="0" xfId="0" applyNumberFormat="1" applyFont="1" applyFill="1" applyBorder="1" applyAlignment="1">
      <alignment horizontal="center"/>
    </xf>
    <xf numFmtId="0" fontId="50" fillId="0" borderId="24" xfId="0" applyFont="1" applyBorder="1" applyAlignment="1">
      <alignment horizontal="center" vertical="top"/>
    </xf>
    <xf numFmtId="0" fontId="50" fillId="0" borderId="13" xfId="0" applyFont="1" applyFill="1" applyBorder="1" applyAlignment="1">
      <alignment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wrapText="1"/>
    </xf>
    <xf numFmtId="170" fontId="51" fillId="0" borderId="14" xfId="0" applyNumberFormat="1" applyFont="1" applyBorder="1" applyAlignment="1">
      <alignment horizontal="center" vertical="center" wrapText="1"/>
    </xf>
    <xf numFmtId="170" fontId="54" fillId="0" borderId="14" xfId="0" applyNumberFormat="1" applyFont="1" applyFill="1" applyBorder="1" applyAlignment="1">
      <alignment horizontal="center"/>
    </xf>
    <xf numFmtId="0" fontId="50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top"/>
    </xf>
    <xf numFmtId="0" fontId="50" fillId="0" borderId="14" xfId="0" applyFont="1" applyFill="1" applyBorder="1" applyAlignment="1">
      <alignment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50" fillId="0" borderId="14" xfId="0" applyFont="1" applyBorder="1" applyAlignment="1">
      <alignment horizontal="right" vertical="center" wrapText="1"/>
    </xf>
    <xf numFmtId="2" fontId="50" fillId="0" borderId="14" xfId="0" applyNumberFormat="1" applyFont="1" applyBorder="1" applyAlignment="1">
      <alignment/>
    </xf>
    <xf numFmtId="2" fontId="50" fillId="7" borderId="22" xfId="0" applyNumberFormat="1" applyFont="1" applyFill="1" applyBorder="1" applyAlignment="1">
      <alignment/>
    </xf>
    <xf numFmtId="0" fontId="50" fillId="7" borderId="15" xfId="0" applyFont="1" applyFill="1" applyBorder="1" applyAlignment="1">
      <alignment/>
    </xf>
    <xf numFmtId="2" fontId="50" fillId="7" borderId="15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170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170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56" fillId="0" borderId="14" xfId="0" applyFont="1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Fill="1" applyBorder="1" applyAlignment="1">
      <alignment vertical="center" wrapText="1"/>
    </xf>
    <xf numFmtId="0" fontId="4" fillId="0" borderId="14" xfId="52" applyFont="1" applyFill="1" applyBorder="1" applyAlignment="1">
      <alignment horizontal="center" vertical="top" wrapText="1"/>
      <protection/>
    </xf>
    <xf numFmtId="0" fontId="4" fillId="0" borderId="14" xfId="52" applyFont="1" applyFill="1" applyBorder="1" applyAlignment="1">
      <alignment horizontal="center" vertical="top"/>
      <protection/>
    </xf>
    <xf numFmtId="0" fontId="57" fillId="0" borderId="14" xfId="0" applyFont="1" applyFill="1" applyBorder="1" applyAlignment="1">
      <alignment vertical="center" wrapText="1"/>
    </xf>
    <xf numFmtId="3" fontId="4" fillId="0" borderId="14" xfId="52" applyNumberFormat="1" applyFont="1" applyFill="1" applyBorder="1" applyAlignment="1">
      <alignment horizontal="center" vertical="top"/>
      <protection/>
    </xf>
    <xf numFmtId="0" fontId="56" fillId="0" borderId="14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wrapText="1"/>
    </xf>
    <xf numFmtId="1" fontId="50" fillId="0" borderId="14" xfId="0" applyNumberFormat="1" applyFont="1" applyBorder="1" applyAlignment="1">
      <alignment/>
    </xf>
    <xf numFmtId="49" fontId="50" fillId="0" borderId="14" xfId="0" applyNumberFormat="1" applyFont="1" applyBorder="1" applyAlignment="1">
      <alignment/>
    </xf>
    <xf numFmtId="49" fontId="50" fillId="0" borderId="14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53" fillId="0" borderId="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wrapText="1"/>
    </xf>
    <xf numFmtId="0" fontId="50" fillId="0" borderId="24" xfId="0" applyFont="1" applyFill="1" applyBorder="1" applyAlignment="1">
      <alignment/>
    </xf>
    <xf numFmtId="170" fontId="51" fillId="0" borderId="23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wrapText="1"/>
    </xf>
    <xf numFmtId="0" fontId="50" fillId="0" borderId="13" xfId="0" applyFont="1" applyFill="1" applyBorder="1" applyAlignment="1">
      <alignment horizontal="center" vertical="top"/>
    </xf>
    <xf numFmtId="0" fontId="50" fillId="0" borderId="26" xfId="0" applyFont="1" applyFill="1" applyBorder="1" applyAlignment="1">
      <alignment horizontal="center" vertical="top"/>
    </xf>
    <xf numFmtId="0" fontId="50" fillId="0" borderId="27" xfId="0" applyFont="1" applyFill="1" applyBorder="1" applyAlignment="1">
      <alignment/>
    </xf>
    <xf numFmtId="0" fontId="50" fillId="0" borderId="28" xfId="0" applyFont="1" applyFill="1" applyBorder="1" applyAlignment="1">
      <alignment horizontal="center" vertical="top"/>
    </xf>
    <xf numFmtId="0" fontId="50" fillId="0" borderId="29" xfId="0" applyFont="1" applyFill="1" applyBorder="1" applyAlignment="1">
      <alignment/>
    </xf>
    <xf numFmtId="0" fontId="50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justify" vertical="center" wrapText="1"/>
    </xf>
    <xf numFmtId="0" fontId="50" fillId="0" borderId="25" xfId="0" applyFont="1" applyFill="1" applyBorder="1" applyAlignment="1">
      <alignment/>
    </xf>
    <xf numFmtId="0" fontId="50" fillId="0" borderId="24" xfId="0" applyFont="1" applyFill="1" applyBorder="1" applyAlignment="1">
      <alignment horizontal="center" vertical="top"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70" fontId="4" fillId="0" borderId="14" xfId="56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170" fontId="4" fillId="0" borderId="14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right" vertical="center" wrapText="1"/>
    </xf>
    <xf numFmtId="170" fontId="4" fillId="0" borderId="14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1" fillId="7" borderId="19" xfId="0" applyFont="1" applyFill="1" applyBorder="1" applyAlignment="1">
      <alignment horizontal="center" vertical="center" wrapText="1"/>
    </xf>
    <xf numFmtId="0" fontId="51" fillId="7" borderId="21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170" fontId="50" fillId="7" borderId="33" xfId="0" applyNumberFormat="1" applyFont="1" applyFill="1" applyBorder="1" applyAlignment="1">
      <alignment horizontal="center"/>
    </xf>
    <xf numFmtId="170" fontId="50" fillId="7" borderId="34" xfId="0" applyNumberFormat="1" applyFont="1" applyFill="1" applyBorder="1" applyAlignment="1">
      <alignment horizontal="center"/>
    </xf>
    <xf numFmtId="0" fontId="50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28" xfId="0" applyFont="1" applyBorder="1" applyAlignment="1">
      <alignment horizontal="left"/>
    </xf>
    <xf numFmtId="0" fontId="50" fillId="0" borderId="29" xfId="0" applyFont="1" applyBorder="1" applyAlignment="1">
      <alignment horizontal="left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35" xfId="0" applyFont="1" applyBorder="1" applyAlignment="1">
      <alignment horizontal="left" vertical="center" wrapText="1"/>
    </xf>
    <xf numFmtId="0" fontId="50" fillId="0" borderId="36" xfId="0" applyFont="1" applyBorder="1" applyAlignment="1">
      <alignment horizontal="left" vertical="center" wrapText="1"/>
    </xf>
    <xf numFmtId="0" fontId="50" fillId="0" borderId="37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top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2" fillId="0" borderId="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top" wrapText="1"/>
    </xf>
    <xf numFmtId="0" fontId="58" fillId="0" borderId="42" xfId="0" applyFont="1" applyBorder="1" applyAlignment="1">
      <alignment horizontal="center" vertical="top"/>
    </xf>
    <xf numFmtId="0" fontId="58" fillId="0" borderId="43" xfId="0" applyFont="1" applyBorder="1" applyAlignment="1">
      <alignment horizontal="center" vertical="top"/>
    </xf>
    <xf numFmtId="0" fontId="53" fillId="0" borderId="44" xfId="0" applyFont="1" applyBorder="1" applyAlignment="1">
      <alignment horizontal="left"/>
    </xf>
    <xf numFmtId="0" fontId="53" fillId="0" borderId="44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left"/>
    </xf>
    <xf numFmtId="0" fontId="50" fillId="33" borderId="29" xfId="0" applyFont="1" applyFill="1" applyBorder="1" applyAlignment="1">
      <alignment horizontal="left"/>
    </xf>
    <xf numFmtId="0" fontId="50" fillId="33" borderId="29" xfId="0" applyFont="1" applyFill="1" applyBorder="1" applyAlignment="1">
      <alignment horizontal="center"/>
    </xf>
    <xf numFmtId="0" fontId="50" fillId="33" borderId="22" xfId="0" applyFont="1" applyFill="1" applyBorder="1" applyAlignment="1">
      <alignment horizontal="center"/>
    </xf>
    <xf numFmtId="0" fontId="52" fillId="33" borderId="0" xfId="0" applyFont="1" applyFill="1" applyAlignment="1">
      <alignment horizontal="left" vertical="top" wrapText="1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left" vertical="center" wrapText="1"/>
    </xf>
    <xf numFmtId="170" fontId="54" fillId="0" borderId="14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center" vertical="top" wrapText="1"/>
    </xf>
    <xf numFmtId="0" fontId="50" fillId="33" borderId="29" xfId="0" applyFont="1" applyFill="1" applyBorder="1" applyAlignment="1">
      <alignment horizontal="center" vertical="top" wrapText="1"/>
    </xf>
    <xf numFmtId="170" fontId="54" fillId="33" borderId="33" xfId="0" applyNumberFormat="1" applyFont="1" applyFill="1" applyBorder="1" applyAlignment="1">
      <alignment horizontal="center" vertical="center"/>
    </xf>
    <xf numFmtId="170" fontId="54" fillId="33" borderId="34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/>
    </xf>
    <xf numFmtId="0" fontId="50" fillId="0" borderId="19" xfId="0" applyFont="1" applyBorder="1" applyAlignment="1">
      <alignment horizontal="left" vertical="top" wrapText="1"/>
    </xf>
    <xf numFmtId="0" fontId="50" fillId="0" borderId="21" xfId="0" applyFont="1" applyBorder="1" applyAlignment="1">
      <alignment horizontal="left" vertical="top" wrapText="1"/>
    </xf>
    <xf numFmtId="0" fontId="58" fillId="33" borderId="19" xfId="0" applyFont="1" applyFill="1" applyBorder="1" applyAlignment="1">
      <alignment horizontal="center" vertical="top" wrapText="1"/>
    </xf>
    <xf numFmtId="0" fontId="58" fillId="33" borderId="45" xfId="0" applyFont="1" applyFill="1" applyBorder="1" applyAlignment="1">
      <alignment horizontal="center" vertical="top" wrapText="1"/>
    </xf>
    <xf numFmtId="0" fontId="58" fillId="33" borderId="21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horizontal="left"/>
    </xf>
    <xf numFmtId="0" fontId="50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left" vertical="top" wrapText="1"/>
    </xf>
    <xf numFmtId="0" fontId="50" fillId="0" borderId="29" xfId="0" applyFont="1" applyBorder="1" applyAlignment="1">
      <alignment horizontal="left" vertical="top" wrapText="1"/>
    </xf>
    <xf numFmtId="0" fontId="51" fillId="7" borderId="14" xfId="0" applyFont="1" applyFill="1" applyBorder="1" applyAlignment="1">
      <alignment horizontal="center"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7" borderId="29" xfId="0" applyFont="1" applyFill="1" applyBorder="1" applyAlignment="1">
      <alignment horizontal="center"/>
    </xf>
    <xf numFmtId="0" fontId="50" fillId="7" borderId="22" xfId="0" applyFont="1" applyFill="1" applyBorder="1" applyAlignment="1">
      <alignment horizontal="center"/>
    </xf>
    <xf numFmtId="0" fontId="53" fillId="0" borderId="44" xfId="0" applyFont="1" applyBorder="1" applyAlignment="1">
      <alignment horizontal="left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left" vertical="center" wrapText="1"/>
    </xf>
    <xf numFmtId="0" fontId="50" fillId="0" borderId="29" xfId="0" applyFont="1" applyFill="1" applyBorder="1" applyAlignment="1">
      <alignment horizontal="left" vertical="center" wrapText="1"/>
    </xf>
    <xf numFmtId="170" fontId="54" fillId="0" borderId="33" xfId="0" applyNumberFormat="1" applyFont="1" applyFill="1" applyBorder="1" applyAlignment="1">
      <alignment horizontal="center" vertical="center"/>
    </xf>
    <xf numFmtId="170" fontId="54" fillId="0" borderId="34" xfId="0" applyNumberFormat="1" applyFont="1" applyFill="1" applyBorder="1" applyAlignment="1">
      <alignment horizontal="center" vertical="center"/>
    </xf>
    <xf numFmtId="0" fontId="53" fillId="0" borderId="46" xfId="0" applyFont="1" applyFill="1" applyBorder="1" applyAlignment="1">
      <alignment horizontal="left" wrapText="1"/>
    </xf>
    <xf numFmtId="0" fontId="53" fillId="0" borderId="47" xfId="0" applyFont="1" applyFill="1" applyBorder="1" applyAlignment="1">
      <alignment horizontal="left" wrapText="1"/>
    </xf>
    <xf numFmtId="0" fontId="53" fillId="0" borderId="39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52" fillId="0" borderId="0" xfId="0" applyFont="1" applyFill="1" applyAlignment="1">
      <alignment horizontal="left" vertical="top" wrapText="1"/>
    </xf>
    <xf numFmtId="0" fontId="50" fillId="0" borderId="13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left"/>
    </xf>
    <xf numFmtId="0" fontId="50" fillId="0" borderId="29" xfId="0" applyFont="1" applyFill="1" applyBorder="1" applyAlignment="1">
      <alignment horizontal="left"/>
    </xf>
    <xf numFmtId="0" fontId="50" fillId="0" borderId="29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 vertical="top" wrapText="1"/>
    </xf>
    <xf numFmtId="0" fontId="50" fillId="0" borderId="29" xfId="0" applyFont="1" applyFill="1" applyBorder="1" applyAlignment="1">
      <alignment horizontal="center" vertical="top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top" wrapText="1"/>
    </xf>
    <xf numFmtId="0" fontId="58" fillId="0" borderId="45" xfId="0" applyFont="1" applyFill="1" applyBorder="1" applyAlignment="1">
      <alignment horizontal="center" vertical="top" wrapText="1"/>
    </xf>
    <xf numFmtId="0" fontId="58" fillId="0" borderId="21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left"/>
    </xf>
    <xf numFmtId="0" fontId="4" fillId="0" borderId="27" xfId="52" applyFont="1" applyFill="1" applyBorder="1" applyAlignment="1">
      <alignment horizontal="center" vertical="top" wrapText="1"/>
      <protection/>
    </xf>
    <xf numFmtId="0" fontId="4" fillId="0" borderId="23" xfId="52" applyFont="1" applyFill="1" applyBorder="1" applyAlignment="1">
      <alignment horizontal="center" vertical="top" wrapText="1"/>
      <protection/>
    </xf>
    <xf numFmtId="0" fontId="50" fillId="0" borderId="35" xfId="0" applyFont="1" applyFill="1" applyBorder="1" applyAlignment="1">
      <alignment horizontal="left" vertical="center" wrapText="1"/>
    </xf>
    <xf numFmtId="0" fontId="50" fillId="0" borderId="36" xfId="0" applyFont="1" applyFill="1" applyBorder="1" applyAlignment="1">
      <alignment horizontal="left" vertical="center" wrapText="1"/>
    </xf>
    <xf numFmtId="0" fontId="50" fillId="0" borderId="3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170" fontId="50" fillId="7" borderId="29" xfId="0" applyNumberFormat="1" applyFont="1" applyFill="1" applyBorder="1" applyAlignment="1">
      <alignment horizontal="center"/>
    </xf>
    <xf numFmtId="170" fontId="50" fillId="7" borderId="22" xfId="0" applyNumberFormat="1" applyFont="1" applyFill="1" applyBorder="1" applyAlignment="1">
      <alignment horizontal="center"/>
    </xf>
    <xf numFmtId="0" fontId="53" fillId="0" borderId="16" xfId="0" applyFont="1" applyBorder="1" applyAlignment="1">
      <alignment horizontal="left" vertical="top" wrapText="1"/>
    </xf>
    <xf numFmtId="0" fontId="53" fillId="0" borderId="17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left" vertical="top" wrapText="1"/>
    </xf>
    <xf numFmtId="0" fontId="50" fillId="0" borderId="48" xfId="0" applyFont="1" applyBorder="1" applyAlignment="1">
      <alignment horizontal="left" vertical="center" wrapText="1"/>
    </xf>
    <xf numFmtId="0" fontId="50" fillId="0" borderId="49" xfId="0" applyFont="1" applyBorder="1" applyAlignment="1">
      <alignment horizontal="left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12</xdr:row>
      <xdr:rowOff>447675</xdr:rowOff>
    </xdr:from>
    <xdr:to>
      <xdr:col>6</xdr:col>
      <xdr:colOff>942975</xdr:colOff>
      <xdr:row>12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24525" y="5124450"/>
          <a:ext cx="2238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="110" zoomScaleNormal="110" zoomScalePageLayoutView="0" workbookViewId="0" topLeftCell="A19">
      <selection activeCell="D16" sqref="D16:E16"/>
    </sheetView>
  </sheetViews>
  <sheetFormatPr defaultColWidth="9.140625" defaultRowHeight="15"/>
  <cols>
    <col min="1" max="1" width="3.1406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140625" style="0" customWidth="1"/>
    <col min="6" max="6" width="23.00390625" style="0" customWidth="1"/>
    <col min="7" max="7" width="17.8515625" style="0" customWidth="1"/>
  </cols>
  <sheetData>
    <row r="1" spans="1:7" ht="15" thickBot="1">
      <c r="A1" s="1"/>
      <c r="B1" s="1"/>
      <c r="C1" s="1"/>
      <c r="D1" s="1"/>
      <c r="E1" s="1"/>
      <c r="F1" s="1"/>
      <c r="G1" s="1" t="s">
        <v>16</v>
      </c>
    </row>
    <row r="2" spans="1:7" ht="48" customHeight="1" thickBot="1">
      <c r="A2" s="164" t="s">
        <v>140</v>
      </c>
      <c r="B2" s="165"/>
      <c r="C2" s="165"/>
      <c r="D2" s="165"/>
      <c r="E2" s="165"/>
      <c r="F2" s="165"/>
      <c r="G2" s="166"/>
    </row>
    <row r="3" spans="1:7" ht="28.5" customHeight="1">
      <c r="A3" s="160"/>
      <c r="B3" s="160"/>
      <c r="C3" s="160"/>
      <c r="D3" s="160"/>
      <c r="E3" s="160"/>
      <c r="F3" s="160"/>
      <c r="G3" s="160"/>
    </row>
    <row r="4" spans="1:7" ht="15" thickBot="1">
      <c r="A4" s="167" t="s">
        <v>26</v>
      </c>
      <c r="B4" s="167"/>
      <c r="C4" s="167"/>
      <c r="D4" s="167"/>
      <c r="E4" s="167"/>
      <c r="F4" s="167"/>
      <c r="G4" s="167"/>
    </row>
    <row r="5" spans="1:7" ht="69.75" customHeight="1">
      <c r="A5" s="2"/>
      <c r="B5" s="3" t="s">
        <v>14</v>
      </c>
      <c r="C5" s="3" t="s">
        <v>0</v>
      </c>
      <c r="D5" s="13" t="s">
        <v>12</v>
      </c>
      <c r="E5" s="13" t="s">
        <v>13</v>
      </c>
      <c r="F5" s="13" t="s">
        <v>18</v>
      </c>
      <c r="G5" s="4" t="s">
        <v>5</v>
      </c>
    </row>
    <row r="6" spans="1:7" ht="41.25" customHeight="1">
      <c r="A6" s="5">
        <v>1</v>
      </c>
      <c r="B6" s="30" t="s">
        <v>28</v>
      </c>
      <c r="C6" s="32" t="s">
        <v>30</v>
      </c>
      <c r="D6" s="123">
        <v>60</v>
      </c>
      <c r="E6" s="123">
        <v>68.8</v>
      </c>
      <c r="F6" s="124">
        <v>100</v>
      </c>
      <c r="G6" s="7"/>
    </row>
    <row r="7" spans="1:7" ht="50.25" customHeight="1">
      <c r="A7" s="5">
        <v>2</v>
      </c>
      <c r="B7" s="30" t="s">
        <v>29</v>
      </c>
      <c r="C7" s="31" t="s">
        <v>31</v>
      </c>
      <c r="D7" s="123">
        <v>28</v>
      </c>
      <c r="E7" s="123">
        <v>25</v>
      </c>
      <c r="F7" s="124">
        <f>E7/D7*100</f>
        <v>89.28571428571429</v>
      </c>
      <c r="G7" s="7"/>
    </row>
    <row r="8" spans="1:7" ht="14.25">
      <c r="A8" s="5"/>
      <c r="B8" s="6"/>
      <c r="C8" s="6"/>
      <c r="D8" s="6"/>
      <c r="E8" s="6"/>
      <c r="F8" s="26"/>
      <c r="G8" s="7"/>
    </row>
    <row r="9" spans="1:7" ht="14.25">
      <c r="A9" s="5"/>
      <c r="B9" s="6"/>
      <c r="C9" s="6"/>
      <c r="D9" s="6"/>
      <c r="E9" s="6"/>
      <c r="F9" s="26">
        <f>F6+F7</f>
        <v>189.28571428571428</v>
      </c>
      <c r="G9" s="7"/>
    </row>
    <row r="10" spans="1:7" ht="21" customHeight="1" thickBot="1">
      <c r="A10" s="148" t="s">
        <v>2</v>
      </c>
      <c r="B10" s="149"/>
      <c r="C10" s="149"/>
      <c r="D10" s="149"/>
      <c r="E10" s="149"/>
      <c r="F10" s="150"/>
      <c r="G10" s="25">
        <f>F9/A7</f>
        <v>94.64285714285714</v>
      </c>
    </row>
    <row r="11" spans="1:7" ht="31.5" customHeight="1">
      <c r="A11" s="157" t="s">
        <v>19</v>
      </c>
      <c r="B11" s="157"/>
      <c r="C11" s="157"/>
      <c r="D11" s="157"/>
      <c r="E11" s="157"/>
      <c r="F11" s="157"/>
      <c r="G11" s="157"/>
    </row>
    <row r="12" spans="1:7" ht="19.5" customHeight="1" thickBot="1">
      <c r="A12" s="168" t="s">
        <v>24</v>
      </c>
      <c r="B12" s="168"/>
      <c r="C12" s="168"/>
      <c r="D12" s="168"/>
      <c r="E12" s="168"/>
      <c r="F12" s="168"/>
      <c r="G12" s="168"/>
    </row>
    <row r="13" spans="1:7" ht="105.75" customHeight="1">
      <c r="A13" s="2"/>
      <c r="B13" s="169" t="s">
        <v>27</v>
      </c>
      <c r="C13" s="170"/>
      <c r="D13" s="162" t="s">
        <v>25</v>
      </c>
      <c r="E13" s="163"/>
      <c r="F13" s="158"/>
      <c r="G13" s="159"/>
    </row>
    <row r="14" spans="1:7" ht="40.5" customHeight="1">
      <c r="A14" s="5">
        <v>1</v>
      </c>
      <c r="B14" s="131" t="s">
        <v>32</v>
      </c>
      <c r="C14" s="132"/>
      <c r="D14" s="126">
        <v>100</v>
      </c>
      <c r="E14" s="127"/>
      <c r="F14" s="138"/>
      <c r="G14" s="139"/>
    </row>
    <row r="15" spans="1:7" ht="33" customHeight="1">
      <c r="A15" s="5">
        <v>2</v>
      </c>
      <c r="B15" s="131" t="s">
        <v>33</v>
      </c>
      <c r="C15" s="132"/>
      <c r="D15" s="126">
        <v>100</v>
      </c>
      <c r="E15" s="127"/>
      <c r="F15" s="138"/>
      <c r="G15" s="139"/>
    </row>
    <row r="16" spans="1:7" ht="25.5" customHeight="1">
      <c r="A16" s="5">
        <v>3</v>
      </c>
      <c r="B16" s="131" t="s">
        <v>34</v>
      </c>
      <c r="C16" s="132"/>
      <c r="D16" s="126">
        <v>77.9</v>
      </c>
      <c r="E16" s="127"/>
      <c r="F16" s="138"/>
      <c r="G16" s="139"/>
    </row>
    <row r="17" spans="1:7" ht="42" customHeight="1">
      <c r="A17" s="5">
        <v>4</v>
      </c>
      <c r="B17" s="131" t="s">
        <v>35</v>
      </c>
      <c r="C17" s="132"/>
      <c r="D17" s="126">
        <v>100</v>
      </c>
      <c r="E17" s="127"/>
      <c r="F17" s="28"/>
      <c r="G17" s="29"/>
    </row>
    <row r="18" spans="1:7" ht="42" customHeight="1">
      <c r="A18" s="5">
        <v>5</v>
      </c>
      <c r="B18" s="131" t="s">
        <v>36</v>
      </c>
      <c r="C18" s="132"/>
      <c r="D18" s="126">
        <v>100</v>
      </c>
      <c r="E18" s="127"/>
      <c r="F18" s="28"/>
      <c r="G18" s="29"/>
    </row>
    <row r="19" spans="1:7" ht="27.75" customHeight="1">
      <c r="A19" s="5">
        <v>6</v>
      </c>
      <c r="B19" s="131" t="s">
        <v>37</v>
      </c>
      <c r="C19" s="132"/>
      <c r="D19" s="126">
        <v>100</v>
      </c>
      <c r="E19" s="127"/>
      <c r="F19" s="28"/>
      <c r="G19" s="29"/>
    </row>
    <row r="20" spans="1:7" ht="42" customHeight="1">
      <c r="A20" s="5">
        <v>7</v>
      </c>
      <c r="B20" s="131" t="s">
        <v>38</v>
      </c>
      <c r="C20" s="132"/>
      <c r="D20" s="126">
        <v>95</v>
      </c>
      <c r="E20" s="127"/>
      <c r="F20" s="19"/>
      <c r="G20" s="20"/>
    </row>
    <row r="21" spans="1:7" ht="14.25">
      <c r="A21" s="5"/>
      <c r="B21" s="23"/>
      <c r="C21" s="24"/>
      <c r="D21" s="21"/>
      <c r="E21" s="22"/>
      <c r="F21" s="19"/>
      <c r="G21" s="20"/>
    </row>
    <row r="22" spans="1:7" ht="14.25">
      <c r="A22" s="5" t="s">
        <v>1</v>
      </c>
      <c r="B22" s="155"/>
      <c r="C22" s="156"/>
      <c r="D22" s="126"/>
      <c r="E22" s="127"/>
      <c r="F22" s="138"/>
      <c r="G22" s="139"/>
    </row>
    <row r="23" spans="1:7" ht="14.25">
      <c r="A23" s="5" t="s">
        <v>3</v>
      </c>
      <c r="B23" s="155"/>
      <c r="C23" s="156"/>
      <c r="D23" s="126"/>
      <c r="E23" s="127"/>
      <c r="F23" s="138"/>
      <c r="G23" s="139"/>
    </row>
    <row r="24" spans="1:7" ht="15.75" customHeight="1">
      <c r="A24" s="9"/>
      <c r="B24" s="131" t="s">
        <v>21</v>
      </c>
      <c r="C24" s="132"/>
      <c r="D24" s="129">
        <f>D14+D15+D16+D17+D18+D19+D20</f>
        <v>672.9</v>
      </c>
      <c r="E24" s="130"/>
      <c r="F24" s="138"/>
      <c r="G24" s="139"/>
    </row>
    <row r="25" spans="1:7" ht="30" customHeight="1" thickBot="1">
      <c r="A25" s="148" t="s">
        <v>4</v>
      </c>
      <c r="B25" s="149"/>
      <c r="C25" s="149"/>
      <c r="D25" s="149"/>
      <c r="E25" s="150"/>
      <c r="F25" s="140">
        <f>D24/A20</f>
        <v>96.12857142857142</v>
      </c>
      <c r="G25" s="141"/>
    </row>
    <row r="26" spans="1:7" ht="17.25" customHeight="1" thickBot="1">
      <c r="A26" s="10"/>
      <c r="B26" s="10"/>
      <c r="C26" s="10"/>
      <c r="D26" s="10"/>
      <c r="E26" s="11"/>
      <c r="F26" s="8"/>
      <c r="G26" s="8"/>
    </row>
    <row r="27" spans="1:7" ht="15.75" customHeight="1">
      <c r="A27" s="14" t="s">
        <v>23</v>
      </c>
      <c r="B27" s="15"/>
      <c r="C27" s="15"/>
      <c r="D27" s="15"/>
      <c r="E27" s="15"/>
      <c r="F27" s="15"/>
      <c r="G27" s="16"/>
    </row>
    <row r="28" spans="1:7" ht="52.5" customHeight="1">
      <c r="A28" s="153" t="s">
        <v>22</v>
      </c>
      <c r="B28" s="154"/>
      <c r="C28" s="154"/>
      <c r="D28" s="154"/>
      <c r="E28" s="154"/>
      <c r="F28" s="154"/>
      <c r="G28" s="27">
        <f>0.5*G10+0.5*F25</f>
        <v>95.38571428571427</v>
      </c>
    </row>
    <row r="29" spans="1:7" ht="16.5" customHeight="1">
      <c r="A29" s="17"/>
      <c r="B29" s="17"/>
      <c r="C29" s="17"/>
      <c r="D29" s="17"/>
      <c r="E29" s="17"/>
      <c r="F29" s="17"/>
      <c r="G29" s="18"/>
    </row>
    <row r="30" spans="1:7" ht="15" thickBot="1">
      <c r="A30" s="1"/>
      <c r="B30" s="1"/>
      <c r="C30" s="1"/>
      <c r="D30" s="1"/>
      <c r="E30" s="1"/>
      <c r="F30" s="1"/>
      <c r="G30" s="1"/>
    </row>
    <row r="31" spans="1:7" ht="30" customHeight="1" thickBot="1">
      <c r="A31" s="135" t="s">
        <v>17</v>
      </c>
      <c r="B31" s="136"/>
      <c r="C31" s="136"/>
      <c r="D31" s="136"/>
      <c r="E31" s="136"/>
      <c r="F31" s="137"/>
      <c r="G31" s="1"/>
    </row>
    <row r="32" spans="1:7" ht="13.5" customHeight="1">
      <c r="A32" s="161" t="s">
        <v>15</v>
      </c>
      <c r="B32" s="151"/>
      <c r="C32" s="151"/>
      <c r="D32" s="151" t="s">
        <v>20</v>
      </c>
      <c r="E32" s="151"/>
      <c r="F32" s="152"/>
      <c r="G32" s="1"/>
    </row>
    <row r="33" spans="1:7" ht="14.25">
      <c r="A33" s="142" t="s">
        <v>9</v>
      </c>
      <c r="B33" s="143"/>
      <c r="C33" s="143"/>
      <c r="D33" s="146" t="s">
        <v>6</v>
      </c>
      <c r="E33" s="146"/>
      <c r="F33" s="147"/>
      <c r="G33" s="1"/>
    </row>
    <row r="34" spans="1:7" ht="14.25">
      <c r="A34" s="142" t="s">
        <v>10</v>
      </c>
      <c r="B34" s="143"/>
      <c r="C34" s="143"/>
      <c r="D34" s="146" t="s">
        <v>7</v>
      </c>
      <c r="E34" s="146"/>
      <c r="F34" s="147"/>
      <c r="G34" s="1"/>
    </row>
    <row r="35" spans="1:7" ht="15" thickBot="1">
      <c r="A35" s="144" t="s">
        <v>11</v>
      </c>
      <c r="B35" s="145"/>
      <c r="C35" s="145"/>
      <c r="D35" s="133" t="s">
        <v>8</v>
      </c>
      <c r="E35" s="133"/>
      <c r="F35" s="134"/>
      <c r="G35" s="1"/>
    </row>
    <row r="36" spans="1:6" ht="17.25" customHeight="1">
      <c r="A36" s="128"/>
      <c r="B36" s="128"/>
      <c r="C36" s="128"/>
      <c r="D36" s="128"/>
      <c r="E36" s="128"/>
      <c r="F36" s="128"/>
    </row>
    <row r="37" spans="1:7" ht="47.25" customHeight="1">
      <c r="A37" s="128" t="s">
        <v>143</v>
      </c>
      <c r="B37" s="128"/>
      <c r="C37" s="128"/>
      <c r="D37" s="128"/>
      <c r="E37" s="128"/>
      <c r="F37" s="128"/>
      <c r="G37" s="12"/>
    </row>
    <row r="38" spans="1:6" ht="14.25">
      <c r="A38" s="128"/>
      <c r="B38" s="128"/>
      <c r="C38" s="128"/>
      <c r="D38" s="128"/>
      <c r="E38" s="128"/>
      <c r="F38" s="128"/>
    </row>
  </sheetData>
  <sheetProtection/>
  <mergeCells count="50">
    <mergeCell ref="B20:C20"/>
    <mergeCell ref="D19:E19"/>
    <mergeCell ref="D20:E20"/>
    <mergeCell ref="A2:G2"/>
    <mergeCell ref="A4:G4"/>
    <mergeCell ref="A12:G12"/>
    <mergeCell ref="B13:C13"/>
    <mergeCell ref="B14:C14"/>
    <mergeCell ref="A10:F10"/>
    <mergeCell ref="F14:G14"/>
    <mergeCell ref="A3:G3"/>
    <mergeCell ref="B15:C15"/>
    <mergeCell ref="A32:C32"/>
    <mergeCell ref="D13:E13"/>
    <mergeCell ref="B16:C16"/>
    <mergeCell ref="D16:E16"/>
    <mergeCell ref="F16:G16"/>
    <mergeCell ref="B22:C22"/>
    <mergeCell ref="D17:E17"/>
    <mergeCell ref="D18:E18"/>
    <mergeCell ref="B19:C19"/>
    <mergeCell ref="B23:C23"/>
    <mergeCell ref="D23:E23"/>
    <mergeCell ref="F22:G22"/>
    <mergeCell ref="F23:G23"/>
    <mergeCell ref="A11:G11"/>
    <mergeCell ref="D14:E14"/>
    <mergeCell ref="F13:G13"/>
    <mergeCell ref="B17:C17"/>
    <mergeCell ref="B18:C18"/>
    <mergeCell ref="F15:G15"/>
    <mergeCell ref="F25:G25"/>
    <mergeCell ref="A33:C33"/>
    <mergeCell ref="A34:C34"/>
    <mergeCell ref="A35:C35"/>
    <mergeCell ref="D33:F33"/>
    <mergeCell ref="D34:F34"/>
    <mergeCell ref="A25:E25"/>
    <mergeCell ref="D32:F32"/>
    <mergeCell ref="A28:F28"/>
    <mergeCell ref="D15:E15"/>
    <mergeCell ref="A38:F38"/>
    <mergeCell ref="D24:E24"/>
    <mergeCell ref="A37:F37"/>
    <mergeCell ref="B24:C24"/>
    <mergeCell ref="A36:F36"/>
    <mergeCell ref="D22:E22"/>
    <mergeCell ref="D35:F35"/>
    <mergeCell ref="A31:F31"/>
    <mergeCell ref="F24:G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6">
      <selection activeCell="A30" sqref="A30:F30"/>
    </sheetView>
  </sheetViews>
  <sheetFormatPr defaultColWidth="9.140625" defaultRowHeight="15"/>
  <cols>
    <col min="1" max="1" width="3.57421875" style="0" customWidth="1"/>
    <col min="2" max="2" width="26.140625" style="0" customWidth="1"/>
    <col min="5" max="5" width="13.57421875" style="0" customWidth="1"/>
    <col min="6" max="6" width="20.8515625" style="0" customWidth="1"/>
    <col min="7" max="7" width="27.421875" style="0" customWidth="1"/>
  </cols>
  <sheetData>
    <row r="1" spans="1:7" ht="14.25">
      <c r="A1" s="1"/>
      <c r="B1" s="1"/>
      <c r="C1" s="1"/>
      <c r="D1" s="1"/>
      <c r="E1" s="1"/>
      <c r="F1" s="1"/>
      <c r="G1" s="1" t="s">
        <v>16</v>
      </c>
    </row>
    <row r="2" spans="1:7" ht="63.75" customHeight="1">
      <c r="A2" s="201" t="s">
        <v>141</v>
      </c>
      <c r="B2" s="202"/>
      <c r="C2" s="202"/>
      <c r="D2" s="202"/>
      <c r="E2" s="202"/>
      <c r="F2" s="202"/>
      <c r="G2" s="203"/>
    </row>
    <row r="3" spans="1:7" ht="19.5" customHeight="1">
      <c r="A3" s="204" t="s">
        <v>39</v>
      </c>
      <c r="B3" s="204"/>
      <c r="C3" s="204"/>
      <c r="D3" s="204"/>
      <c r="E3" s="204"/>
      <c r="F3" s="204"/>
      <c r="G3" s="204"/>
    </row>
    <row r="4" spans="1:7" ht="63">
      <c r="A4" s="6"/>
      <c r="B4" s="55" t="s">
        <v>14</v>
      </c>
      <c r="C4" s="55" t="s">
        <v>0</v>
      </c>
      <c r="D4" s="56" t="s">
        <v>12</v>
      </c>
      <c r="E4" s="56" t="s">
        <v>13</v>
      </c>
      <c r="F4" s="56" t="s">
        <v>40</v>
      </c>
      <c r="G4" s="57" t="s">
        <v>5</v>
      </c>
    </row>
    <row r="5" spans="1:7" ht="51.75">
      <c r="A5" s="6">
        <v>1</v>
      </c>
      <c r="B5" s="36" t="s">
        <v>41</v>
      </c>
      <c r="C5" s="37" t="s">
        <v>42</v>
      </c>
      <c r="D5" s="38">
        <v>99</v>
      </c>
      <c r="E5" s="38">
        <v>99</v>
      </c>
      <c r="F5" s="40">
        <f>E5/D5*100</f>
        <v>100</v>
      </c>
      <c r="G5" s="57"/>
    </row>
    <row r="6" spans="1:7" ht="39">
      <c r="A6" s="6">
        <v>2</v>
      </c>
      <c r="B6" s="36" t="s">
        <v>43</v>
      </c>
      <c r="C6" s="37" t="s">
        <v>44</v>
      </c>
      <c r="D6" s="40">
        <v>27.5</v>
      </c>
      <c r="E6" s="40">
        <v>27.5</v>
      </c>
      <c r="F6" s="40">
        <f>E6/D6*100</f>
        <v>100</v>
      </c>
      <c r="G6" s="57"/>
    </row>
    <row r="7" spans="1:7" ht="39">
      <c r="A7" s="6">
        <v>3</v>
      </c>
      <c r="B7" s="36" t="s">
        <v>45</v>
      </c>
      <c r="C7" s="37" t="s">
        <v>46</v>
      </c>
      <c r="D7" s="40">
        <v>7.6</v>
      </c>
      <c r="E7" s="40">
        <v>7.6</v>
      </c>
      <c r="F7" s="40">
        <f>E7/D7*100</f>
        <v>100</v>
      </c>
      <c r="G7" s="57"/>
    </row>
    <row r="8" spans="1:7" ht="51.75">
      <c r="A8" s="6">
        <v>4</v>
      </c>
      <c r="B8" s="36" t="s">
        <v>128</v>
      </c>
      <c r="C8" s="37" t="s">
        <v>129</v>
      </c>
      <c r="D8" s="40">
        <v>156.27</v>
      </c>
      <c r="E8" s="40">
        <v>156.27</v>
      </c>
      <c r="F8" s="40">
        <f>E8/D8*100</f>
        <v>100</v>
      </c>
      <c r="G8" s="57"/>
    </row>
    <row r="9" spans="1:7" ht="14.25">
      <c r="A9" s="34"/>
      <c r="B9" s="42"/>
      <c r="C9" s="43"/>
      <c r="D9" s="44"/>
      <c r="E9" s="44"/>
      <c r="F9" s="58">
        <f>SUM(F5:F8)</f>
        <v>400</v>
      </c>
      <c r="G9" s="6"/>
    </row>
    <row r="10" spans="1:7" ht="37.5" customHeight="1">
      <c r="A10" s="205" t="s">
        <v>2</v>
      </c>
      <c r="B10" s="205"/>
      <c r="C10" s="205"/>
      <c r="D10" s="205"/>
      <c r="E10" s="205"/>
      <c r="F10" s="205"/>
      <c r="G10" s="59">
        <f>F9/A8</f>
        <v>100</v>
      </c>
    </row>
    <row r="11" spans="1:7" ht="15">
      <c r="A11" s="60"/>
      <c r="B11" s="60"/>
      <c r="C11" s="60"/>
      <c r="D11" s="60"/>
      <c r="E11" s="60"/>
      <c r="F11" s="60"/>
      <c r="G11" s="59"/>
    </row>
    <row r="12" spans="1:7" ht="14.25">
      <c r="A12" s="206" t="s">
        <v>47</v>
      </c>
      <c r="B12" s="207"/>
      <c r="C12" s="207"/>
      <c r="D12" s="207"/>
      <c r="E12" s="207"/>
      <c r="F12" s="207"/>
      <c r="G12" s="6"/>
    </row>
    <row r="13" spans="1:7" ht="105" customHeight="1">
      <c r="A13" s="6"/>
      <c r="B13" s="208" t="s">
        <v>48</v>
      </c>
      <c r="C13" s="208"/>
      <c r="D13" s="196" t="s">
        <v>49</v>
      </c>
      <c r="E13" s="196"/>
      <c r="F13" s="196" t="s">
        <v>50</v>
      </c>
      <c r="G13" s="196"/>
    </row>
    <row r="14" spans="1:7" ht="72" customHeight="1">
      <c r="A14" s="61">
        <v>1</v>
      </c>
      <c r="B14" s="131" t="s">
        <v>126</v>
      </c>
      <c r="C14" s="132"/>
      <c r="D14" s="196">
        <v>1</v>
      </c>
      <c r="E14" s="196"/>
      <c r="F14" s="196"/>
      <c r="G14" s="196"/>
    </row>
    <row r="15" spans="1:7" ht="84" customHeight="1">
      <c r="A15" s="61">
        <v>2</v>
      </c>
      <c r="B15" s="199" t="s">
        <v>127</v>
      </c>
      <c r="C15" s="200"/>
      <c r="D15" s="196">
        <v>1</v>
      </c>
      <c r="E15" s="196"/>
      <c r="F15" s="146"/>
      <c r="G15" s="146"/>
    </row>
    <row r="16" spans="1:7" ht="14.25">
      <c r="A16" s="61">
        <v>2</v>
      </c>
      <c r="B16" s="154"/>
      <c r="C16" s="154"/>
      <c r="D16" s="196"/>
      <c r="E16" s="196"/>
      <c r="F16" s="146"/>
      <c r="G16" s="146"/>
    </row>
    <row r="17" spans="1:7" ht="14.25">
      <c r="A17" s="62"/>
      <c r="B17" s="186" t="s">
        <v>21</v>
      </c>
      <c r="C17" s="186"/>
      <c r="D17" s="197">
        <f>SUM(D14:D16)*100</f>
        <v>200</v>
      </c>
      <c r="E17" s="197"/>
      <c r="F17" s="198"/>
      <c r="G17" s="198"/>
    </row>
    <row r="18" spans="1:7" ht="15">
      <c r="A18" s="186" t="s">
        <v>4</v>
      </c>
      <c r="B18" s="186"/>
      <c r="C18" s="186"/>
      <c r="D18" s="186"/>
      <c r="E18" s="186"/>
      <c r="F18" s="187">
        <f>D17/A16</f>
        <v>100</v>
      </c>
      <c r="G18" s="187"/>
    </row>
    <row r="19" spans="1:7" ht="15" thickBot="1">
      <c r="A19" s="51"/>
      <c r="B19" s="51"/>
      <c r="C19" s="51"/>
      <c r="D19" s="51"/>
      <c r="E19" s="18"/>
      <c r="F19" s="18"/>
      <c r="G19" s="18"/>
    </row>
    <row r="20" spans="1:7" ht="14.25">
      <c r="A20" s="188" t="s">
        <v>51</v>
      </c>
      <c r="B20" s="189"/>
      <c r="C20" s="189"/>
      <c r="D20" s="189"/>
      <c r="E20" s="189"/>
      <c r="F20" s="190"/>
      <c r="G20" s="52"/>
    </row>
    <row r="21" spans="1:7" ht="14.25">
      <c r="A21" s="191"/>
      <c r="B21" s="184"/>
      <c r="C21" s="184"/>
      <c r="D21" s="184"/>
      <c r="E21" s="184" t="s">
        <v>52</v>
      </c>
      <c r="F21" s="185"/>
      <c r="G21" s="52"/>
    </row>
    <row r="22" spans="1:7" ht="15" thickBot="1">
      <c r="A22" s="192" t="s">
        <v>53</v>
      </c>
      <c r="B22" s="193"/>
      <c r="C22" s="193"/>
      <c r="D22" s="193"/>
      <c r="E22" s="194">
        <f>0.8*G10+0.2*F18</f>
        <v>100</v>
      </c>
      <c r="F22" s="195"/>
      <c r="G22" s="52"/>
    </row>
    <row r="23" spans="1:7" ht="15" thickBot="1">
      <c r="A23" s="53"/>
      <c r="B23" s="53"/>
      <c r="C23" s="53"/>
      <c r="D23" s="53"/>
      <c r="E23" s="53"/>
      <c r="F23" s="53"/>
      <c r="G23" s="1"/>
    </row>
    <row r="24" spans="1:7" ht="15" thickBot="1">
      <c r="A24" s="176" t="s">
        <v>54</v>
      </c>
      <c r="B24" s="177"/>
      <c r="C24" s="177"/>
      <c r="D24" s="177"/>
      <c r="E24" s="177"/>
      <c r="F24" s="178"/>
      <c r="G24" s="1"/>
    </row>
    <row r="25" spans="1:7" ht="14.25">
      <c r="A25" s="179" t="s">
        <v>15</v>
      </c>
      <c r="B25" s="180"/>
      <c r="C25" s="180"/>
      <c r="D25" s="180" t="s">
        <v>20</v>
      </c>
      <c r="E25" s="180"/>
      <c r="F25" s="181"/>
      <c r="G25" s="1"/>
    </row>
    <row r="26" spans="1:7" ht="14.25">
      <c r="A26" s="182" t="s">
        <v>9</v>
      </c>
      <c r="B26" s="183"/>
      <c r="C26" s="183"/>
      <c r="D26" s="184" t="s">
        <v>6</v>
      </c>
      <c r="E26" s="184"/>
      <c r="F26" s="185"/>
      <c r="G26" s="1"/>
    </row>
    <row r="27" spans="1:7" ht="14.25">
      <c r="A27" s="182" t="s">
        <v>10</v>
      </c>
      <c r="B27" s="183"/>
      <c r="C27" s="183"/>
      <c r="D27" s="184" t="s">
        <v>7</v>
      </c>
      <c r="E27" s="184"/>
      <c r="F27" s="185"/>
      <c r="G27" s="1"/>
    </row>
    <row r="28" spans="1:7" ht="15" thickBot="1">
      <c r="A28" s="171" t="s">
        <v>11</v>
      </c>
      <c r="B28" s="172"/>
      <c r="C28" s="172"/>
      <c r="D28" s="173" t="s">
        <v>8</v>
      </c>
      <c r="E28" s="173"/>
      <c r="F28" s="174"/>
      <c r="G28" s="1"/>
    </row>
    <row r="29" spans="1:6" ht="14.25">
      <c r="A29" s="54"/>
      <c r="B29" s="54"/>
      <c r="C29" s="54"/>
      <c r="D29" s="54"/>
      <c r="E29" s="54"/>
      <c r="F29" s="54"/>
    </row>
    <row r="30" spans="1:6" ht="14.25">
      <c r="A30" s="175" t="s">
        <v>142</v>
      </c>
      <c r="B30" s="175"/>
      <c r="C30" s="175"/>
      <c r="D30" s="175"/>
      <c r="E30" s="175"/>
      <c r="F30" s="175"/>
    </row>
  </sheetData>
  <sheetProtection/>
  <mergeCells count="36">
    <mergeCell ref="A2:G2"/>
    <mergeCell ref="A3:G3"/>
    <mergeCell ref="A10:F10"/>
    <mergeCell ref="A12:F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A18:E18"/>
    <mergeCell ref="F18:G18"/>
    <mergeCell ref="A20:F20"/>
    <mergeCell ref="A21:D21"/>
    <mergeCell ref="E21:F21"/>
    <mergeCell ref="A22:D22"/>
    <mergeCell ref="E22:F22"/>
    <mergeCell ref="A28:C28"/>
    <mergeCell ref="D28:F28"/>
    <mergeCell ref="A30:F30"/>
    <mergeCell ref="A24:F24"/>
    <mergeCell ref="A25:C25"/>
    <mergeCell ref="D25:F25"/>
    <mergeCell ref="A26:C26"/>
    <mergeCell ref="D26:F26"/>
    <mergeCell ref="A27:C27"/>
    <mergeCell ref="D27:F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H35" sqref="H35"/>
    </sheetView>
  </sheetViews>
  <sheetFormatPr defaultColWidth="9.140625" defaultRowHeight="15"/>
  <cols>
    <col min="1" max="1" width="4.00390625" style="0" customWidth="1"/>
    <col min="2" max="2" width="40.00390625" style="0" customWidth="1"/>
  </cols>
  <sheetData>
    <row r="1" spans="1:7" ht="88.5" customHeight="1" thickBot="1">
      <c r="A1" s="164" t="s">
        <v>144</v>
      </c>
      <c r="B1" s="165"/>
      <c r="C1" s="165"/>
      <c r="D1" s="165"/>
      <c r="E1" s="165"/>
      <c r="F1" s="165"/>
      <c r="G1" s="166"/>
    </row>
    <row r="2" spans="1:7" ht="14.25">
      <c r="A2" s="160" t="s">
        <v>55</v>
      </c>
      <c r="B2" s="160"/>
      <c r="C2" s="160"/>
      <c r="D2" s="160"/>
      <c r="E2" s="160"/>
      <c r="F2" s="160"/>
      <c r="G2" s="160"/>
    </row>
    <row r="3" spans="1:7" ht="39" customHeight="1" thickBot="1">
      <c r="A3" s="216" t="s">
        <v>56</v>
      </c>
      <c r="B3" s="216"/>
      <c r="C3" s="216"/>
      <c r="D3" s="216"/>
      <c r="E3" s="216"/>
      <c r="F3" s="216"/>
      <c r="G3" s="216"/>
    </row>
    <row r="4" spans="1:7" ht="178.5">
      <c r="A4" s="2"/>
      <c r="B4" s="3" t="s">
        <v>14</v>
      </c>
      <c r="C4" s="3" t="s">
        <v>0</v>
      </c>
      <c r="D4" s="13" t="s">
        <v>12</v>
      </c>
      <c r="E4" s="13" t="s">
        <v>13</v>
      </c>
      <c r="F4" s="13" t="s">
        <v>18</v>
      </c>
      <c r="G4" s="4" t="s">
        <v>5</v>
      </c>
    </row>
    <row r="5" spans="1:7" ht="42">
      <c r="A5" s="63">
        <v>1</v>
      </c>
      <c r="B5" s="64" t="s">
        <v>149</v>
      </c>
      <c r="C5" s="64" t="s">
        <v>31</v>
      </c>
      <c r="D5" s="115" t="s">
        <v>130</v>
      </c>
      <c r="E5" s="116" t="s">
        <v>130</v>
      </c>
      <c r="F5" s="115">
        <v>100</v>
      </c>
      <c r="G5" s="7"/>
    </row>
    <row r="6" spans="1:7" ht="69.75">
      <c r="A6" s="63">
        <v>2</v>
      </c>
      <c r="B6" s="64" t="s">
        <v>57</v>
      </c>
      <c r="C6" s="64" t="s">
        <v>31</v>
      </c>
      <c r="D6" s="115">
        <v>105</v>
      </c>
      <c r="E6" s="115">
        <v>123.3</v>
      </c>
      <c r="F6" s="117">
        <v>100</v>
      </c>
      <c r="G6" s="7"/>
    </row>
    <row r="7" spans="1:7" ht="42">
      <c r="A7" s="63"/>
      <c r="B7" s="64" t="s">
        <v>58</v>
      </c>
      <c r="C7" s="64"/>
      <c r="D7" s="115"/>
      <c r="E7" s="115"/>
      <c r="F7" s="115"/>
      <c r="G7" s="7"/>
    </row>
    <row r="8" spans="1:7" ht="14.25">
      <c r="A8" s="63">
        <v>3</v>
      </c>
      <c r="B8" s="64" t="s">
        <v>146</v>
      </c>
      <c r="C8" s="64" t="s">
        <v>31</v>
      </c>
      <c r="D8" s="115">
        <v>99</v>
      </c>
      <c r="E8" s="115">
        <v>99</v>
      </c>
      <c r="F8" s="115">
        <v>100</v>
      </c>
      <c r="G8" s="7"/>
    </row>
    <row r="9" spans="1:7" ht="14.25">
      <c r="A9" s="63">
        <v>4</v>
      </c>
      <c r="B9" s="64" t="s">
        <v>147</v>
      </c>
      <c r="C9" s="64" t="s">
        <v>31</v>
      </c>
      <c r="D9" s="115">
        <v>99</v>
      </c>
      <c r="E9" s="115">
        <v>99</v>
      </c>
      <c r="F9" s="115">
        <v>100</v>
      </c>
      <c r="G9" s="7"/>
    </row>
    <row r="10" spans="1:7" ht="14.25">
      <c r="A10" s="63">
        <v>5</v>
      </c>
      <c r="B10" s="64" t="s">
        <v>148</v>
      </c>
      <c r="C10" s="64" t="s">
        <v>31</v>
      </c>
      <c r="D10" s="115">
        <v>99</v>
      </c>
      <c r="E10" s="115">
        <v>99</v>
      </c>
      <c r="F10" s="115">
        <v>100</v>
      </c>
      <c r="G10" s="7"/>
    </row>
    <row r="11" spans="1:7" ht="14.25">
      <c r="A11" s="34"/>
      <c r="B11" s="6"/>
      <c r="C11" s="6"/>
      <c r="D11" s="6"/>
      <c r="E11" s="65"/>
      <c r="F11" s="6"/>
      <c r="G11" s="7"/>
    </row>
    <row r="12" spans="1:7" ht="14.25">
      <c r="A12" s="5"/>
      <c r="B12" s="6" t="s">
        <v>59</v>
      </c>
      <c r="C12" s="6"/>
      <c r="D12" s="6"/>
      <c r="E12" s="6"/>
      <c r="F12" s="66">
        <f>SUM(F5:F11)</f>
        <v>500</v>
      </c>
      <c r="G12" s="7"/>
    </row>
    <row r="13" spans="1:7" ht="30.75" customHeight="1" thickBot="1">
      <c r="A13" s="148" t="s">
        <v>2</v>
      </c>
      <c r="B13" s="149"/>
      <c r="C13" s="149"/>
      <c r="D13" s="149"/>
      <c r="E13" s="149"/>
      <c r="F13" s="150"/>
      <c r="G13" s="67">
        <f>F12/A10</f>
        <v>100</v>
      </c>
    </row>
    <row r="14" spans="1:7" ht="14.25">
      <c r="A14" s="160" t="s">
        <v>19</v>
      </c>
      <c r="B14" s="160"/>
      <c r="C14" s="160"/>
      <c r="D14" s="160"/>
      <c r="E14" s="160"/>
      <c r="F14" s="160"/>
      <c r="G14" s="160"/>
    </row>
    <row r="15" spans="1:7" ht="15" thickBot="1">
      <c r="A15" s="168" t="s">
        <v>47</v>
      </c>
      <c r="B15" s="168"/>
      <c r="C15" s="168"/>
      <c r="D15" s="168"/>
      <c r="E15" s="168"/>
      <c r="F15" s="168"/>
      <c r="G15" s="168"/>
    </row>
    <row r="16" spans="1:7" ht="47.25" customHeight="1">
      <c r="A16" s="2"/>
      <c r="B16" s="151" t="s">
        <v>48</v>
      </c>
      <c r="C16" s="151"/>
      <c r="D16" s="217" t="s">
        <v>49</v>
      </c>
      <c r="E16" s="217"/>
      <c r="F16" s="217" t="s">
        <v>50</v>
      </c>
      <c r="G16" s="218"/>
    </row>
    <row r="17" spans="1:7" ht="14.25">
      <c r="A17" s="5">
        <v>1</v>
      </c>
      <c r="B17" s="208" t="s">
        <v>63</v>
      </c>
      <c r="C17" s="208"/>
      <c r="D17" s="196"/>
      <c r="E17" s="196"/>
      <c r="F17" s="146"/>
      <c r="G17" s="147"/>
    </row>
    <row r="18" spans="1:7" ht="14.25">
      <c r="A18" s="5">
        <v>2</v>
      </c>
      <c r="B18" s="208"/>
      <c r="C18" s="208"/>
      <c r="D18" s="196"/>
      <c r="E18" s="196"/>
      <c r="F18" s="146"/>
      <c r="G18" s="147"/>
    </row>
    <row r="19" spans="1:7" ht="14.25">
      <c r="A19" s="5" t="s">
        <v>1</v>
      </c>
      <c r="B19" s="208"/>
      <c r="C19" s="208"/>
      <c r="D19" s="196"/>
      <c r="E19" s="196"/>
      <c r="F19" s="146"/>
      <c r="G19" s="147"/>
    </row>
    <row r="20" spans="1:7" ht="14.25">
      <c r="A20" s="5" t="s">
        <v>3</v>
      </c>
      <c r="B20" s="208"/>
      <c r="C20" s="208"/>
      <c r="D20" s="196"/>
      <c r="E20" s="196"/>
      <c r="F20" s="146"/>
      <c r="G20" s="147"/>
    </row>
    <row r="21" spans="1:7" ht="14.25">
      <c r="A21" s="9"/>
      <c r="B21" s="205" t="s">
        <v>21</v>
      </c>
      <c r="C21" s="205"/>
      <c r="D21" s="211">
        <f>SUM(D17:D20)*100</f>
        <v>0</v>
      </c>
      <c r="E21" s="211"/>
      <c r="F21" s="146"/>
      <c r="G21" s="147"/>
    </row>
    <row r="22" spans="1:7" ht="37.5" customHeight="1" thickBot="1">
      <c r="A22" s="212" t="s">
        <v>4</v>
      </c>
      <c r="B22" s="213"/>
      <c r="C22" s="213"/>
      <c r="D22" s="213"/>
      <c r="E22" s="213"/>
      <c r="F22" s="214"/>
      <c r="G22" s="215"/>
    </row>
    <row r="23" spans="1:7" ht="15" thickBot="1">
      <c r="A23" s="10"/>
      <c r="B23" s="10"/>
      <c r="C23" s="10"/>
      <c r="D23" s="10"/>
      <c r="E23" s="11"/>
      <c r="F23" s="8"/>
      <c r="G23" s="8"/>
    </row>
    <row r="24" spans="1:7" ht="14.25">
      <c r="A24" s="14" t="s">
        <v>60</v>
      </c>
      <c r="B24" s="15"/>
      <c r="C24" s="15"/>
      <c r="D24" s="15"/>
      <c r="E24" s="15"/>
      <c r="F24" s="15"/>
      <c r="G24" s="16"/>
    </row>
    <row r="25" spans="1:7" ht="14.25">
      <c r="A25" s="153" t="s">
        <v>61</v>
      </c>
      <c r="B25" s="154"/>
      <c r="C25" s="154"/>
      <c r="D25" s="154"/>
      <c r="E25" s="154"/>
      <c r="F25" s="154"/>
      <c r="G25" s="68"/>
    </row>
    <row r="26" spans="1:7" ht="40.5" customHeight="1" thickBot="1">
      <c r="A26" s="209" t="s">
        <v>62</v>
      </c>
      <c r="B26" s="210"/>
      <c r="C26" s="210"/>
      <c r="D26" s="210"/>
      <c r="E26" s="210"/>
      <c r="F26" s="210"/>
      <c r="G26" s="69">
        <f>G13</f>
        <v>100</v>
      </c>
    </row>
    <row r="27" spans="1:7" ht="15" thickBot="1">
      <c r="A27" s="1"/>
      <c r="B27" s="1"/>
      <c r="C27" s="1"/>
      <c r="D27" s="1"/>
      <c r="E27" s="1"/>
      <c r="F27" s="1"/>
      <c r="G27" s="1"/>
    </row>
    <row r="28" spans="1:7" ht="28.5" customHeight="1" thickBot="1">
      <c r="A28" s="135" t="s">
        <v>17</v>
      </c>
      <c r="B28" s="136"/>
      <c r="C28" s="136"/>
      <c r="D28" s="136"/>
      <c r="E28" s="136"/>
      <c r="F28" s="137"/>
      <c r="G28" s="1"/>
    </row>
    <row r="29" spans="1:7" ht="14.25">
      <c r="A29" s="161" t="s">
        <v>15</v>
      </c>
      <c r="B29" s="151"/>
      <c r="C29" s="151"/>
      <c r="D29" s="151" t="s">
        <v>20</v>
      </c>
      <c r="E29" s="151"/>
      <c r="F29" s="152"/>
      <c r="G29" s="1"/>
    </row>
    <row r="30" spans="1:7" ht="14.25">
      <c r="A30" s="142" t="s">
        <v>9</v>
      </c>
      <c r="B30" s="143"/>
      <c r="C30" s="143"/>
      <c r="D30" s="146" t="s">
        <v>6</v>
      </c>
      <c r="E30" s="146"/>
      <c r="F30" s="147"/>
      <c r="G30" s="1"/>
    </row>
    <row r="31" spans="1:7" ht="14.25">
      <c r="A31" s="142" t="s">
        <v>10</v>
      </c>
      <c r="B31" s="143"/>
      <c r="C31" s="143"/>
      <c r="D31" s="146" t="s">
        <v>7</v>
      </c>
      <c r="E31" s="146"/>
      <c r="F31" s="147"/>
      <c r="G31" s="1"/>
    </row>
    <row r="32" spans="1:7" ht="15" thickBot="1">
      <c r="A32" s="144" t="s">
        <v>11</v>
      </c>
      <c r="B32" s="145"/>
      <c r="C32" s="145"/>
      <c r="D32" s="133" t="s">
        <v>8</v>
      </c>
      <c r="E32" s="133"/>
      <c r="F32" s="134"/>
      <c r="G32" s="1"/>
    </row>
    <row r="33" spans="1:6" ht="14.25">
      <c r="A33" s="128"/>
      <c r="B33" s="128"/>
      <c r="C33" s="128"/>
      <c r="D33" s="128"/>
      <c r="E33" s="128"/>
      <c r="F33" s="128"/>
    </row>
    <row r="34" spans="1:7" ht="60.75" customHeight="1">
      <c r="A34" s="128" t="s">
        <v>143</v>
      </c>
      <c r="B34" s="128"/>
      <c r="C34" s="128"/>
      <c r="D34" s="128"/>
      <c r="E34" s="128"/>
      <c r="F34" s="128"/>
      <c r="G34" s="33"/>
    </row>
    <row r="35" spans="1:6" ht="14.25">
      <c r="A35" s="128"/>
      <c r="B35" s="128"/>
      <c r="C35" s="128"/>
      <c r="D35" s="128"/>
      <c r="E35" s="128"/>
      <c r="F35" s="128"/>
    </row>
    <row r="36" spans="2:7" ht="36.75" customHeight="1">
      <c r="B36" s="128" t="s">
        <v>145</v>
      </c>
      <c r="C36" s="128"/>
      <c r="D36" s="128"/>
      <c r="E36" s="128"/>
      <c r="F36" s="128"/>
      <c r="G36" s="128"/>
    </row>
  </sheetData>
  <sheetProtection/>
  <mergeCells count="41">
    <mergeCell ref="B36:G36"/>
    <mergeCell ref="A1:G1"/>
    <mergeCell ref="A2:G2"/>
    <mergeCell ref="A3:G3"/>
    <mergeCell ref="A13:F13"/>
    <mergeCell ref="A14:G14"/>
    <mergeCell ref="A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2:E22"/>
    <mergeCell ref="F22:G22"/>
    <mergeCell ref="A25:F25"/>
    <mergeCell ref="A26:F26"/>
    <mergeCell ref="A28:F28"/>
    <mergeCell ref="A29:C29"/>
    <mergeCell ref="D29:F29"/>
    <mergeCell ref="A33:F33"/>
    <mergeCell ref="A34:F34"/>
    <mergeCell ref="A35:F35"/>
    <mergeCell ref="A30:C30"/>
    <mergeCell ref="D30:F30"/>
    <mergeCell ref="A31:C31"/>
    <mergeCell ref="D31:F31"/>
    <mergeCell ref="A32:C32"/>
    <mergeCell ref="D32:F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3">
      <selection activeCell="I25" sqref="I25"/>
    </sheetView>
  </sheetViews>
  <sheetFormatPr defaultColWidth="9.140625" defaultRowHeight="15"/>
  <cols>
    <col min="1" max="1" width="4.8515625" style="0" customWidth="1"/>
    <col min="2" max="2" width="37.57421875" style="0" customWidth="1"/>
    <col min="6" max="6" width="12.8515625" style="0" customWidth="1"/>
    <col min="7" max="7" width="11.8515625" style="0" customWidth="1"/>
  </cols>
  <sheetData>
    <row r="1" spans="1:7" ht="14.25">
      <c r="A1" s="1"/>
      <c r="B1" s="1"/>
      <c r="C1" s="1"/>
      <c r="D1" s="1"/>
      <c r="E1" s="1"/>
      <c r="F1" s="1"/>
      <c r="G1" s="1" t="s">
        <v>16</v>
      </c>
    </row>
    <row r="2" spans="1:7" ht="114.75" customHeight="1">
      <c r="A2" s="201" t="s">
        <v>150</v>
      </c>
      <c r="B2" s="202"/>
      <c r="C2" s="202"/>
      <c r="D2" s="202"/>
      <c r="E2" s="202"/>
      <c r="F2" s="202"/>
      <c r="G2" s="203"/>
    </row>
    <row r="3" spans="1:7" ht="14.25">
      <c r="A3" s="35"/>
      <c r="B3" s="35"/>
      <c r="C3" s="35"/>
      <c r="D3" s="35"/>
      <c r="E3" s="35"/>
      <c r="F3" s="35"/>
      <c r="G3" s="35"/>
    </row>
    <row r="4" spans="1:7" ht="14.25">
      <c r="A4" s="204" t="s">
        <v>39</v>
      </c>
      <c r="B4" s="204"/>
      <c r="C4" s="204"/>
      <c r="D4" s="204"/>
      <c r="E4" s="204"/>
      <c r="F4" s="204"/>
      <c r="G4" s="204"/>
    </row>
    <row r="5" spans="1:7" ht="115.5">
      <c r="A5" s="6"/>
      <c r="B5" s="55" t="s">
        <v>14</v>
      </c>
      <c r="C5" s="55" t="s">
        <v>0</v>
      </c>
      <c r="D5" s="56" t="s">
        <v>12</v>
      </c>
      <c r="E5" s="56" t="s">
        <v>13</v>
      </c>
      <c r="F5" s="56" t="s">
        <v>40</v>
      </c>
      <c r="G5" s="57" t="s">
        <v>5</v>
      </c>
    </row>
    <row r="6" spans="1:7" ht="39">
      <c r="A6" s="70" t="s">
        <v>64</v>
      </c>
      <c r="B6" s="71" t="s">
        <v>65</v>
      </c>
      <c r="C6" s="43"/>
      <c r="D6" s="72"/>
      <c r="E6" s="72"/>
      <c r="F6" s="72"/>
      <c r="G6" s="57"/>
    </row>
    <row r="7" spans="1:7" ht="14.25">
      <c r="A7" s="70" t="s">
        <v>66</v>
      </c>
      <c r="B7" s="71" t="s">
        <v>67</v>
      </c>
      <c r="C7" s="43" t="s">
        <v>68</v>
      </c>
      <c r="D7" s="72">
        <v>2100</v>
      </c>
      <c r="E7" s="72">
        <v>1670</v>
      </c>
      <c r="F7" s="73">
        <f>E7/D7*100</f>
        <v>79.52380952380952</v>
      </c>
      <c r="G7" s="57"/>
    </row>
    <row r="8" spans="1:7" ht="25.5">
      <c r="A8" s="70" t="s">
        <v>69</v>
      </c>
      <c r="B8" s="71" t="s">
        <v>70</v>
      </c>
      <c r="C8" s="43" t="s">
        <v>71</v>
      </c>
      <c r="D8" s="72">
        <v>450</v>
      </c>
      <c r="E8" s="72">
        <v>400</v>
      </c>
      <c r="F8" s="73">
        <f>E8/D8*100</f>
        <v>88.88888888888889</v>
      </c>
      <c r="G8" s="57"/>
    </row>
    <row r="9" spans="1:7" ht="25.5">
      <c r="A9" s="70" t="s">
        <v>72</v>
      </c>
      <c r="B9" s="71" t="s">
        <v>73</v>
      </c>
      <c r="C9" s="43" t="s">
        <v>74</v>
      </c>
      <c r="D9" s="72">
        <v>145</v>
      </c>
      <c r="E9" s="72">
        <v>79.35</v>
      </c>
      <c r="F9" s="73">
        <f>E9/D9*100</f>
        <v>54.72413793103448</v>
      </c>
      <c r="G9" s="57"/>
    </row>
    <row r="10" spans="1:7" ht="25.5">
      <c r="A10" s="70" t="s">
        <v>75</v>
      </c>
      <c r="B10" s="71" t="s">
        <v>76</v>
      </c>
      <c r="C10" s="43" t="s">
        <v>74</v>
      </c>
      <c r="D10" s="72">
        <v>3500</v>
      </c>
      <c r="E10" s="72">
        <v>2441.63</v>
      </c>
      <c r="F10" s="73">
        <f>E10/D10*100</f>
        <v>69.76085714285715</v>
      </c>
      <c r="G10" s="57"/>
    </row>
    <row r="11" spans="1:7" ht="39">
      <c r="A11" s="78" t="s">
        <v>77</v>
      </c>
      <c r="B11" s="74" t="s">
        <v>78</v>
      </c>
      <c r="C11" s="43" t="s">
        <v>79</v>
      </c>
      <c r="D11" s="72">
        <v>15</v>
      </c>
      <c r="E11" s="43">
        <v>12.5</v>
      </c>
      <c r="F11" s="73">
        <f>E11/D11*100</f>
        <v>83.33333333333334</v>
      </c>
      <c r="G11" s="57"/>
    </row>
    <row r="12" spans="1:7" ht="14.25">
      <c r="A12" s="70" t="s">
        <v>80</v>
      </c>
      <c r="B12" s="71" t="s">
        <v>81</v>
      </c>
      <c r="C12" s="43"/>
      <c r="G12" s="57"/>
    </row>
    <row r="13" spans="1:7" ht="14.25">
      <c r="A13" s="70" t="s">
        <v>82</v>
      </c>
      <c r="B13" s="71" t="s">
        <v>67</v>
      </c>
      <c r="C13" s="43" t="s">
        <v>68</v>
      </c>
      <c r="D13" s="72">
        <v>5500</v>
      </c>
      <c r="E13" s="72">
        <v>2800</v>
      </c>
      <c r="F13" s="73">
        <v>100</v>
      </c>
      <c r="G13" s="57"/>
    </row>
    <row r="14" spans="1:7" ht="25.5">
      <c r="A14" s="70" t="s">
        <v>83</v>
      </c>
      <c r="B14" s="71" t="s">
        <v>70</v>
      </c>
      <c r="C14" s="43" t="s">
        <v>71</v>
      </c>
      <c r="D14" s="72">
        <v>803</v>
      </c>
      <c r="E14" s="72">
        <v>750</v>
      </c>
      <c r="F14" s="73">
        <v>100</v>
      </c>
      <c r="G14" s="57"/>
    </row>
    <row r="15" spans="1:7" ht="25.5">
      <c r="A15" s="70" t="s">
        <v>84</v>
      </c>
      <c r="B15" s="71" t="s">
        <v>73</v>
      </c>
      <c r="C15" s="43" t="s">
        <v>74</v>
      </c>
      <c r="D15" s="72">
        <v>225</v>
      </c>
      <c r="E15" s="72">
        <v>200</v>
      </c>
      <c r="F15" s="73">
        <f>E15/D15*100</f>
        <v>88.88888888888889</v>
      </c>
      <c r="G15" s="57"/>
    </row>
    <row r="16" spans="1:7" ht="25.5">
      <c r="A16" s="70" t="s">
        <v>85</v>
      </c>
      <c r="B16" s="71" t="s">
        <v>76</v>
      </c>
      <c r="C16" s="43" t="s">
        <v>74</v>
      </c>
      <c r="D16" s="43">
        <v>4898</v>
      </c>
      <c r="E16" s="72">
        <v>2300</v>
      </c>
      <c r="F16" s="73">
        <f>E16/D16*100</f>
        <v>46.957942017149854</v>
      </c>
      <c r="G16" s="57"/>
    </row>
    <row r="17" spans="1:7" ht="39">
      <c r="A17" s="70" t="s">
        <v>86</v>
      </c>
      <c r="B17" s="71" t="s">
        <v>78</v>
      </c>
      <c r="C17" s="43" t="s">
        <v>79</v>
      </c>
      <c r="D17" s="43">
        <v>19.4</v>
      </c>
      <c r="E17" s="43">
        <v>19</v>
      </c>
      <c r="F17" s="73">
        <f>E17/D17*100</f>
        <v>97.93814432989691</v>
      </c>
      <c r="G17" s="57"/>
    </row>
    <row r="18" spans="1:7" ht="14.25">
      <c r="A18" s="70" t="s">
        <v>87</v>
      </c>
      <c r="B18" s="71" t="s">
        <v>88</v>
      </c>
      <c r="C18" s="71"/>
      <c r="D18" s="77"/>
      <c r="E18" s="77"/>
      <c r="F18" s="73"/>
      <c r="G18" s="57"/>
    </row>
    <row r="19" spans="1:7" ht="25.5">
      <c r="A19" s="70" t="s">
        <v>131</v>
      </c>
      <c r="B19" s="74" t="s">
        <v>132</v>
      </c>
      <c r="C19" s="74" t="s">
        <v>133</v>
      </c>
      <c r="D19" s="76">
        <v>3500</v>
      </c>
      <c r="E19" s="76">
        <v>104</v>
      </c>
      <c r="F19" s="73">
        <f>E19/D19*100</f>
        <v>2.9714285714285715</v>
      </c>
      <c r="G19" s="57"/>
    </row>
    <row r="20" spans="1:7" ht="25.5">
      <c r="A20" s="70" t="s">
        <v>89</v>
      </c>
      <c r="B20" s="71" t="s">
        <v>70</v>
      </c>
      <c r="C20" s="43" t="s">
        <v>71</v>
      </c>
      <c r="D20" s="76">
        <v>172</v>
      </c>
      <c r="E20" s="43">
        <v>260</v>
      </c>
      <c r="F20" s="76">
        <v>100</v>
      </c>
      <c r="G20" s="57"/>
    </row>
    <row r="21" spans="1:7" ht="25.5">
      <c r="A21" s="70" t="s">
        <v>90</v>
      </c>
      <c r="B21" s="71" t="s">
        <v>91</v>
      </c>
      <c r="C21" s="76" t="s">
        <v>31</v>
      </c>
      <c r="D21" s="76">
        <v>32.3</v>
      </c>
      <c r="E21" s="72">
        <v>32.3</v>
      </c>
      <c r="F21" s="75">
        <f>E21/D21*100</f>
        <v>100</v>
      </c>
      <c r="G21" s="57"/>
    </row>
    <row r="22" spans="1:7" ht="14.25">
      <c r="A22" s="6">
        <v>13</v>
      </c>
      <c r="B22" s="64"/>
      <c r="C22" s="64"/>
      <c r="D22" s="65"/>
      <c r="E22" s="65"/>
      <c r="F22" s="56"/>
      <c r="G22" s="57"/>
    </row>
    <row r="23" spans="1:7" ht="14.25">
      <c r="A23" s="34"/>
      <c r="B23" s="42"/>
      <c r="C23" s="43"/>
      <c r="D23" s="44"/>
      <c r="E23" s="44"/>
      <c r="F23" s="58">
        <f>SUM(F6:F22)</f>
        <v>1012.9874306272876</v>
      </c>
      <c r="G23" s="6"/>
    </row>
    <row r="24" spans="1:7" ht="28.5" customHeight="1">
      <c r="A24" s="205" t="s">
        <v>2</v>
      </c>
      <c r="B24" s="205"/>
      <c r="C24" s="205"/>
      <c r="D24" s="205"/>
      <c r="E24" s="205"/>
      <c r="F24" s="205"/>
      <c r="G24" s="59">
        <f>F23/A22</f>
        <v>77.92211004825289</v>
      </c>
    </row>
    <row r="25" spans="1:7" ht="15">
      <c r="A25" s="60"/>
      <c r="B25" s="60"/>
      <c r="C25" s="60"/>
      <c r="D25" s="60"/>
      <c r="E25" s="60"/>
      <c r="F25" s="60"/>
      <c r="G25" s="59"/>
    </row>
    <row r="26" spans="1:7" ht="14.25">
      <c r="A26" s="206" t="s">
        <v>47</v>
      </c>
      <c r="B26" s="207"/>
      <c r="C26" s="207"/>
      <c r="D26" s="207"/>
      <c r="E26" s="207"/>
      <c r="F26" s="207"/>
      <c r="G26" s="6"/>
    </row>
    <row r="27" spans="1:7" ht="38.25" customHeight="1">
      <c r="A27" s="6"/>
      <c r="B27" s="208" t="s">
        <v>48</v>
      </c>
      <c r="C27" s="208"/>
      <c r="D27" s="196" t="s">
        <v>49</v>
      </c>
      <c r="E27" s="196"/>
      <c r="F27" s="196" t="s">
        <v>50</v>
      </c>
      <c r="G27" s="196"/>
    </row>
    <row r="28" spans="1:7" ht="36" customHeight="1">
      <c r="A28" s="61">
        <v>1</v>
      </c>
      <c r="B28" s="219" t="s">
        <v>92</v>
      </c>
      <c r="C28" s="219"/>
      <c r="D28" s="220"/>
      <c r="E28" s="220"/>
      <c r="F28" s="196"/>
      <c r="G28" s="196"/>
    </row>
    <row r="29" spans="1:7" ht="45.75" customHeight="1">
      <c r="A29" s="186" t="s">
        <v>4</v>
      </c>
      <c r="B29" s="186"/>
      <c r="C29" s="186"/>
      <c r="D29" s="186"/>
      <c r="E29" s="186"/>
      <c r="F29" s="187"/>
      <c r="G29" s="187"/>
    </row>
    <row r="30" spans="1:7" ht="15" thickBot="1">
      <c r="A30" s="51"/>
      <c r="B30" s="51"/>
      <c r="C30" s="51"/>
      <c r="D30" s="51"/>
      <c r="E30" s="18"/>
      <c r="F30" s="18"/>
      <c r="G30" s="18"/>
    </row>
    <row r="31" spans="1:7" ht="14.25">
      <c r="A31" s="188" t="s">
        <v>51</v>
      </c>
      <c r="B31" s="189"/>
      <c r="C31" s="189"/>
      <c r="D31" s="189"/>
      <c r="E31" s="189"/>
      <c r="F31" s="190"/>
      <c r="G31" s="52"/>
    </row>
    <row r="32" spans="1:7" ht="35.25" customHeight="1">
      <c r="A32" s="191"/>
      <c r="B32" s="184"/>
      <c r="C32" s="184"/>
      <c r="D32" s="184"/>
      <c r="E32" s="184" t="s">
        <v>52</v>
      </c>
      <c r="F32" s="185"/>
      <c r="G32" s="52"/>
    </row>
    <row r="33" spans="1:7" ht="15" thickBot="1">
      <c r="A33" s="192" t="s">
        <v>53</v>
      </c>
      <c r="B33" s="193"/>
      <c r="C33" s="193"/>
      <c r="D33" s="193"/>
      <c r="E33" s="194">
        <f>G24</f>
        <v>77.92211004825289</v>
      </c>
      <c r="F33" s="195"/>
      <c r="G33" s="52"/>
    </row>
    <row r="34" spans="1:7" ht="15" thickBot="1">
      <c r="A34" s="53"/>
      <c r="B34" s="53"/>
      <c r="C34" s="53"/>
      <c r="D34" s="53"/>
      <c r="E34" s="53"/>
      <c r="F34" s="53"/>
      <c r="G34" s="1"/>
    </row>
    <row r="35" spans="1:7" ht="30.75" customHeight="1" thickBot="1">
      <c r="A35" s="176" t="s">
        <v>54</v>
      </c>
      <c r="B35" s="177"/>
      <c r="C35" s="177"/>
      <c r="D35" s="177"/>
      <c r="E35" s="177"/>
      <c r="F35" s="178"/>
      <c r="G35" s="1"/>
    </row>
    <row r="36" spans="1:7" ht="14.25">
      <c r="A36" s="179" t="s">
        <v>15</v>
      </c>
      <c r="B36" s="180"/>
      <c r="C36" s="180"/>
      <c r="D36" s="180" t="s">
        <v>20</v>
      </c>
      <c r="E36" s="180"/>
      <c r="F36" s="181"/>
      <c r="G36" s="1"/>
    </row>
    <row r="37" spans="1:7" ht="14.25">
      <c r="A37" s="182" t="s">
        <v>9</v>
      </c>
      <c r="B37" s="183"/>
      <c r="C37" s="183"/>
      <c r="D37" s="184" t="s">
        <v>6</v>
      </c>
      <c r="E37" s="184"/>
      <c r="F37" s="185"/>
      <c r="G37" s="1"/>
    </row>
    <row r="38" spans="1:7" ht="14.25">
      <c r="A38" s="182" t="s">
        <v>10</v>
      </c>
      <c r="B38" s="183"/>
      <c r="C38" s="183"/>
      <c r="D38" s="184" t="s">
        <v>7</v>
      </c>
      <c r="E38" s="184"/>
      <c r="F38" s="185"/>
      <c r="G38" s="1"/>
    </row>
    <row r="39" spans="1:7" ht="15" thickBot="1">
      <c r="A39" s="171" t="s">
        <v>11</v>
      </c>
      <c r="B39" s="172"/>
      <c r="C39" s="172"/>
      <c r="D39" s="173" t="s">
        <v>8</v>
      </c>
      <c r="E39" s="173"/>
      <c r="F39" s="174"/>
      <c r="G39" s="1"/>
    </row>
    <row r="40" spans="1:6" ht="14.25">
      <c r="A40" s="54"/>
      <c r="B40" s="54"/>
      <c r="C40" s="54"/>
      <c r="D40" s="54"/>
      <c r="E40" s="54"/>
      <c r="F40" s="54"/>
    </row>
    <row r="41" spans="1:6" ht="52.5" customHeight="1">
      <c r="A41" s="175" t="s">
        <v>151</v>
      </c>
      <c r="B41" s="175"/>
      <c r="C41" s="175"/>
      <c r="D41" s="175"/>
      <c r="E41" s="175"/>
      <c r="F41" s="175"/>
    </row>
  </sheetData>
  <sheetProtection/>
  <mergeCells count="27">
    <mergeCell ref="A2:G2"/>
    <mergeCell ref="A4:G4"/>
    <mergeCell ref="A24:F24"/>
    <mergeCell ref="A26:F26"/>
    <mergeCell ref="B27:C27"/>
    <mergeCell ref="D27:E27"/>
    <mergeCell ref="F27:G27"/>
    <mergeCell ref="B28:C28"/>
    <mergeCell ref="D28:E28"/>
    <mergeCell ref="F28:G28"/>
    <mergeCell ref="A29:E29"/>
    <mergeCell ref="F29:G29"/>
    <mergeCell ref="A31:F31"/>
    <mergeCell ref="A32:D32"/>
    <mergeCell ref="E32:F32"/>
    <mergeCell ref="A33:D33"/>
    <mergeCell ref="E33:F33"/>
    <mergeCell ref="A35:F35"/>
    <mergeCell ref="A36:C36"/>
    <mergeCell ref="D36:F36"/>
    <mergeCell ref="A41:F41"/>
    <mergeCell ref="A37:C37"/>
    <mergeCell ref="D37:F37"/>
    <mergeCell ref="A38:C38"/>
    <mergeCell ref="D38:F38"/>
    <mergeCell ref="A39:C39"/>
    <mergeCell ref="D39:F3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6">
      <selection activeCell="G25" sqref="G25"/>
    </sheetView>
  </sheetViews>
  <sheetFormatPr defaultColWidth="9.140625" defaultRowHeight="15"/>
  <cols>
    <col min="1" max="1" width="3.8515625" style="0" customWidth="1"/>
    <col min="2" max="2" width="32.8515625" style="0" customWidth="1"/>
    <col min="6" max="6" width="16.8515625" style="0" customWidth="1"/>
    <col min="7" max="7" width="13.8515625" style="0" customWidth="1"/>
  </cols>
  <sheetData>
    <row r="1" spans="1:7" ht="14.25">
      <c r="A1" s="1"/>
      <c r="B1" s="1"/>
      <c r="C1" s="1"/>
      <c r="D1" s="1"/>
      <c r="E1" s="1"/>
      <c r="F1" s="1"/>
      <c r="G1" s="1" t="s">
        <v>16</v>
      </c>
    </row>
    <row r="2" spans="1:7" ht="81" customHeight="1">
      <c r="A2" s="201" t="s">
        <v>152</v>
      </c>
      <c r="B2" s="202"/>
      <c r="C2" s="202"/>
      <c r="D2" s="202"/>
      <c r="E2" s="202"/>
      <c r="F2" s="202"/>
      <c r="G2" s="203"/>
    </row>
    <row r="3" spans="1:7" ht="14.25">
      <c r="A3" s="35"/>
      <c r="B3" s="35"/>
      <c r="C3" s="35"/>
      <c r="D3" s="35"/>
      <c r="E3" s="35"/>
      <c r="F3" s="35"/>
      <c r="G3" s="35"/>
    </row>
    <row r="4" spans="1:7" ht="14.25">
      <c r="A4" s="204" t="s">
        <v>39</v>
      </c>
      <c r="B4" s="204"/>
      <c r="C4" s="204"/>
      <c r="D4" s="204"/>
      <c r="E4" s="204"/>
      <c r="F4" s="204"/>
      <c r="G4" s="204"/>
    </row>
    <row r="5" spans="1:7" ht="84">
      <c r="A5" s="6"/>
      <c r="B5" s="55" t="s">
        <v>14</v>
      </c>
      <c r="C5" s="55" t="s">
        <v>0</v>
      </c>
      <c r="D5" s="56" t="s">
        <v>12</v>
      </c>
      <c r="E5" s="56" t="s">
        <v>13</v>
      </c>
      <c r="F5" s="56" t="s">
        <v>40</v>
      </c>
      <c r="G5" s="57" t="s">
        <v>5</v>
      </c>
    </row>
    <row r="6" spans="1:7" ht="64.5">
      <c r="A6" s="6">
        <v>1</v>
      </c>
      <c r="B6" s="79" t="s">
        <v>93</v>
      </c>
      <c r="C6" s="80" t="s">
        <v>31</v>
      </c>
      <c r="D6" s="81">
        <v>104.6</v>
      </c>
      <c r="E6" s="81">
        <v>104.7</v>
      </c>
      <c r="F6" s="58">
        <v>100</v>
      </c>
      <c r="G6" s="57"/>
    </row>
    <row r="7" spans="1:7" ht="14.25">
      <c r="A7" s="41">
        <v>1</v>
      </c>
      <c r="B7" s="42"/>
      <c r="C7" s="43"/>
      <c r="D7" s="44"/>
      <c r="E7" s="44"/>
      <c r="F7" s="39">
        <v>100</v>
      </c>
      <c r="G7" s="45"/>
    </row>
    <row r="8" spans="1:7" ht="49.5" customHeight="1" thickBot="1">
      <c r="A8" s="148" t="s">
        <v>2</v>
      </c>
      <c r="B8" s="149"/>
      <c r="C8" s="149"/>
      <c r="D8" s="149"/>
      <c r="E8" s="149"/>
      <c r="F8" s="150"/>
      <c r="G8" s="46">
        <f>F7/A6</f>
        <v>100</v>
      </c>
    </row>
    <row r="9" spans="1:7" ht="15">
      <c r="A9" s="47"/>
      <c r="B9" s="47"/>
      <c r="C9" s="47"/>
      <c r="D9" s="47"/>
      <c r="E9" s="47"/>
      <c r="F9" s="47"/>
      <c r="G9" s="48"/>
    </row>
    <row r="10" spans="1:7" ht="52.5" customHeight="1" thickBot="1">
      <c r="A10" s="229" t="s">
        <v>47</v>
      </c>
      <c r="B10" s="230"/>
      <c r="C10" s="230"/>
      <c r="D10" s="230"/>
      <c r="E10" s="230"/>
      <c r="F10" s="230"/>
      <c r="G10" s="1"/>
    </row>
    <row r="11" spans="1:7" ht="38.25" customHeight="1">
      <c r="A11" s="2"/>
      <c r="B11" s="151" t="s">
        <v>48</v>
      </c>
      <c r="C11" s="151"/>
      <c r="D11" s="217" t="s">
        <v>49</v>
      </c>
      <c r="E11" s="217"/>
      <c r="F11" s="217" t="s">
        <v>50</v>
      </c>
      <c r="G11" s="218"/>
    </row>
    <row r="12" spans="1:7" ht="14.25">
      <c r="A12" s="49">
        <v>1</v>
      </c>
      <c r="B12" s="219" t="s">
        <v>92</v>
      </c>
      <c r="C12" s="219"/>
      <c r="D12" s="220"/>
      <c r="E12" s="220"/>
      <c r="F12" s="126"/>
      <c r="G12" s="221"/>
    </row>
    <row r="13" spans="1:7" ht="34.5" customHeight="1" thickBot="1">
      <c r="A13" s="222" t="s">
        <v>4</v>
      </c>
      <c r="B13" s="223"/>
      <c r="C13" s="223"/>
      <c r="D13" s="223"/>
      <c r="E13" s="223"/>
      <c r="F13" s="224"/>
      <c r="G13" s="225"/>
    </row>
    <row r="14" spans="1:7" ht="15" thickBot="1">
      <c r="A14" s="51"/>
      <c r="B14" s="51"/>
      <c r="C14" s="51"/>
      <c r="D14" s="51"/>
      <c r="E14" s="18"/>
      <c r="F14" s="18"/>
      <c r="G14" s="18"/>
    </row>
    <row r="15" spans="1:9" ht="37.5" customHeight="1">
      <c r="A15" s="226" t="s">
        <v>51</v>
      </c>
      <c r="B15" s="227"/>
      <c r="C15" s="227"/>
      <c r="D15" s="227"/>
      <c r="E15" s="227"/>
      <c r="F15" s="228"/>
      <c r="G15" s="52"/>
      <c r="I15" s="82"/>
    </row>
    <row r="16" spans="1:7" ht="14.25">
      <c r="A16" s="191"/>
      <c r="B16" s="184"/>
      <c r="C16" s="184"/>
      <c r="D16" s="184"/>
      <c r="E16" s="184" t="s">
        <v>52</v>
      </c>
      <c r="F16" s="185"/>
      <c r="G16" s="52"/>
    </row>
    <row r="17" spans="1:7" ht="15" thickBot="1">
      <c r="A17" s="192" t="s">
        <v>53</v>
      </c>
      <c r="B17" s="193"/>
      <c r="C17" s="193"/>
      <c r="D17" s="193"/>
      <c r="E17" s="194">
        <v>100</v>
      </c>
      <c r="F17" s="195"/>
      <c r="G17" s="52"/>
    </row>
    <row r="18" spans="1:7" ht="15" thickBot="1">
      <c r="A18" s="53"/>
      <c r="B18" s="53"/>
      <c r="C18" s="53"/>
      <c r="D18" s="53"/>
      <c r="E18" s="53"/>
      <c r="F18" s="53"/>
      <c r="G18" s="1"/>
    </row>
    <row r="19" spans="1:7" ht="42" customHeight="1" thickBot="1">
      <c r="A19" s="176" t="s">
        <v>54</v>
      </c>
      <c r="B19" s="177"/>
      <c r="C19" s="177"/>
      <c r="D19" s="177"/>
      <c r="E19" s="177"/>
      <c r="F19" s="178"/>
      <c r="G19" s="1"/>
    </row>
    <row r="20" spans="1:7" ht="14.25">
      <c r="A20" s="179" t="s">
        <v>15</v>
      </c>
      <c r="B20" s="180"/>
      <c r="C20" s="180"/>
      <c r="D20" s="180" t="s">
        <v>20</v>
      </c>
      <c r="E20" s="180"/>
      <c r="F20" s="181"/>
      <c r="G20" s="1"/>
    </row>
    <row r="21" spans="1:7" ht="14.25">
      <c r="A21" s="182" t="s">
        <v>9</v>
      </c>
      <c r="B21" s="183"/>
      <c r="C21" s="183"/>
      <c r="D21" s="184" t="s">
        <v>6</v>
      </c>
      <c r="E21" s="184"/>
      <c r="F21" s="185"/>
      <c r="G21" s="1"/>
    </row>
    <row r="22" spans="1:7" ht="14.25">
      <c r="A22" s="182" t="s">
        <v>10</v>
      </c>
      <c r="B22" s="183"/>
      <c r="C22" s="183"/>
      <c r="D22" s="184" t="s">
        <v>7</v>
      </c>
      <c r="E22" s="184"/>
      <c r="F22" s="185"/>
      <c r="G22" s="1"/>
    </row>
    <row r="23" spans="1:7" ht="15" thickBot="1">
      <c r="A23" s="171" t="s">
        <v>11</v>
      </c>
      <c r="B23" s="172"/>
      <c r="C23" s="172"/>
      <c r="D23" s="173" t="s">
        <v>8</v>
      </c>
      <c r="E23" s="173"/>
      <c r="F23" s="174"/>
      <c r="G23" s="1"/>
    </row>
    <row r="24" spans="1:6" ht="14.25">
      <c r="A24" s="54"/>
      <c r="B24" s="54"/>
      <c r="C24" s="54"/>
      <c r="D24" s="54"/>
      <c r="E24" s="54"/>
      <c r="F24" s="54"/>
    </row>
    <row r="25" spans="1:6" ht="55.5" customHeight="1">
      <c r="A25" s="175" t="s">
        <v>142</v>
      </c>
      <c r="B25" s="175"/>
      <c r="C25" s="175"/>
      <c r="D25" s="175"/>
      <c r="E25" s="175"/>
      <c r="F25" s="175"/>
    </row>
  </sheetData>
  <sheetProtection/>
  <mergeCells count="27">
    <mergeCell ref="A2:G2"/>
    <mergeCell ref="A4:G4"/>
    <mergeCell ref="A8:F8"/>
    <mergeCell ref="A10:F10"/>
    <mergeCell ref="B11:C11"/>
    <mergeCell ref="D11:E11"/>
    <mergeCell ref="F11:G11"/>
    <mergeCell ref="B12:C12"/>
    <mergeCell ref="D12:E12"/>
    <mergeCell ref="F12:G12"/>
    <mergeCell ref="A13:E13"/>
    <mergeCell ref="F13:G13"/>
    <mergeCell ref="A15:F15"/>
    <mergeCell ref="A16:D16"/>
    <mergeCell ref="E16:F16"/>
    <mergeCell ref="A17:D17"/>
    <mergeCell ref="E17:F17"/>
    <mergeCell ref="A19:F19"/>
    <mergeCell ref="A20:C20"/>
    <mergeCell ref="D20:F20"/>
    <mergeCell ref="A25:F25"/>
    <mergeCell ref="A21:C21"/>
    <mergeCell ref="D21:F21"/>
    <mergeCell ref="A22:C22"/>
    <mergeCell ref="D22:F22"/>
    <mergeCell ref="A23:C23"/>
    <mergeCell ref="D23:F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5">
      <selection activeCell="H37" sqref="H37"/>
    </sheetView>
  </sheetViews>
  <sheetFormatPr defaultColWidth="9.140625" defaultRowHeight="15"/>
  <cols>
    <col min="1" max="1" width="3.8515625" style="94" customWidth="1"/>
    <col min="2" max="2" width="27.57421875" style="94" customWidth="1"/>
    <col min="3" max="5" width="8.7109375" style="94" customWidth="1"/>
    <col min="6" max="6" width="14.8515625" style="94" customWidth="1"/>
    <col min="7" max="7" width="25.8515625" style="94" customWidth="1"/>
    <col min="8" max="16384" width="8.7109375" style="94" customWidth="1"/>
  </cols>
  <sheetData>
    <row r="1" spans="1:7" ht="14.25">
      <c r="A1" s="52"/>
      <c r="B1" s="52"/>
      <c r="C1" s="52"/>
      <c r="D1" s="52"/>
      <c r="E1" s="52"/>
      <c r="F1" s="52"/>
      <c r="G1" s="52" t="s">
        <v>16</v>
      </c>
    </row>
    <row r="2" spans="1:7" ht="102" customHeight="1">
      <c r="A2" s="257" t="s">
        <v>153</v>
      </c>
      <c r="B2" s="258"/>
      <c r="C2" s="258"/>
      <c r="D2" s="258"/>
      <c r="E2" s="258"/>
      <c r="F2" s="258"/>
      <c r="G2" s="259"/>
    </row>
    <row r="3" spans="1:7" ht="14.25">
      <c r="A3" s="95"/>
      <c r="B3" s="95"/>
      <c r="C3" s="95"/>
      <c r="D3" s="95"/>
      <c r="E3" s="95"/>
      <c r="F3" s="95"/>
      <c r="G3" s="95"/>
    </row>
    <row r="4" spans="1:7" ht="15" thickBot="1">
      <c r="A4" s="260" t="s">
        <v>39</v>
      </c>
      <c r="B4" s="260"/>
      <c r="C4" s="260"/>
      <c r="D4" s="260"/>
      <c r="E4" s="260"/>
      <c r="F4" s="260"/>
      <c r="G4" s="260"/>
    </row>
    <row r="5" spans="1:7" ht="94.5">
      <c r="A5" s="96"/>
      <c r="B5" s="97" t="s">
        <v>14</v>
      </c>
      <c r="C5" s="97" t="s">
        <v>0</v>
      </c>
      <c r="D5" s="98" t="s">
        <v>12</v>
      </c>
      <c r="E5" s="98" t="s">
        <v>13</v>
      </c>
      <c r="F5" s="98" t="s">
        <v>40</v>
      </c>
      <c r="G5" s="99" t="s">
        <v>5</v>
      </c>
    </row>
    <row r="6" spans="1:7" ht="51.75">
      <c r="A6" s="100">
        <v>1</v>
      </c>
      <c r="B6" s="83" t="s">
        <v>94</v>
      </c>
      <c r="C6" s="84" t="s">
        <v>95</v>
      </c>
      <c r="D6" s="85">
        <v>474</v>
      </c>
      <c r="E6" s="118">
        <v>474</v>
      </c>
      <c r="F6" s="120">
        <f>E6/D6*100</f>
        <v>100</v>
      </c>
      <c r="G6" s="102"/>
    </row>
    <row r="7" spans="1:7" ht="25.5">
      <c r="A7" s="100"/>
      <c r="B7" s="86" t="s">
        <v>96</v>
      </c>
      <c r="C7" s="84"/>
      <c r="D7" s="87"/>
      <c r="E7" s="118"/>
      <c r="F7" s="120"/>
      <c r="G7" s="102"/>
    </row>
    <row r="8" spans="1:7" ht="14.25">
      <c r="A8" s="100">
        <v>2</v>
      </c>
      <c r="B8" s="88" t="s">
        <v>97</v>
      </c>
      <c r="C8" s="84" t="s">
        <v>42</v>
      </c>
      <c r="D8" s="119">
        <v>173621</v>
      </c>
      <c r="E8" s="119">
        <v>173621</v>
      </c>
      <c r="F8" s="120">
        <f aca="true" t="shared" si="0" ref="F8:F17">E8/D8*100</f>
        <v>100</v>
      </c>
      <c r="G8" s="102"/>
    </row>
    <row r="9" spans="1:7" ht="14.25">
      <c r="A9" s="100">
        <v>3</v>
      </c>
      <c r="B9" s="88" t="s">
        <v>98</v>
      </c>
      <c r="C9" s="84" t="s">
        <v>42</v>
      </c>
      <c r="D9" s="118">
        <v>37026</v>
      </c>
      <c r="E9" s="118">
        <v>37026</v>
      </c>
      <c r="F9" s="120">
        <f t="shared" si="0"/>
        <v>100</v>
      </c>
      <c r="G9" s="102"/>
    </row>
    <row r="10" spans="1:7" ht="14.25">
      <c r="A10" s="103">
        <v>4</v>
      </c>
      <c r="B10" s="88" t="s">
        <v>99</v>
      </c>
      <c r="C10" s="261" t="s">
        <v>42</v>
      </c>
      <c r="D10" s="118">
        <v>849</v>
      </c>
      <c r="E10" s="118">
        <v>849</v>
      </c>
      <c r="F10" s="120">
        <f t="shared" si="0"/>
        <v>100</v>
      </c>
      <c r="G10" s="62"/>
    </row>
    <row r="11" spans="1:7" ht="25.5">
      <c r="A11" s="103"/>
      <c r="B11" s="88" t="s">
        <v>100</v>
      </c>
      <c r="C11" s="262"/>
      <c r="D11" s="118">
        <v>178</v>
      </c>
      <c r="E11" s="118">
        <v>178</v>
      </c>
      <c r="F11" s="120">
        <f t="shared" si="0"/>
        <v>100</v>
      </c>
      <c r="G11" s="62"/>
    </row>
    <row r="12" spans="1:7" ht="25.5">
      <c r="A12" s="103"/>
      <c r="B12" s="86" t="s">
        <v>101</v>
      </c>
      <c r="C12" s="43"/>
      <c r="D12" s="73"/>
      <c r="E12" s="89"/>
      <c r="F12" s="120"/>
      <c r="G12" s="62"/>
    </row>
    <row r="13" spans="1:7" ht="14.25">
      <c r="A13" s="103">
        <v>5</v>
      </c>
      <c r="B13" s="88" t="s">
        <v>97</v>
      </c>
      <c r="C13" s="84" t="s">
        <v>102</v>
      </c>
      <c r="D13" s="118">
        <v>1479.6</v>
      </c>
      <c r="E13" s="118">
        <v>1479.6</v>
      </c>
      <c r="F13" s="120">
        <f t="shared" si="0"/>
        <v>100</v>
      </c>
      <c r="G13" s="62"/>
    </row>
    <row r="14" spans="1:7" ht="14.25">
      <c r="A14" s="103">
        <v>6</v>
      </c>
      <c r="B14" s="88" t="s">
        <v>98</v>
      </c>
      <c r="C14" s="84" t="s">
        <v>102</v>
      </c>
      <c r="D14" s="118">
        <v>5118.3</v>
      </c>
      <c r="E14" s="118">
        <v>5118.3</v>
      </c>
      <c r="F14" s="120">
        <f t="shared" si="0"/>
        <v>100</v>
      </c>
      <c r="G14" s="62"/>
    </row>
    <row r="15" spans="1:7" ht="25.5">
      <c r="A15" s="103">
        <v>7</v>
      </c>
      <c r="B15" s="88" t="s">
        <v>103</v>
      </c>
      <c r="C15" s="84" t="s">
        <v>102</v>
      </c>
      <c r="D15" s="118">
        <v>428.3</v>
      </c>
      <c r="E15" s="118">
        <v>428.3</v>
      </c>
      <c r="F15" s="120">
        <f t="shared" si="0"/>
        <v>100</v>
      </c>
      <c r="G15" s="62"/>
    </row>
    <row r="16" spans="1:7" ht="14.25">
      <c r="A16" s="104">
        <v>8</v>
      </c>
      <c r="B16" s="88" t="s">
        <v>99</v>
      </c>
      <c r="C16" s="261" t="s">
        <v>102</v>
      </c>
      <c r="D16" s="118">
        <v>18.2</v>
      </c>
      <c r="E16" s="118">
        <v>18.2</v>
      </c>
      <c r="F16" s="120">
        <f t="shared" si="0"/>
        <v>100</v>
      </c>
      <c r="G16" s="105"/>
    </row>
    <row r="17" spans="1:7" ht="26.25" thickBot="1">
      <c r="A17" s="106"/>
      <c r="B17" s="88" t="s">
        <v>100</v>
      </c>
      <c r="C17" s="262"/>
      <c r="D17" s="118">
        <v>8.7</v>
      </c>
      <c r="E17" s="118">
        <v>8.7</v>
      </c>
      <c r="F17" s="120">
        <f t="shared" si="0"/>
        <v>100</v>
      </c>
      <c r="G17" s="107"/>
    </row>
    <row r="18" spans="1:7" ht="14.25">
      <c r="A18" s="108">
        <v>8</v>
      </c>
      <c r="B18" s="109"/>
      <c r="C18" s="43"/>
      <c r="D18" s="44"/>
      <c r="E18" s="44"/>
      <c r="F18" s="101">
        <v>800</v>
      </c>
      <c r="G18" s="110"/>
    </row>
    <row r="19" spans="1:7" ht="37.5" customHeight="1" thickBot="1">
      <c r="A19" s="263" t="s">
        <v>2</v>
      </c>
      <c r="B19" s="264"/>
      <c r="C19" s="264"/>
      <c r="D19" s="264"/>
      <c r="E19" s="264"/>
      <c r="F19" s="265"/>
      <c r="G19" s="46">
        <f>F18/A18</f>
        <v>100</v>
      </c>
    </row>
    <row r="20" spans="1:7" ht="15">
      <c r="A20" s="51"/>
      <c r="B20" s="51"/>
      <c r="C20" s="51"/>
      <c r="D20" s="51"/>
      <c r="E20" s="51"/>
      <c r="F20" s="51"/>
      <c r="G20" s="48"/>
    </row>
    <row r="21" spans="1:7" ht="48" customHeight="1" thickBot="1">
      <c r="A21" s="266" t="s">
        <v>47</v>
      </c>
      <c r="B21" s="267"/>
      <c r="C21" s="267"/>
      <c r="D21" s="267"/>
      <c r="E21" s="267"/>
      <c r="F21" s="267"/>
      <c r="G21" s="52"/>
    </row>
    <row r="22" spans="1:7" ht="37.5" customHeight="1">
      <c r="A22" s="96"/>
      <c r="B22" s="246" t="s">
        <v>48</v>
      </c>
      <c r="C22" s="246"/>
      <c r="D22" s="254" t="s">
        <v>49</v>
      </c>
      <c r="E22" s="254"/>
      <c r="F22" s="254" t="s">
        <v>50</v>
      </c>
      <c r="G22" s="255"/>
    </row>
    <row r="23" spans="1:7" ht="14.25">
      <c r="A23" s="111">
        <v>1</v>
      </c>
      <c r="B23" s="186" t="s">
        <v>104</v>
      </c>
      <c r="C23" s="186"/>
      <c r="D23" s="197"/>
      <c r="E23" s="197"/>
      <c r="F23" s="250"/>
      <c r="G23" s="256"/>
    </row>
    <row r="24" spans="1:7" ht="14.25">
      <c r="A24" s="50"/>
      <c r="B24" s="248"/>
      <c r="C24" s="249"/>
      <c r="D24" s="250"/>
      <c r="E24" s="251"/>
      <c r="F24" s="252"/>
      <c r="G24" s="253"/>
    </row>
    <row r="25" spans="1:7" ht="52.5" customHeight="1" thickBot="1">
      <c r="A25" s="222" t="s">
        <v>4</v>
      </c>
      <c r="B25" s="223"/>
      <c r="C25" s="223"/>
      <c r="D25" s="223"/>
      <c r="E25" s="223"/>
      <c r="F25" s="224"/>
      <c r="G25" s="225"/>
    </row>
    <row r="26" spans="1:7" ht="15" thickBot="1">
      <c r="A26" s="51"/>
      <c r="B26" s="51"/>
      <c r="C26" s="51"/>
      <c r="D26" s="51"/>
      <c r="E26" s="18"/>
      <c r="F26" s="18"/>
      <c r="G26" s="18"/>
    </row>
    <row r="27" spans="1:7" ht="14.25">
      <c r="A27" s="188" t="s">
        <v>51</v>
      </c>
      <c r="B27" s="189"/>
      <c r="C27" s="189"/>
      <c r="D27" s="189"/>
      <c r="E27" s="189"/>
      <c r="F27" s="190"/>
      <c r="G27" s="52"/>
    </row>
    <row r="28" spans="1:7" ht="14.25">
      <c r="A28" s="239"/>
      <c r="B28" s="198"/>
      <c r="C28" s="198"/>
      <c r="D28" s="198"/>
      <c r="E28" s="198" t="s">
        <v>52</v>
      </c>
      <c r="F28" s="234"/>
      <c r="G28" s="52"/>
    </row>
    <row r="29" spans="1:7" ht="15" thickBot="1">
      <c r="A29" s="240" t="s">
        <v>53</v>
      </c>
      <c r="B29" s="241"/>
      <c r="C29" s="241"/>
      <c r="D29" s="241"/>
      <c r="E29" s="224">
        <f>G19</f>
        <v>100</v>
      </c>
      <c r="F29" s="225"/>
      <c r="G29" s="52"/>
    </row>
    <row r="30" spans="1:7" ht="15" thickBot="1">
      <c r="A30" s="52"/>
      <c r="B30" s="52"/>
      <c r="C30" s="52"/>
      <c r="D30" s="52"/>
      <c r="E30" s="52"/>
      <c r="F30" s="52"/>
      <c r="G30" s="52"/>
    </row>
    <row r="31" spans="1:7" ht="36" customHeight="1" thickBot="1">
      <c r="A31" s="242" t="s">
        <v>54</v>
      </c>
      <c r="B31" s="243"/>
      <c r="C31" s="243"/>
      <c r="D31" s="243"/>
      <c r="E31" s="243"/>
      <c r="F31" s="244"/>
      <c r="G31" s="52"/>
    </row>
    <row r="32" spans="1:7" ht="14.25">
      <c r="A32" s="245" t="s">
        <v>15</v>
      </c>
      <c r="B32" s="246"/>
      <c r="C32" s="246"/>
      <c r="D32" s="246" t="s">
        <v>20</v>
      </c>
      <c r="E32" s="246"/>
      <c r="F32" s="247"/>
      <c r="G32" s="52"/>
    </row>
    <row r="33" spans="1:7" ht="14.25">
      <c r="A33" s="232" t="s">
        <v>9</v>
      </c>
      <c r="B33" s="233"/>
      <c r="C33" s="233"/>
      <c r="D33" s="198" t="s">
        <v>6</v>
      </c>
      <c r="E33" s="198"/>
      <c r="F33" s="234"/>
      <c r="G33" s="52"/>
    </row>
    <row r="34" spans="1:7" ht="14.25">
      <c r="A34" s="232" t="s">
        <v>10</v>
      </c>
      <c r="B34" s="233"/>
      <c r="C34" s="233"/>
      <c r="D34" s="198" t="s">
        <v>7</v>
      </c>
      <c r="E34" s="198"/>
      <c r="F34" s="234"/>
      <c r="G34" s="52"/>
    </row>
    <row r="35" spans="1:7" ht="15" thickBot="1">
      <c r="A35" s="235" t="s">
        <v>11</v>
      </c>
      <c r="B35" s="236"/>
      <c r="C35" s="236"/>
      <c r="D35" s="237" t="s">
        <v>8</v>
      </c>
      <c r="E35" s="237"/>
      <c r="F35" s="238"/>
      <c r="G35" s="52"/>
    </row>
    <row r="37" spans="1:6" ht="79.5" customHeight="1">
      <c r="A37" s="231" t="s">
        <v>142</v>
      </c>
      <c r="B37" s="231"/>
      <c r="C37" s="231"/>
      <c r="D37" s="231"/>
      <c r="E37" s="231"/>
      <c r="F37" s="231"/>
    </row>
  </sheetData>
  <sheetProtection/>
  <mergeCells count="32">
    <mergeCell ref="A2:G2"/>
    <mergeCell ref="A4:G4"/>
    <mergeCell ref="C10:C11"/>
    <mergeCell ref="C16:C17"/>
    <mergeCell ref="A19:F19"/>
    <mergeCell ref="A21:F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A25:E25"/>
    <mergeCell ref="F25:G25"/>
    <mergeCell ref="A27:F27"/>
    <mergeCell ref="A28:D28"/>
    <mergeCell ref="E28:F28"/>
    <mergeCell ref="A29:D29"/>
    <mergeCell ref="E29:F29"/>
    <mergeCell ref="A31:F31"/>
    <mergeCell ref="A32:C32"/>
    <mergeCell ref="D32:F32"/>
    <mergeCell ref="A37:F37"/>
    <mergeCell ref="A33:C33"/>
    <mergeCell ref="D33:F33"/>
    <mergeCell ref="A34:C34"/>
    <mergeCell ref="D34:F34"/>
    <mergeCell ref="A35:C35"/>
    <mergeCell ref="D35:F3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2">
      <selection activeCell="A43" sqref="A43:F43"/>
    </sheetView>
  </sheetViews>
  <sheetFormatPr defaultColWidth="9.140625" defaultRowHeight="15"/>
  <cols>
    <col min="1" max="1" width="2.57421875" style="0" customWidth="1"/>
    <col min="2" max="2" width="35.00390625" style="0" customWidth="1"/>
    <col min="4" max="4" width="11.421875" style="0" customWidth="1"/>
    <col min="5" max="5" width="10.57421875" style="0" customWidth="1"/>
    <col min="6" max="6" width="15.57421875" style="0" customWidth="1"/>
    <col min="7" max="7" width="12.00390625" style="0" customWidth="1"/>
  </cols>
  <sheetData>
    <row r="1" spans="1:7" ht="15" thickBot="1">
      <c r="A1" s="1"/>
      <c r="B1" s="1"/>
      <c r="C1" s="1"/>
      <c r="D1" s="1"/>
      <c r="E1" s="1"/>
      <c r="F1" s="1"/>
      <c r="G1" s="1" t="s">
        <v>16</v>
      </c>
    </row>
    <row r="2" spans="1:7" ht="82.5" customHeight="1" thickBot="1">
      <c r="A2" s="164" t="s">
        <v>154</v>
      </c>
      <c r="B2" s="165"/>
      <c r="C2" s="165"/>
      <c r="D2" s="165"/>
      <c r="E2" s="165"/>
      <c r="F2" s="165"/>
      <c r="G2" s="166"/>
    </row>
    <row r="3" spans="1:7" ht="14.25">
      <c r="A3" s="160" t="s">
        <v>55</v>
      </c>
      <c r="B3" s="160"/>
      <c r="C3" s="160"/>
      <c r="D3" s="160"/>
      <c r="E3" s="160"/>
      <c r="F3" s="160"/>
      <c r="G3" s="160"/>
    </row>
    <row r="4" spans="1:7" ht="15" thickBot="1">
      <c r="A4" s="167" t="s">
        <v>56</v>
      </c>
      <c r="B4" s="167"/>
      <c r="C4" s="167"/>
      <c r="D4" s="167"/>
      <c r="E4" s="167"/>
      <c r="F4" s="167"/>
      <c r="G4" s="167"/>
    </row>
    <row r="5" spans="1:7" ht="94.5">
      <c r="A5" s="2"/>
      <c r="B5" s="3" t="s">
        <v>14</v>
      </c>
      <c r="C5" s="3" t="s">
        <v>0</v>
      </c>
      <c r="D5" s="13" t="s">
        <v>12</v>
      </c>
      <c r="E5" s="13" t="s">
        <v>13</v>
      </c>
      <c r="F5" s="13" t="s">
        <v>18</v>
      </c>
      <c r="G5" s="4" t="s">
        <v>5</v>
      </c>
    </row>
    <row r="6" spans="1:7" ht="28.5">
      <c r="A6" s="5">
        <v>1</v>
      </c>
      <c r="B6" s="90" t="s">
        <v>105</v>
      </c>
      <c r="C6" s="6" t="s">
        <v>31</v>
      </c>
      <c r="D6" s="38">
        <v>15</v>
      </c>
      <c r="E6" s="38">
        <v>33</v>
      </c>
      <c r="F6" s="122">
        <v>100</v>
      </c>
      <c r="G6" s="7"/>
    </row>
    <row r="7" spans="1:7" ht="28.5">
      <c r="A7" s="5">
        <v>2</v>
      </c>
      <c r="B7" s="90" t="s">
        <v>106</v>
      </c>
      <c r="C7" s="6" t="s">
        <v>31</v>
      </c>
      <c r="D7" s="38">
        <v>26</v>
      </c>
      <c r="E7" s="38">
        <v>40.9</v>
      </c>
      <c r="F7" s="122">
        <v>100</v>
      </c>
      <c r="G7" s="7"/>
    </row>
    <row r="8" spans="1:7" ht="112.5">
      <c r="A8" s="5">
        <v>3</v>
      </c>
      <c r="B8" s="90" t="s">
        <v>107</v>
      </c>
      <c r="C8" s="6"/>
      <c r="D8" s="38"/>
      <c r="E8" s="38"/>
      <c r="F8" s="122">
        <v>100</v>
      </c>
      <c r="G8" s="7"/>
    </row>
    <row r="9" spans="1:7" ht="14.25">
      <c r="A9" s="5"/>
      <c r="B9" s="90" t="s">
        <v>108</v>
      </c>
      <c r="C9" s="6"/>
      <c r="D9" s="38"/>
      <c r="E9" s="38"/>
      <c r="F9" s="122">
        <v>100</v>
      </c>
      <c r="G9" s="7"/>
    </row>
    <row r="10" spans="1:7" ht="14.25">
      <c r="A10" s="5"/>
      <c r="B10" s="90" t="s">
        <v>109</v>
      </c>
      <c r="C10" s="6" t="s">
        <v>31</v>
      </c>
      <c r="D10" s="38">
        <v>100</v>
      </c>
      <c r="E10" s="38">
        <v>139.1</v>
      </c>
      <c r="F10" s="122">
        <v>100</v>
      </c>
      <c r="G10" s="7"/>
    </row>
    <row r="11" spans="1:7" ht="14.25">
      <c r="A11" s="5"/>
      <c r="B11" s="90" t="s">
        <v>110</v>
      </c>
      <c r="C11" s="6" t="s">
        <v>31</v>
      </c>
      <c r="D11" s="38">
        <v>97</v>
      </c>
      <c r="E11" s="38">
        <v>149.9</v>
      </c>
      <c r="F11" s="122">
        <v>100</v>
      </c>
      <c r="G11" s="7"/>
    </row>
    <row r="12" spans="1:7" ht="14.25">
      <c r="A12" s="5"/>
      <c r="B12" s="90" t="s">
        <v>111</v>
      </c>
      <c r="C12" s="6" t="s">
        <v>31</v>
      </c>
      <c r="D12" s="38">
        <v>96</v>
      </c>
      <c r="E12" s="38">
        <v>118.7</v>
      </c>
      <c r="F12" s="122">
        <v>100</v>
      </c>
      <c r="G12" s="7"/>
    </row>
    <row r="13" spans="1:7" ht="14.25">
      <c r="A13" s="5"/>
      <c r="B13" s="90" t="s">
        <v>112</v>
      </c>
      <c r="C13" s="6" t="s">
        <v>31</v>
      </c>
      <c r="D13" s="38">
        <v>90</v>
      </c>
      <c r="E13" s="38">
        <v>92.1</v>
      </c>
      <c r="F13" s="122">
        <v>100</v>
      </c>
      <c r="G13" s="7"/>
    </row>
    <row r="14" spans="1:7" ht="14.25">
      <c r="A14" s="5"/>
      <c r="B14" s="90" t="s">
        <v>113</v>
      </c>
      <c r="C14" s="6" t="s">
        <v>31</v>
      </c>
      <c r="D14" s="38">
        <v>90</v>
      </c>
      <c r="E14" s="38">
        <v>101.3</v>
      </c>
      <c r="F14" s="122">
        <v>100</v>
      </c>
      <c r="G14" s="7"/>
    </row>
    <row r="15" spans="1:7" ht="14.25">
      <c r="A15" s="5"/>
      <c r="B15" s="90" t="s">
        <v>114</v>
      </c>
      <c r="C15" s="6" t="s">
        <v>31</v>
      </c>
      <c r="D15" s="38">
        <v>90</v>
      </c>
      <c r="E15" s="38">
        <v>83.5</v>
      </c>
      <c r="F15" s="122">
        <v>100</v>
      </c>
      <c r="G15" s="7"/>
    </row>
    <row r="16" spans="1:7" ht="14.25">
      <c r="A16" s="5"/>
      <c r="B16" s="90" t="s">
        <v>115</v>
      </c>
      <c r="C16" s="6" t="s">
        <v>31</v>
      </c>
      <c r="D16" s="38">
        <v>65</v>
      </c>
      <c r="E16" s="38">
        <v>93.1</v>
      </c>
      <c r="F16" s="122">
        <v>100</v>
      </c>
      <c r="G16" s="7"/>
    </row>
    <row r="17" spans="1:7" ht="56.25">
      <c r="A17" s="5">
        <v>4</v>
      </c>
      <c r="B17" s="90" t="s">
        <v>116</v>
      </c>
      <c r="C17" s="6"/>
      <c r="D17" s="109"/>
      <c r="E17" s="109"/>
      <c r="F17" s="122">
        <v>100</v>
      </c>
      <c r="G17" s="7"/>
    </row>
    <row r="18" spans="1:7" ht="14.25">
      <c r="A18" s="5"/>
      <c r="B18" s="92" t="s">
        <v>117</v>
      </c>
      <c r="C18" s="6" t="s">
        <v>31</v>
      </c>
      <c r="D18" s="43">
        <v>80</v>
      </c>
      <c r="E18" s="43">
        <v>85.5</v>
      </c>
      <c r="F18" s="122">
        <v>100</v>
      </c>
      <c r="G18" s="7"/>
    </row>
    <row r="19" spans="1:7" ht="14.25">
      <c r="A19" s="5"/>
      <c r="B19" s="92" t="s">
        <v>118</v>
      </c>
      <c r="C19" s="6" t="s">
        <v>31</v>
      </c>
      <c r="D19" s="43">
        <v>50</v>
      </c>
      <c r="E19" s="43">
        <v>62.5</v>
      </c>
      <c r="F19" s="122">
        <v>100</v>
      </c>
      <c r="G19" s="7"/>
    </row>
    <row r="20" spans="1:7" ht="28.5">
      <c r="A20" s="5"/>
      <c r="B20" s="93" t="s">
        <v>119</v>
      </c>
      <c r="C20" s="6" t="s">
        <v>31</v>
      </c>
      <c r="D20" s="43">
        <v>60</v>
      </c>
      <c r="E20" s="43">
        <v>67.4</v>
      </c>
      <c r="F20" s="122">
        <v>100</v>
      </c>
      <c r="G20" s="7"/>
    </row>
    <row r="21" spans="1:7" ht="28.5">
      <c r="A21" s="5">
        <v>5</v>
      </c>
      <c r="B21" s="90" t="s">
        <v>120</v>
      </c>
      <c r="C21" s="6" t="s">
        <v>42</v>
      </c>
      <c r="D21" s="43">
        <v>1580</v>
      </c>
      <c r="E21" s="43">
        <v>1580</v>
      </c>
      <c r="F21" s="121">
        <f>E21/D21*100</f>
        <v>100</v>
      </c>
      <c r="G21" s="7"/>
    </row>
    <row r="22" spans="1:7" ht="14.25">
      <c r="A22" s="5">
        <v>16</v>
      </c>
      <c r="B22" s="6" t="s">
        <v>59</v>
      </c>
      <c r="C22" s="6"/>
      <c r="D22" s="6"/>
      <c r="E22" s="6"/>
      <c r="F22" s="91">
        <f>SUM(F6:F21)</f>
        <v>1600</v>
      </c>
      <c r="G22" s="7"/>
    </row>
    <row r="23" spans="1:7" ht="33" customHeight="1" thickBot="1">
      <c r="A23" s="148" t="s">
        <v>2</v>
      </c>
      <c r="B23" s="149"/>
      <c r="C23" s="149"/>
      <c r="D23" s="149"/>
      <c r="E23" s="149"/>
      <c r="F23" s="150"/>
      <c r="G23" s="67">
        <f>F22/16</f>
        <v>100</v>
      </c>
    </row>
    <row r="24" spans="1:7" ht="40.5" customHeight="1">
      <c r="A24" s="157" t="s">
        <v>19</v>
      </c>
      <c r="B24" s="157"/>
      <c r="C24" s="157"/>
      <c r="D24" s="157"/>
      <c r="E24" s="157"/>
      <c r="F24" s="157"/>
      <c r="G24" s="157"/>
    </row>
    <row r="25" spans="1:7" ht="31.5" customHeight="1" thickBot="1">
      <c r="A25" s="168" t="s">
        <v>47</v>
      </c>
      <c r="B25" s="168"/>
      <c r="C25" s="168"/>
      <c r="D25" s="168"/>
      <c r="E25" s="168"/>
      <c r="F25" s="168"/>
      <c r="G25" s="168"/>
    </row>
    <row r="26" spans="1:7" ht="38.25" customHeight="1">
      <c r="A26" s="2"/>
      <c r="B26" s="169" t="s">
        <v>48</v>
      </c>
      <c r="C26" s="170"/>
      <c r="D26" s="162" t="s">
        <v>49</v>
      </c>
      <c r="E26" s="163"/>
      <c r="F26" s="162" t="s">
        <v>50</v>
      </c>
      <c r="G26" s="275"/>
    </row>
    <row r="27" spans="1:7" ht="14.25">
      <c r="A27" s="5">
        <v>1</v>
      </c>
      <c r="B27" s="131" t="s">
        <v>121</v>
      </c>
      <c r="C27" s="132"/>
      <c r="D27" s="276">
        <v>1</v>
      </c>
      <c r="E27" s="277"/>
      <c r="F27" s="138"/>
      <c r="G27" s="139"/>
    </row>
    <row r="28" spans="1:7" ht="14.25">
      <c r="A28" s="5">
        <v>2</v>
      </c>
      <c r="B28" s="273" t="s">
        <v>122</v>
      </c>
      <c r="C28" s="274"/>
      <c r="D28" s="126">
        <v>1</v>
      </c>
      <c r="E28" s="127"/>
      <c r="F28" s="138"/>
      <c r="G28" s="139"/>
    </row>
    <row r="29" spans="1:7" ht="14.25">
      <c r="A29" s="5">
        <v>3</v>
      </c>
      <c r="B29" s="131" t="s">
        <v>123</v>
      </c>
      <c r="C29" s="132"/>
      <c r="D29" s="126">
        <v>1</v>
      </c>
      <c r="E29" s="127"/>
      <c r="F29" s="138"/>
      <c r="G29" s="139"/>
    </row>
    <row r="30" spans="1:7" ht="14.25">
      <c r="A30" s="9"/>
      <c r="B30" s="205" t="s">
        <v>21</v>
      </c>
      <c r="C30" s="205"/>
      <c r="D30" s="211">
        <f>SUM(D27:D29)*100</f>
        <v>300</v>
      </c>
      <c r="E30" s="211"/>
      <c r="F30" s="146"/>
      <c r="G30" s="147"/>
    </row>
    <row r="31" spans="1:7" ht="32.25" customHeight="1" thickBot="1">
      <c r="A31" s="212" t="s">
        <v>4</v>
      </c>
      <c r="B31" s="213"/>
      <c r="C31" s="213"/>
      <c r="D31" s="213"/>
      <c r="E31" s="213"/>
      <c r="F31" s="268">
        <f>D30/A29</f>
        <v>100</v>
      </c>
      <c r="G31" s="269"/>
    </row>
    <row r="32" spans="1:7" ht="14.25">
      <c r="A32" s="10"/>
      <c r="B32" s="10"/>
      <c r="C32" s="10"/>
      <c r="D32" s="10"/>
      <c r="E32" s="11"/>
      <c r="F32" s="8"/>
      <c r="G32" s="8"/>
    </row>
    <row r="33" spans="1:7" ht="15" thickBot="1">
      <c r="A33" s="17"/>
      <c r="B33" s="17"/>
      <c r="C33" s="17"/>
      <c r="D33" s="17"/>
      <c r="E33" s="17"/>
      <c r="F33" s="17"/>
      <c r="G33" s="18"/>
    </row>
    <row r="34" spans="1:7" ht="14.25">
      <c r="A34" s="270" t="s">
        <v>124</v>
      </c>
      <c r="B34" s="271"/>
      <c r="C34" s="271"/>
      <c r="D34" s="271"/>
      <c r="E34" s="271"/>
      <c r="F34" s="271"/>
      <c r="G34" s="272"/>
    </row>
    <row r="35" spans="1:7" ht="15" thickBot="1">
      <c r="A35" s="209" t="s">
        <v>125</v>
      </c>
      <c r="B35" s="210"/>
      <c r="C35" s="210"/>
      <c r="D35" s="210"/>
      <c r="E35" s="210"/>
      <c r="F35" s="210"/>
      <c r="G35" s="25">
        <f>0.8*G23+0.2*F31</f>
        <v>100</v>
      </c>
    </row>
    <row r="36" spans="1:7" ht="15" thickBot="1">
      <c r="A36" s="1"/>
      <c r="B36" s="1"/>
      <c r="C36" s="1"/>
      <c r="D36" s="1"/>
      <c r="E36" s="1"/>
      <c r="F36" s="1"/>
      <c r="G36" s="1"/>
    </row>
    <row r="37" spans="1:7" ht="36" customHeight="1" thickBot="1">
      <c r="A37" s="135" t="s">
        <v>17</v>
      </c>
      <c r="B37" s="136"/>
      <c r="C37" s="136"/>
      <c r="D37" s="136"/>
      <c r="E37" s="136"/>
      <c r="F37" s="137"/>
      <c r="G37" s="1"/>
    </row>
    <row r="38" spans="1:7" ht="14.25">
      <c r="A38" s="161" t="s">
        <v>15</v>
      </c>
      <c r="B38" s="151"/>
      <c r="C38" s="151"/>
      <c r="D38" s="151" t="s">
        <v>20</v>
      </c>
      <c r="E38" s="151"/>
      <c r="F38" s="152"/>
      <c r="G38" s="1"/>
    </row>
    <row r="39" spans="1:7" ht="14.25">
      <c r="A39" s="142" t="s">
        <v>9</v>
      </c>
      <c r="B39" s="143"/>
      <c r="C39" s="143"/>
      <c r="D39" s="146" t="s">
        <v>6</v>
      </c>
      <c r="E39" s="146"/>
      <c r="F39" s="147"/>
      <c r="G39" s="1"/>
    </row>
    <row r="40" spans="1:7" ht="14.25">
      <c r="A40" s="142" t="s">
        <v>10</v>
      </c>
      <c r="B40" s="143"/>
      <c r="C40" s="143"/>
      <c r="D40" s="146" t="s">
        <v>7</v>
      </c>
      <c r="E40" s="146"/>
      <c r="F40" s="147"/>
      <c r="G40" s="1"/>
    </row>
    <row r="41" spans="1:7" ht="15" thickBot="1">
      <c r="A41" s="144" t="s">
        <v>11</v>
      </c>
      <c r="B41" s="145"/>
      <c r="C41" s="145"/>
      <c r="D41" s="133" t="s">
        <v>8</v>
      </c>
      <c r="E41" s="133"/>
      <c r="F41" s="134"/>
      <c r="G41" s="1"/>
    </row>
    <row r="42" spans="1:6" ht="14.25">
      <c r="A42" s="128"/>
      <c r="B42" s="128"/>
      <c r="C42" s="128"/>
      <c r="D42" s="128"/>
      <c r="E42" s="128"/>
      <c r="F42" s="128"/>
    </row>
    <row r="43" spans="1:7" ht="52.5" customHeight="1">
      <c r="A43" s="128" t="s">
        <v>143</v>
      </c>
      <c r="B43" s="128"/>
      <c r="C43" s="128"/>
      <c r="D43" s="128"/>
      <c r="E43" s="128"/>
      <c r="F43" s="128"/>
      <c r="G43" s="33"/>
    </row>
  </sheetData>
  <sheetProtection/>
  <mergeCells count="36">
    <mergeCell ref="A2:G2"/>
    <mergeCell ref="A3:G3"/>
    <mergeCell ref="A4:G4"/>
    <mergeCell ref="A23:F23"/>
    <mergeCell ref="A24:G24"/>
    <mergeCell ref="A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1:E31"/>
    <mergeCell ref="F31:G31"/>
    <mergeCell ref="A34:G34"/>
    <mergeCell ref="A35:F35"/>
    <mergeCell ref="A37:F37"/>
    <mergeCell ref="A38:C38"/>
    <mergeCell ref="D38:F38"/>
    <mergeCell ref="A39:C39"/>
    <mergeCell ref="D39:F39"/>
    <mergeCell ref="A40:C40"/>
    <mergeCell ref="D40:F40"/>
    <mergeCell ref="A41:C41"/>
    <mergeCell ref="D41:F41"/>
    <mergeCell ref="A42:F42"/>
    <mergeCell ref="A43:F4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0">
      <selection activeCell="G29" sqref="G29"/>
    </sheetView>
  </sheetViews>
  <sheetFormatPr defaultColWidth="9.140625" defaultRowHeight="15"/>
  <cols>
    <col min="1" max="1" width="5.28125" style="0" customWidth="1"/>
    <col min="2" max="2" width="30.00390625" style="0" customWidth="1"/>
    <col min="4" max="4" width="16.8515625" style="0" customWidth="1"/>
    <col min="5" max="5" width="16.421875" style="0" customWidth="1"/>
    <col min="6" max="6" width="20.8515625" style="0" customWidth="1"/>
    <col min="7" max="7" width="34.7109375" style="0" customWidth="1"/>
  </cols>
  <sheetData>
    <row r="1" spans="1:7" ht="14.25">
      <c r="A1" s="1"/>
      <c r="B1" s="1"/>
      <c r="C1" s="1"/>
      <c r="D1" s="1"/>
      <c r="E1" s="1"/>
      <c r="F1" s="1"/>
      <c r="G1" s="1" t="s">
        <v>16</v>
      </c>
    </row>
    <row r="2" spans="1:7" ht="66.75" customHeight="1">
      <c r="A2" s="201" t="s">
        <v>134</v>
      </c>
      <c r="B2" s="202"/>
      <c r="C2" s="202"/>
      <c r="D2" s="202"/>
      <c r="E2" s="202"/>
      <c r="F2" s="202"/>
      <c r="G2" s="203"/>
    </row>
    <row r="3" spans="1:7" ht="14.25">
      <c r="A3" s="204" t="s">
        <v>39</v>
      </c>
      <c r="B3" s="204"/>
      <c r="C3" s="204"/>
      <c r="D3" s="204"/>
      <c r="E3" s="204"/>
      <c r="F3" s="204"/>
      <c r="G3" s="204"/>
    </row>
    <row r="4" spans="1:7" ht="63">
      <c r="A4" s="6"/>
      <c r="B4" s="55" t="s">
        <v>14</v>
      </c>
      <c r="C4" s="55" t="s">
        <v>0</v>
      </c>
      <c r="D4" s="114" t="s">
        <v>12</v>
      </c>
      <c r="E4" s="114" t="s">
        <v>13</v>
      </c>
      <c r="F4" s="114" t="s">
        <v>40</v>
      </c>
      <c r="G4" s="57" t="s">
        <v>5</v>
      </c>
    </row>
    <row r="5" spans="1:7" ht="45.75" customHeight="1">
      <c r="A5" s="6">
        <v>1</v>
      </c>
      <c r="B5" s="36" t="s">
        <v>135</v>
      </c>
      <c r="C5" s="37" t="s">
        <v>136</v>
      </c>
      <c r="D5" s="72">
        <v>10</v>
      </c>
      <c r="E5" s="72">
        <v>3.75</v>
      </c>
      <c r="F5" s="124">
        <v>100</v>
      </c>
      <c r="G5" s="57"/>
    </row>
    <row r="6" spans="1:7" ht="156">
      <c r="A6" s="6">
        <v>2</v>
      </c>
      <c r="B6" s="36" t="s">
        <v>137</v>
      </c>
      <c r="C6" s="37" t="s">
        <v>31</v>
      </c>
      <c r="D6" s="38">
        <v>85</v>
      </c>
      <c r="E6" s="38">
        <v>86</v>
      </c>
      <c r="F6" s="38">
        <v>101</v>
      </c>
      <c r="G6" s="57"/>
    </row>
    <row r="7" spans="1:7" ht="45" customHeight="1">
      <c r="A7" s="6">
        <v>3</v>
      </c>
      <c r="B7" s="36" t="s">
        <v>138</v>
      </c>
      <c r="C7" s="125" t="s">
        <v>31</v>
      </c>
      <c r="D7" s="125">
        <v>94.7</v>
      </c>
      <c r="E7" s="125">
        <v>79.5</v>
      </c>
      <c r="F7" s="125">
        <v>83.9</v>
      </c>
      <c r="G7" s="57"/>
    </row>
    <row r="8" spans="1:7" ht="38.25" customHeight="1">
      <c r="A8" s="6"/>
      <c r="B8" s="36"/>
      <c r="C8" s="37"/>
      <c r="D8" s="40"/>
      <c r="E8" s="40"/>
      <c r="F8" s="40"/>
      <c r="G8" s="57"/>
    </row>
    <row r="9" spans="1:7" ht="14.25">
      <c r="A9" s="112"/>
      <c r="B9" s="42"/>
      <c r="C9" s="43"/>
      <c r="D9" s="44"/>
      <c r="E9" s="44"/>
      <c r="F9" s="58">
        <f>SUM(F5:F8)</f>
        <v>284.9</v>
      </c>
      <c r="G9" s="6"/>
    </row>
    <row r="10" spans="1:7" ht="15">
      <c r="A10" s="205" t="s">
        <v>2</v>
      </c>
      <c r="B10" s="205"/>
      <c r="C10" s="205"/>
      <c r="D10" s="205"/>
      <c r="E10" s="205"/>
      <c r="F10" s="205"/>
      <c r="G10" s="59">
        <f>F9/A7</f>
        <v>94.96666666666665</v>
      </c>
    </row>
    <row r="11" spans="1:7" ht="15">
      <c r="A11" s="113"/>
      <c r="B11" s="113"/>
      <c r="C11" s="113"/>
      <c r="D11" s="113"/>
      <c r="E11" s="113"/>
      <c r="F11" s="113"/>
      <c r="G11" s="59"/>
    </row>
    <row r="12" spans="1:7" ht="14.25">
      <c r="A12" s="206" t="s">
        <v>47</v>
      </c>
      <c r="B12" s="207"/>
      <c r="C12" s="207"/>
      <c r="D12" s="207"/>
      <c r="E12" s="207"/>
      <c r="F12" s="207"/>
      <c r="G12" s="6"/>
    </row>
    <row r="13" spans="1:7" ht="36" customHeight="1">
      <c r="A13" s="6"/>
      <c r="B13" s="208" t="s">
        <v>48</v>
      </c>
      <c r="C13" s="208"/>
      <c r="D13" s="196" t="s">
        <v>49</v>
      </c>
      <c r="E13" s="196"/>
      <c r="F13" s="196" t="s">
        <v>50</v>
      </c>
      <c r="G13" s="196"/>
    </row>
    <row r="14" spans="1:7" ht="14.25">
      <c r="A14" s="61"/>
      <c r="B14" s="131" t="s">
        <v>139</v>
      </c>
      <c r="C14" s="132"/>
      <c r="D14" s="196"/>
      <c r="E14" s="196"/>
      <c r="F14" s="196"/>
      <c r="G14" s="196"/>
    </row>
    <row r="15" spans="1:7" ht="14.25">
      <c r="A15" s="61"/>
      <c r="B15" s="199"/>
      <c r="C15" s="200"/>
      <c r="D15" s="196"/>
      <c r="E15" s="196"/>
      <c r="F15" s="146"/>
      <c r="G15" s="146"/>
    </row>
    <row r="16" spans="1:7" ht="14.25">
      <c r="A16" s="61"/>
      <c r="B16" s="154"/>
      <c r="C16" s="154"/>
      <c r="D16" s="196"/>
      <c r="E16" s="196"/>
      <c r="F16" s="146"/>
      <c r="G16" s="146"/>
    </row>
    <row r="17" spans="1:7" ht="14.25">
      <c r="A17" s="62"/>
      <c r="B17" s="186" t="s">
        <v>21</v>
      </c>
      <c r="C17" s="186"/>
      <c r="D17" s="197">
        <f>SUM(D14:D16)*100</f>
        <v>0</v>
      </c>
      <c r="E17" s="197"/>
      <c r="F17" s="198"/>
      <c r="G17" s="198"/>
    </row>
    <row r="18" spans="1:7" ht="29.25" customHeight="1">
      <c r="A18" s="186" t="s">
        <v>4</v>
      </c>
      <c r="B18" s="186"/>
      <c r="C18" s="186"/>
      <c r="D18" s="186"/>
      <c r="E18" s="186"/>
      <c r="F18" s="187"/>
      <c r="G18" s="187"/>
    </row>
    <row r="19" spans="1:7" ht="15" thickBot="1">
      <c r="A19" s="51"/>
      <c r="B19" s="51"/>
      <c r="C19" s="51"/>
      <c r="D19" s="51"/>
      <c r="E19" s="18"/>
      <c r="F19" s="18"/>
      <c r="G19" s="18"/>
    </row>
    <row r="20" spans="1:7" ht="14.25">
      <c r="A20" s="188" t="s">
        <v>51</v>
      </c>
      <c r="B20" s="189"/>
      <c r="C20" s="189"/>
      <c r="D20" s="189"/>
      <c r="E20" s="189"/>
      <c r="F20" s="190"/>
      <c r="G20" s="52"/>
    </row>
    <row r="21" spans="1:7" ht="14.25">
      <c r="A21" s="191"/>
      <c r="B21" s="184"/>
      <c r="C21" s="184"/>
      <c r="D21" s="184"/>
      <c r="E21" s="184" t="s">
        <v>52</v>
      </c>
      <c r="F21" s="185"/>
      <c r="G21" s="52"/>
    </row>
    <row r="22" spans="1:7" ht="15" thickBot="1">
      <c r="A22" s="192" t="s">
        <v>53</v>
      </c>
      <c r="B22" s="193"/>
      <c r="C22" s="193"/>
      <c r="D22" s="193"/>
      <c r="E22" s="194"/>
      <c r="F22" s="195"/>
      <c r="G22" s="52"/>
    </row>
    <row r="23" spans="1:7" ht="15" thickBot="1">
      <c r="A23" s="53"/>
      <c r="B23" s="53"/>
      <c r="C23" s="53"/>
      <c r="D23" s="53"/>
      <c r="E23" s="53"/>
      <c r="F23" s="53"/>
      <c r="G23" s="1"/>
    </row>
    <row r="24" spans="1:7" ht="15" thickBot="1">
      <c r="A24" s="176" t="s">
        <v>54</v>
      </c>
      <c r="B24" s="177"/>
      <c r="C24" s="177"/>
      <c r="D24" s="177"/>
      <c r="E24" s="177"/>
      <c r="F24" s="178"/>
      <c r="G24" s="1"/>
    </row>
    <row r="25" spans="1:7" ht="14.25">
      <c r="A25" s="179" t="s">
        <v>15</v>
      </c>
      <c r="B25" s="180"/>
      <c r="C25" s="180"/>
      <c r="D25" s="180" t="s">
        <v>20</v>
      </c>
      <c r="E25" s="180"/>
      <c r="F25" s="181"/>
      <c r="G25" s="1"/>
    </row>
    <row r="26" spans="1:7" ht="14.25">
      <c r="A26" s="182" t="s">
        <v>9</v>
      </c>
      <c r="B26" s="183"/>
      <c r="C26" s="183"/>
      <c r="D26" s="184" t="s">
        <v>6</v>
      </c>
      <c r="E26" s="184"/>
      <c r="F26" s="185"/>
      <c r="G26" s="1"/>
    </row>
    <row r="27" spans="1:7" ht="14.25">
      <c r="A27" s="182" t="s">
        <v>10</v>
      </c>
      <c r="B27" s="183"/>
      <c r="C27" s="183"/>
      <c r="D27" s="184" t="s">
        <v>7</v>
      </c>
      <c r="E27" s="184"/>
      <c r="F27" s="185"/>
      <c r="G27" s="1"/>
    </row>
    <row r="28" spans="1:7" ht="15" thickBot="1">
      <c r="A28" s="171" t="s">
        <v>11</v>
      </c>
      <c r="B28" s="172"/>
      <c r="C28" s="172"/>
      <c r="D28" s="173" t="s">
        <v>8</v>
      </c>
      <c r="E28" s="173"/>
      <c r="F28" s="174"/>
      <c r="G28" s="1"/>
    </row>
    <row r="29" spans="1:6" ht="14.25">
      <c r="A29" s="54"/>
      <c r="B29" s="54"/>
      <c r="C29" s="54"/>
      <c r="D29" s="54"/>
      <c r="E29" s="54"/>
      <c r="F29" s="54"/>
    </row>
    <row r="30" spans="1:6" ht="64.5" customHeight="1">
      <c r="A30" s="175" t="s">
        <v>142</v>
      </c>
      <c r="B30" s="175"/>
      <c r="C30" s="175"/>
      <c r="D30" s="175"/>
      <c r="E30" s="175"/>
      <c r="F30" s="175"/>
    </row>
  </sheetData>
  <sheetProtection/>
  <mergeCells count="36">
    <mergeCell ref="A28:C28"/>
    <mergeCell ref="D28:F28"/>
    <mergeCell ref="A30:F30"/>
    <mergeCell ref="A24:F24"/>
    <mergeCell ref="A25:C25"/>
    <mergeCell ref="D25:F25"/>
    <mergeCell ref="A26:C26"/>
    <mergeCell ref="D26:F26"/>
    <mergeCell ref="A27:C27"/>
    <mergeCell ref="D27:F27"/>
    <mergeCell ref="A18:E18"/>
    <mergeCell ref="F18:G18"/>
    <mergeCell ref="A20:F20"/>
    <mergeCell ref="A21:D21"/>
    <mergeCell ref="E21:F21"/>
    <mergeCell ref="A22:D22"/>
    <mergeCell ref="E22:F22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A2:G2"/>
    <mergeCell ref="A3:G3"/>
    <mergeCell ref="A10:F10"/>
    <mergeCell ref="A12:F12"/>
    <mergeCell ref="B13:C13"/>
    <mergeCell ref="D13:E13"/>
    <mergeCell ref="F13:G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Мужичкова Елена Владимировна</cp:lastModifiedBy>
  <cp:lastPrinted>2017-01-17T07:20:25Z</cp:lastPrinted>
  <dcterms:created xsi:type="dcterms:W3CDTF">2014-01-29T06:13:10Z</dcterms:created>
  <dcterms:modified xsi:type="dcterms:W3CDTF">2018-03-21T14:45:55Z</dcterms:modified>
  <cp:category/>
  <cp:version/>
  <cp:contentType/>
  <cp:contentStatus/>
</cp:coreProperties>
</file>