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9320" windowHeight="11535"/>
  </bookViews>
  <sheets>
    <sheet name="Табл.3" sheetId="1" r:id="rId1"/>
    <sheet name="Табл.3.1" sheetId="2" r:id="rId2"/>
    <sheet name="Табл.3.2" sheetId="3" r:id="rId3"/>
    <sheet name="Табл.3.3" sheetId="4" r:id="rId4"/>
  </sheets>
  <calcPr calcId="145621"/>
</workbook>
</file>

<file path=xl/calcChain.xml><?xml version="1.0" encoding="utf-8"?>
<calcChain xmlns="http://schemas.openxmlformats.org/spreadsheetml/2006/main">
  <c r="F19" i="4" l="1"/>
  <c r="D18" i="4"/>
  <c r="F9" i="4"/>
  <c r="F11" i="4" s="1"/>
  <c r="G12" i="4" s="1"/>
  <c r="E23" i="4" s="1"/>
  <c r="D16" i="3" l="1"/>
  <c r="F17" i="3" s="1"/>
  <c r="G10" i="3"/>
  <c r="E21" i="3" s="1"/>
  <c r="F9" i="3"/>
  <c r="D18" i="2" l="1"/>
  <c r="F19" i="2" s="1"/>
  <c r="F10" i="2"/>
  <c r="F8" i="2"/>
  <c r="F11" i="2" s="1"/>
  <c r="G12" i="2" s="1"/>
  <c r="E23" i="2" s="1"/>
  <c r="H18" i="1" l="1"/>
  <c r="F11" i="1" l="1"/>
  <c r="G12" i="1" l="1"/>
  <c r="E19" i="1" s="1"/>
</calcChain>
</file>

<file path=xl/sharedStrings.xml><?xml version="1.0" encoding="utf-8"?>
<sst xmlns="http://schemas.openxmlformats.org/spreadsheetml/2006/main" count="154" uniqueCount="78">
  <si>
    <t>ед.изм</t>
  </si>
  <si>
    <t>Cel - оценка степени достижения цели, решения задачи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</si>
  <si>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</si>
  <si>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</si>
  <si>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</si>
  <si>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</si>
  <si>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</si>
  <si>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</si>
  <si>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</si>
  <si>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O - комплексная оценка эффективности реализации государственной программы </t>
  </si>
  <si>
    <t xml:space="preserve">Критерий 1 - Степень  достижения целей и решения задач государственной программы (подпрограммы) 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</si>
  <si>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</si>
  <si>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</si>
  <si>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</si>
  <si>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</si>
  <si>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Градации оценки эффективности реализации государственной программы Калужской области</t>
  </si>
  <si>
    <t>Границы диапозона оценки</t>
  </si>
  <si>
    <t>Виды результатов оценки</t>
  </si>
  <si>
    <t>Таблица  № 3</t>
  </si>
  <si>
    <t>%</t>
  </si>
  <si>
    <t>Доля электронного документооборота между органами исполнительной власти Калужской области, органами местного самоуправления в общем объеме межведомственного документооборота</t>
  </si>
  <si>
    <t>Уровень удовлетворенности граждан Калужской области качеством предоставления государственных и муниципальных услуг</t>
  </si>
  <si>
    <t>Доля граждан Калужской области,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</si>
  <si>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Среднее время ожидания в очереди при обращении заявителя в орган исполнительной власти Калужской области (орган местного самоуправления) для получения государственных (муниципальных) услуг</t>
  </si>
  <si>
    <t>минут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</si>
  <si>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**)</t>
  </si>
  <si>
    <t>Расчет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</si>
  <si>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 xml:space="preserve">Комплексная оценка эфективности релизации государственной программы </t>
  </si>
  <si>
    <t>Доля граждан, использующих механизм получения государственных и муниципальных услуг в электронной форме</t>
  </si>
  <si>
    <t>60*)</t>
  </si>
  <si>
    <t>*) значение показателя указано по оценке, данные за 2017 год будут опубликованы Росстатом в апреле 2018 года.</t>
  </si>
  <si>
    <t>**) В случае превышения 100% выполнения планового значения индикатора (показателя) указывается значение равным 100%.</t>
  </si>
  <si>
    <t>Примечание:</t>
  </si>
  <si>
    <t xml:space="preserve">Расчет оценки эффективности реализации государственной программы  Калужской области  "Информационное общество и повышение качества государственных и муниципальных услуг в Калужской области" в 2017 году  
</t>
  </si>
  <si>
    <t>Таблица  № 3.1.</t>
  </si>
  <si>
    <t xml:space="preserve">Расчет оценки эффективности реализации государственной программы  (подпрограммы) Калужской области в 2017 году  
</t>
  </si>
  <si>
    <r>
      <t>Наименование подпрограммы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"Развитие информационного общества и формирование электронного правительства в Калужской области"</t>
    </r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</si>
  <si>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значений.*)</t>
  </si>
  <si>
    <t xml:space="preserve"> Доля региональных государственных и муниципальных услуг, по которым обеспечена возможность подачи заявления и получения результатов предоставления государственных услуг в электронном виде на Едином портале государственных и муниципальных услуг или региональном портале государственных и муниципальных услуг, в общем количестве региональных государственных услуг, по которым такая возможность предусмотрена нормативными правовыми актами, регулирующими порядок их оказания</t>
  </si>
  <si>
    <t>Доля населения Калужской области, зарегистрированного на Едином портале государственных и муниципальных услуг</t>
  </si>
  <si>
    <t>Доля органов власти, имеющих доступ в сеть Интернет со скоростью не менее 2 Мбит/с, в общем числе органов власти Калужской области и органов местного самоуправления</t>
  </si>
  <si>
    <t>Доля органов исполнительной власти Калужской области, использующих средства электронной подписи</t>
  </si>
  <si>
    <t xml:space="preserve">Примечание: *) В случае превышения 100% выполнения планового значения индикатора (показателя) указывается значение равным 100%.
</t>
  </si>
  <si>
    <t>Критерий 2 -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</si>
  <si>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</si>
  <si>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</si>
  <si>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</si>
  <si>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Обеспечить к 2018 году перевод в электронный вид 100% услуг, по которым обеспечена возможность получения результатов предоставления в электронном виде и доступ к ним посредством единого и регионального порталов государственных услуг</t>
  </si>
  <si>
    <t>Обеспечит к 2018 году техническое оборудование центров общественного доступа к инфраструктуре получения государственных и муниципальных услуг с помощью современных информационных технологий</t>
  </si>
  <si>
    <t>Сумма значений x 100%</t>
  </si>
  <si>
    <t>Mer - оценка степени реализации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</si>
  <si>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</si>
  <si>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O = (0,8*Cel + 0,2*Mer)</t>
  </si>
  <si>
    <t xml:space="preserve">O - комплексная оценка эффективности реализации подпрограммы </t>
  </si>
  <si>
    <t>Таблица  № 3.2.</t>
  </si>
  <si>
    <t>Наименование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</si>
  <si>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</si>
  <si>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>Количество запросов специалистов органов исполнительной власти/органов местного самоуправления, выполненных с использованием результатов космической деятельности (бумажный носитель/электронный носитель/онлайн)</t>
  </si>
  <si>
    <t>единиц</t>
  </si>
  <si>
    <t xml:space="preserve">Доля автотранспортных средств, зарегистрированных на территории Калужской области: 
- принадлежащих ОИВ/ОМСУ Калужской области,
- осуществляющих пассажирские перевозки,
- осуществляющих оказание скорой и неотложной медицинской помощи,
- осуществляющих перевозки опасных грузов, включенных в региональную навигационно-информационную систему
</t>
  </si>
  <si>
    <t>обеспечить запуск системы мониторинга и контроля транспортных средств дорожного хозяйства Калужской области (2017 год)</t>
  </si>
  <si>
    <t>Комплексная оценка эфективности релизации государственной программы (подпрограммы) **)</t>
  </si>
  <si>
    <t>ОПП = 0,8 * Cel + 0,2 * Mer</t>
  </si>
  <si>
    <t>Таблица  № 3.3.</t>
  </si>
  <si>
    <t>Наименование подпрограммы: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Калужской области"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</si>
  <si>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 *)</t>
  </si>
  <si>
    <t>Среднее количество обращений представителей бизнес-сообщества в орган исполнительной власти Калужской области (орган местного самоуправления) для получения одной услуги, связанной со сферой предпринимательской деятельности</t>
  </si>
  <si>
    <t xml:space="preserve">ед. </t>
  </si>
  <si>
    <t>Среднее время ожидания в очереди при обращении заявителя за государственной (муниципальной) услугой по принципу "одного окна"</t>
  </si>
  <si>
    <t>мин.</t>
  </si>
  <si>
    <t>Количество окон обслуживания на территории Калужской области</t>
  </si>
  <si>
    <t>шт.</t>
  </si>
  <si>
    <t>Количество МФЦ в Калужской области</t>
  </si>
  <si>
    <t>ед.</t>
  </si>
  <si>
    <t>Критерий  2 - Степень реализации контрольных мероприятий государственной программы (подпрограммы)</t>
  </si>
  <si>
    <t>Обеспечить создание сети МФЦ в муниципальных образованиях Калужской области (2017 год) и проведение необходимых организационных, информационных и кадровых мероприятий для ее функционирования</t>
  </si>
  <si>
    <t xml:space="preserve">Комплексная оценка эфективности релизации государственной программы (подпрограммы) </t>
  </si>
  <si>
    <t>O =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</si>
</sst>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1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0" borderId="0" xfId="0" applyBorder="1"/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164" fontId="9" fillId="2" borderId="0" xfId="0" applyNumberFormat="1" applyFont="1" applyFill="1"/>
    <xf numFmtId="0" fontId="1" fillId="0" borderId="2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5" fillId="2" borderId="0" xfId="0" applyFont="1" applyFill="1"/>
    <xf numFmtId="0" fontId="10" fillId="2" borderId="0" xfId="0" applyFont="1" applyFill="1"/>
    <xf numFmtId="0" fontId="17" fillId="2" borderId="0" xfId="0" applyFont="1" applyFill="1" applyBorder="1" applyAlignment="1">
      <alignment horizontal="center"/>
    </xf>
    <xf numFmtId="0" fontId="10" fillId="2" borderId="2" xfId="0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3" fontId="5" fillId="2" borderId="14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17" fillId="3" borderId="3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0" fillId="2" borderId="5" xfId="0" applyFont="1" applyFill="1" applyBorder="1"/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2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/>
    <xf numFmtId="164" fontId="2" fillId="3" borderId="3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2" borderId="18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17" fillId="2" borderId="13" xfId="0" applyNumberFormat="1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abSelected="1" workbookViewId="0">
      <selection activeCell="A2" sqref="A2:G2"/>
    </sheetView>
  </sheetViews>
  <sheetFormatPr defaultRowHeight="15" x14ac:dyDescent="0.25"/>
  <cols>
    <col min="1" max="1" width="3.28515625" customWidth="1"/>
    <col min="2" max="2" width="43.5703125" customWidth="1"/>
    <col min="3" max="3" width="7.85546875" customWidth="1"/>
    <col min="4" max="4" width="14.85546875" customWidth="1"/>
    <col min="5" max="5" width="15.28515625" customWidth="1"/>
    <col min="6" max="6" width="23" customWidth="1"/>
    <col min="7" max="7" width="17.7109375" customWidth="1"/>
    <col min="8" max="8" width="18" customWidth="1"/>
  </cols>
  <sheetData>
    <row r="1" spans="1:39" x14ac:dyDescent="0.25">
      <c r="A1" s="1"/>
      <c r="B1" s="1"/>
      <c r="C1" s="1"/>
      <c r="D1" s="1"/>
      <c r="E1" s="1"/>
      <c r="F1" s="1"/>
      <c r="G1" s="1" t="s">
        <v>18</v>
      </c>
    </row>
    <row r="2" spans="1:39" ht="65.25" customHeight="1" x14ac:dyDescent="0.25">
      <c r="A2" s="111" t="s">
        <v>33</v>
      </c>
      <c r="B2" s="112"/>
      <c r="C2" s="112"/>
      <c r="D2" s="112"/>
      <c r="E2" s="112"/>
      <c r="F2" s="112"/>
      <c r="G2" s="113"/>
    </row>
    <row r="3" spans="1:39" x14ac:dyDescent="0.25">
      <c r="A3" s="2"/>
      <c r="B3" s="2"/>
      <c r="C3" s="2"/>
      <c r="D3" s="2"/>
      <c r="E3" s="2"/>
      <c r="F3" s="2"/>
      <c r="G3" s="2"/>
    </row>
    <row r="4" spans="1:39" ht="15.75" thickBot="1" x14ac:dyDescent="0.3">
      <c r="A4" s="114" t="s">
        <v>10</v>
      </c>
      <c r="B4" s="114"/>
      <c r="C4" s="114"/>
      <c r="D4" s="114"/>
      <c r="E4" s="114"/>
      <c r="F4" s="114"/>
      <c r="G4" s="114"/>
    </row>
    <row r="5" spans="1:39" ht="81.75" customHeight="1" x14ac:dyDescent="0.25">
      <c r="A5" s="13"/>
      <c r="B5" s="15" t="s">
        <v>13</v>
      </c>
      <c r="C5" s="15" t="s">
        <v>0</v>
      </c>
      <c r="D5" s="14" t="s">
        <v>11</v>
      </c>
      <c r="E5" s="14" t="s">
        <v>12</v>
      </c>
      <c r="F5" s="14" t="s">
        <v>25</v>
      </c>
      <c r="G5" s="16" t="s">
        <v>2</v>
      </c>
    </row>
    <row r="6" spans="1:39" s="17" customFormat="1" ht="41.25" customHeight="1" x14ac:dyDescent="0.25">
      <c r="A6" s="17">
        <v>1</v>
      </c>
      <c r="B6" s="9" t="s">
        <v>28</v>
      </c>
      <c r="C6" s="21" t="s">
        <v>19</v>
      </c>
      <c r="D6" s="21">
        <v>60</v>
      </c>
      <c r="E6" s="21" t="s">
        <v>29</v>
      </c>
      <c r="F6" s="21">
        <v>100</v>
      </c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8"/>
    </row>
    <row r="7" spans="1:39" ht="63.75" x14ac:dyDescent="0.25">
      <c r="A7" s="17">
        <v>2</v>
      </c>
      <c r="B7" s="9" t="s">
        <v>20</v>
      </c>
      <c r="C7" s="10" t="s">
        <v>19</v>
      </c>
      <c r="D7" s="24">
        <v>70</v>
      </c>
      <c r="E7" s="24">
        <v>83.3</v>
      </c>
      <c r="F7" s="12">
        <v>100</v>
      </c>
      <c r="G7" s="5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9" ht="38.25" x14ac:dyDescent="0.25">
      <c r="A8" s="17">
        <v>3</v>
      </c>
      <c r="B8" s="9" t="s">
        <v>21</v>
      </c>
      <c r="C8" s="10" t="s">
        <v>19</v>
      </c>
      <c r="D8" s="24">
        <v>85</v>
      </c>
      <c r="E8" s="24">
        <v>90.4</v>
      </c>
      <c r="F8" s="12">
        <v>100</v>
      </c>
      <c r="G8" s="5"/>
    </row>
    <row r="9" spans="1:39" ht="76.5" x14ac:dyDescent="0.25">
      <c r="A9" s="17">
        <v>4</v>
      </c>
      <c r="B9" s="9" t="s">
        <v>22</v>
      </c>
      <c r="C9" s="10" t="s">
        <v>19</v>
      </c>
      <c r="D9" s="24">
        <v>90</v>
      </c>
      <c r="E9" s="24">
        <v>98.3</v>
      </c>
      <c r="F9" s="12">
        <v>100</v>
      </c>
      <c r="G9" s="5"/>
    </row>
    <row r="10" spans="1:39" ht="56.25" customHeight="1" x14ac:dyDescent="0.25">
      <c r="A10" s="17">
        <v>5</v>
      </c>
      <c r="B10" s="9" t="s">
        <v>23</v>
      </c>
      <c r="C10" s="10" t="s">
        <v>24</v>
      </c>
      <c r="D10" s="24">
        <v>15</v>
      </c>
      <c r="E10" s="24">
        <v>15</v>
      </c>
      <c r="F10" s="12">
        <v>100</v>
      </c>
      <c r="G10" s="5"/>
    </row>
    <row r="11" spans="1:39" x14ac:dyDescent="0.25">
      <c r="A11" s="3"/>
      <c r="B11" s="4" t="s">
        <v>14</v>
      </c>
      <c r="C11" s="4"/>
      <c r="D11" s="4"/>
      <c r="E11" s="4"/>
      <c r="F11" s="11">
        <f>SUM(F6:F10)</f>
        <v>500</v>
      </c>
      <c r="G11" s="5"/>
    </row>
    <row r="12" spans="1:39" ht="21" customHeight="1" thickBot="1" x14ac:dyDescent="0.3">
      <c r="A12" s="115" t="s">
        <v>1</v>
      </c>
      <c r="B12" s="116"/>
      <c r="C12" s="116"/>
      <c r="D12" s="116"/>
      <c r="E12" s="116"/>
      <c r="F12" s="116"/>
      <c r="G12" s="23">
        <f>F11/A10</f>
        <v>100</v>
      </c>
    </row>
    <row r="13" spans="1:39" ht="15" customHeight="1" x14ac:dyDescent="0.25">
      <c r="A13" s="110" t="s">
        <v>32</v>
      </c>
      <c r="B13" s="110"/>
      <c r="C13" s="110"/>
      <c r="D13" s="110"/>
      <c r="E13" s="110"/>
      <c r="F13" s="110"/>
      <c r="G13" s="110"/>
    </row>
    <row r="14" spans="1:39" ht="21" customHeight="1" x14ac:dyDescent="0.25">
      <c r="A14" s="109" t="s">
        <v>30</v>
      </c>
      <c r="B14" s="109"/>
      <c r="C14" s="109"/>
      <c r="D14" s="109"/>
      <c r="E14" s="109"/>
      <c r="F14" s="109"/>
      <c r="G14" s="109"/>
    </row>
    <row r="15" spans="1:39" ht="22.5" customHeight="1" x14ac:dyDescent="0.25">
      <c r="A15" s="109" t="s">
        <v>31</v>
      </c>
      <c r="B15" s="109"/>
      <c r="C15" s="109"/>
      <c r="D15" s="109"/>
      <c r="E15" s="109"/>
      <c r="F15" s="109"/>
      <c r="G15" s="109"/>
    </row>
    <row r="16" spans="1:39" ht="17.25" customHeight="1" thickBot="1" x14ac:dyDescent="0.3">
      <c r="A16" s="7"/>
      <c r="B16" s="7"/>
      <c r="C16" s="7"/>
      <c r="D16" s="7"/>
      <c r="E16" s="8"/>
      <c r="F16" s="6"/>
      <c r="G16" s="6"/>
    </row>
    <row r="17" spans="1:8" ht="15.75" customHeight="1" x14ac:dyDescent="0.25">
      <c r="A17" s="77" t="s">
        <v>27</v>
      </c>
      <c r="B17" s="78"/>
      <c r="C17" s="78"/>
      <c r="D17" s="78"/>
      <c r="E17" s="78"/>
      <c r="F17" s="79"/>
      <c r="G17" s="1"/>
    </row>
    <row r="18" spans="1:8" ht="81.75" customHeight="1" x14ac:dyDescent="0.25">
      <c r="A18" s="80" t="s">
        <v>26</v>
      </c>
      <c r="B18" s="81"/>
      <c r="C18" s="81"/>
      <c r="D18" s="82"/>
      <c r="E18" s="83"/>
      <c r="F18" s="84"/>
      <c r="G18" s="1"/>
      <c r="H18" s="26">
        <f>(100+80+99.9)/3</f>
        <v>93.3</v>
      </c>
    </row>
    <row r="19" spans="1:8" ht="30.75" customHeight="1" thickBot="1" x14ac:dyDescent="0.3">
      <c r="A19" s="89" t="s">
        <v>9</v>
      </c>
      <c r="B19" s="90"/>
      <c r="C19" s="90"/>
      <c r="D19" s="90"/>
      <c r="E19" s="95">
        <f>0.5*G12+0.5*H18</f>
        <v>96.65</v>
      </c>
      <c r="F19" s="96"/>
      <c r="G19" s="1"/>
      <c r="H19" s="25"/>
    </row>
    <row r="20" spans="1:8" ht="15.75" thickBot="1" x14ac:dyDescent="0.3">
      <c r="A20" s="1"/>
      <c r="B20" s="1"/>
      <c r="C20" s="1"/>
      <c r="D20" s="1"/>
      <c r="E20" s="1"/>
      <c r="F20" s="1"/>
      <c r="G20" s="1"/>
    </row>
    <row r="21" spans="1:8" ht="19.5" customHeight="1" thickBot="1" x14ac:dyDescent="0.3">
      <c r="A21" s="104" t="s">
        <v>15</v>
      </c>
      <c r="B21" s="105"/>
      <c r="C21" s="105"/>
      <c r="D21" s="105"/>
      <c r="E21" s="105"/>
      <c r="F21" s="106"/>
      <c r="G21" s="1"/>
    </row>
    <row r="22" spans="1:8" ht="13.5" customHeight="1" x14ac:dyDescent="0.25">
      <c r="A22" s="107" t="s">
        <v>17</v>
      </c>
      <c r="B22" s="102"/>
      <c r="C22" s="102"/>
      <c r="D22" s="102" t="s">
        <v>16</v>
      </c>
      <c r="E22" s="102"/>
      <c r="F22" s="103"/>
      <c r="G22" s="1"/>
    </row>
    <row r="23" spans="1:8" x14ac:dyDescent="0.25">
      <c r="A23" s="93" t="s">
        <v>6</v>
      </c>
      <c r="B23" s="94"/>
      <c r="C23" s="94"/>
      <c r="D23" s="87" t="s">
        <v>3</v>
      </c>
      <c r="E23" s="87"/>
      <c r="F23" s="88"/>
      <c r="G23" s="1"/>
    </row>
    <row r="24" spans="1:8" x14ac:dyDescent="0.25">
      <c r="A24" s="98" t="s">
        <v>7</v>
      </c>
      <c r="B24" s="99"/>
      <c r="C24" s="99"/>
      <c r="D24" s="100" t="s">
        <v>4</v>
      </c>
      <c r="E24" s="100"/>
      <c r="F24" s="101"/>
      <c r="G24" s="1"/>
    </row>
    <row r="25" spans="1:8" ht="15.75" thickBot="1" x14ac:dyDescent="0.3">
      <c r="A25" s="85" t="s">
        <v>8</v>
      </c>
      <c r="B25" s="86"/>
      <c r="C25" s="86"/>
      <c r="D25" s="91" t="s">
        <v>5</v>
      </c>
      <c r="E25" s="91"/>
      <c r="F25" s="92"/>
      <c r="G25" s="1"/>
    </row>
    <row r="27" spans="1:8" ht="17.25" customHeight="1" x14ac:dyDescent="0.25">
      <c r="A27" s="108"/>
      <c r="B27" s="108"/>
      <c r="C27" s="108"/>
      <c r="D27" s="108"/>
      <c r="E27" s="108"/>
      <c r="F27" s="108"/>
    </row>
    <row r="28" spans="1:8" ht="18" customHeight="1" x14ac:dyDescent="0.25">
      <c r="A28" s="108"/>
      <c r="B28" s="108"/>
      <c r="C28" s="108"/>
      <c r="D28" s="108"/>
      <c r="E28" s="108"/>
      <c r="F28" s="108"/>
      <c r="G28" s="108"/>
    </row>
    <row r="29" spans="1:8" ht="15" customHeight="1" x14ac:dyDescent="0.25">
      <c r="A29" s="108"/>
      <c r="B29" s="108"/>
      <c r="C29" s="108"/>
      <c r="D29" s="108"/>
      <c r="E29" s="108"/>
      <c r="F29" s="108"/>
      <c r="G29" s="108"/>
    </row>
    <row r="30" spans="1:8" ht="15" customHeight="1" x14ac:dyDescent="0.25">
      <c r="A30" s="97"/>
      <c r="B30" s="97"/>
      <c r="C30" s="97"/>
      <c r="D30" s="97"/>
      <c r="E30" s="97"/>
      <c r="F30" s="97"/>
      <c r="G30" s="97"/>
    </row>
  </sheetData>
  <mergeCells count="24">
    <mergeCell ref="A15:G15"/>
    <mergeCell ref="A14:G14"/>
    <mergeCell ref="A13:G13"/>
    <mergeCell ref="A2:G2"/>
    <mergeCell ref="A4:G4"/>
    <mergeCell ref="A12:F12"/>
    <mergeCell ref="A30:G30"/>
    <mergeCell ref="A24:C24"/>
    <mergeCell ref="D24:F24"/>
    <mergeCell ref="D22:F22"/>
    <mergeCell ref="A21:F21"/>
    <mergeCell ref="A22:C22"/>
    <mergeCell ref="A29:G29"/>
    <mergeCell ref="A28:G28"/>
    <mergeCell ref="A27:F27"/>
    <mergeCell ref="A17:F17"/>
    <mergeCell ref="A18:D18"/>
    <mergeCell ref="E18:F18"/>
    <mergeCell ref="A25:C25"/>
    <mergeCell ref="D23:F23"/>
    <mergeCell ref="A19:D19"/>
    <mergeCell ref="D25:F25"/>
    <mergeCell ref="A23:C23"/>
    <mergeCell ref="E19:F19"/>
  </mergeCells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:G3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34</v>
      </c>
    </row>
    <row r="2" spans="1:7" ht="20.25" x14ac:dyDescent="0.3">
      <c r="A2" s="119" t="s">
        <v>35</v>
      </c>
      <c r="B2" s="120"/>
      <c r="C2" s="120"/>
      <c r="D2" s="120"/>
      <c r="E2" s="120"/>
      <c r="F2" s="120"/>
      <c r="G2" s="120"/>
    </row>
    <row r="3" spans="1:7" ht="38.25" customHeight="1" x14ac:dyDescent="0.25">
      <c r="A3" s="121" t="s">
        <v>36</v>
      </c>
      <c r="B3" s="122"/>
      <c r="C3" s="122"/>
      <c r="D3" s="122"/>
      <c r="E3" s="122"/>
      <c r="F3" s="122"/>
      <c r="G3" s="123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thickBot="1" x14ac:dyDescent="0.3">
      <c r="A5" s="124" t="s">
        <v>10</v>
      </c>
      <c r="B5" s="124"/>
      <c r="C5" s="124"/>
      <c r="D5" s="124"/>
      <c r="E5" s="124"/>
      <c r="F5" s="124"/>
      <c r="G5" s="124"/>
    </row>
    <row r="6" spans="1:7" ht="68.25" x14ac:dyDescent="0.25">
      <c r="A6" s="27"/>
      <c r="B6" s="28" t="s">
        <v>13</v>
      </c>
      <c r="C6" s="28" t="s">
        <v>0</v>
      </c>
      <c r="D6" s="29" t="s">
        <v>11</v>
      </c>
      <c r="E6" s="29" t="s">
        <v>12</v>
      </c>
      <c r="F6" s="29" t="s">
        <v>37</v>
      </c>
      <c r="G6" s="30" t="s">
        <v>2</v>
      </c>
    </row>
    <row r="7" spans="1:7" ht="155.25" customHeight="1" x14ac:dyDescent="0.25">
      <c r="A7" s="17">
        <v>1</v>
      </c>
      <c r="B7" s="31" t="s">
        <v>38</v>
      </c>
      <c r="C7" s="10" t="s">
        <v>19</v>
      </c>
      <c r="D7" s="32">
        <v>90</v>
      </c>
      <c r="E7" s="32">
        <v>100</v>
      </c>
      <c r="F7" s="12">
        <v>100</v>
      </c>
      <c r="G7" s="5"/>
    </row>
    <row r="8" spans="1:7" ht="39.75" customHeight="1" x14ac:dyDescent="0.25">
      <c r="A8" s="17">
        <v>2</v>
      </c>
      <c r="B8" s="9" t="s">
        <v>39</v>
      </c>
      <c r="C8" s="10" t="s">
        <v>19</v>
      </c>
      <c r="D8" s="32">
        <v>50</v>
      </c>
      <c r="E8" s="32">
        <v>50</v>
      </c>
      <c r="F8" s="12">
        <f>E8/D8*100</f>
        <v>100</v>
      </c>
      <c r="G8" s="5"/>
    </row>
    <row r="9" spans="1:7" ht="51" customHeight="1" x14ac:dyDescent="0.25">
      <c r="A9" s="17">
        <v>3</v>
      </c>
      <c r="B9" s="9" t="s">
        <v>40</v>
      </c>
      <c r="C9" s="10" t="s">
        <v>19</v>
      </c>
      <c r="D9" s="32">
        <v>50</v>
      </c>
      <c r="E9" s="32">
        <v>100</v>
      </c>
      <c r="F9" s="12">
        <v>100</v>
      </c>
      <c r="G9" s="5"/>
    </row>
    <row r="10" spans="1:7" ht="38.25" customHeight="1" x14ac:dyDescent="0.25">
      <c r="A10" s="17">
        <v>4</v>
      </c>
      <c r="B10" s="9" t="s">
        <v>41</v>
      </c>
      <c r="C10" s="10" t="s">
        <v>19</v>
      </c>
      <c r="D10" s="32">
        <v>100</v>
      </c>
      <c r="E10" s="32">
        <v>100</v>
      </c>
      <c r="F10" s="12">
        <f>E10/D10*100</f>
        <v>100</v>
      </c>
      <c r="G10" s="5"/>
    </row>
    <row r="11" spans="1:7" x14ac:dyDescent="0.25">
      <c r="A11" s="3"/>
      <c r="B11" s="4" t="s">
        <v>14</v>
      </c>
      <c r="C11" s="4"/>
      <c r="D11" s="4"/>
      <c r="E11" s="4"/>
      <c r="F11" s="11">
        <f>SUM(F7:F10)</f>
        <v>400</v>
      </c>
      <c r="G11" s="5"/>
    </row>
    <row r="12" spans="1:7" ht="15.75" thickBot="1" x14ac:dyDescent="0.3">
      <c r="A12" s="125" t="s">
        <v>1</v>
      </c>
      <c r="B12" s="126"/>
      <c r="C12" s="126"/>
      <c r="D12" s="126"/>
      <c r="E12" s="126"/>
      <c r="F12" s="127"/>
      <c r="G12" s="33">
        <f>F11/A10</f>
        <v>100</v>
      </c>
    </row>
    <row r="13" spans="1:7" x14ac:dyDescent="0.25">
      <c r="A13" s="128" t="s">
        <v>42</v>
      </c>
      <c r="B13" s="128"/>
      <c r="C13" s="128"/>
      <c r="D13" s="128"/>
      <c r="E13" s="128"/>
      <c r="F13" s="128"/>
      <c r="G13" s="128"/>
    </row>
    <row r="14" spans="1:7" ht="15.75" thickBot="1" x14ac:dyDescent="0.3">
      <c r="A14" s="117" t="s">
        <v>43</v>
      </c>
      <c r="B14" s="118"/>
      <c r="C14" s="118"/>
      <c r="D14" s="118"/>
      <c r="E14" s="118"/>
      <c r="F14" s="118"/>
      <c r="G14" s="1"/>
    </row>
    <row r="15" spans="1:7" ht="88.5" customHeight="1" x14ac:dyDescent="0.25">
      <c r="A15" s="13"/>
      <c r="B15" s="129" t="s">
        <v>44</v>
      </c>
      <c r="C15" s="129"/>
      <c r="D15" s="130" t="s">
        <v>45</v>
      </c>
      <c r="E15" s="130"/>
      <c r="F15" s="130" t="s">
        <v>46</v>
      </c>
      <c r="G15" s="131"/>
    </row>
    <row r="16" spans="1:7" x14ac:dyDescent="0.25">
      <c r="A16" s="17">
        <v>1</v>
      </c>
      <c r="B16" s="132" t="s">
        <v>47</v>
      </c>
      <c r="C16" s="133"/>
      <c r="D16" s="134">
        <v>1</v>
      </c>
      <c r="E16" s="135"/>
      <c r="F16" s="136"/>
      <c r="G16" s="137"/>
    </row>
    <row r="17" spans="1:7" x14ac:dyDescent="0.25">
      <c r="A17" s="17">
        <v>2</v>
      </c>
      <c r="B17" s="132" t="s">
        <v>48</v>
      </c>
      <c r="C17" s="133"/>
      <c r="D17" s="134">
        <v>1</v>
      </c>
      <c r="E17" s="135"/>
      <c r="F17" s="136"/>
      <c r="G17" s="137"/>
    </row>
    <row r="18" spans="1:7" x14ac:dyDescent="0.25">
      <c r="A18" s="34"/>
      <c r="B18" s="140" t="s">
        <v>49</v>
      </c>
      <c r="C18" s="140"/>
      <c r="D18" s="141">
        <f>SUM(D16:E17)*100</f>
        <v>200</v>
      </c>
      <c r="E18" s="141"/>
      <c r="F18" s="100"/>
      <c r="G18" s="101"/>
    </row>
    <row r="19" spans="1:7" ht="15.75" thickBot="1" x14ac:dyDescent="0.3">
      <c r="A19" s="115" t="s">
        <v>50</v>
      </c>
      <c r="B19" s="116"/>
      <c r="C19" s="116"/>
      <c r="D19" s="116"/>
      <c r="E19" s="116"/>
      <c r="F19" s="142">
        <f>D18/A17</f>
        <v>100</v>
      </c>
      <c r="G19" s="143"/>
    </row>
    <row r="20" spans="1:7" ht="15.75" thickBot="1" x14ac:dyDescent="0.3">
      <c r="A20" s="7"/>
      <c r="B20" s="7"/>
      <c r="C20" s="7"/>
      <c r="D20" s="7"/>
      <c r="E20" s="8"/>
      <c r="F20" s="6"/>
      <c r="G20" s="6"/>
    </row>
    <row r="21" spans="1:7" x14ac:dyDescent="0.25">
      <c r="A21" s="144" t="s">
        <v>51</v>
      </c>
      <c r="B21" s="145"/>
      <c r="C21" s="145"/>
      <c r="D21" s="145"/>
      <c r="E21" s="145"/>
      <c r="F21" s="146"/>
      <c r="G21" s="1"/>
    </row>
    <row r="22" spans="1:7" x14ac:dyDescent="0.25">
      <c r="A22" s="147"/>
      <c r="B22" s="100"/>
      <c r="C22" s="100"/>
      <c r="D22" s="100"/>
      <c r="E22" s="100" t="s">
        <v>52</v>
      </c>
      <c r="F22" s="101"/>
      <c r="G22" s="1"/>
    </row>
    <row r="23" spans="1:7" ht="15.75" thickBot="1" x14ac:dyDescent="0.3">
      <c r="A23" s="89" t="s">
        <v>53</v>
      </c>
      <c r="B23" s="90"/>
      <c r="C23" s="90"/>
      <c r="D23" s="90"/>
      <c r="E23" s="138">
        <f>0.8*G12+0.2*F19</f>
        <v>100</v>
      </c>
      <c r="F23" s="139"/>
      <c r="G23" s="1"/>
    </row>
    <row r="24" spans="1:7" ht="15.75" thickBot="1" x14ac:dyDescent="0.3">
      <c r="A24" s="1"/>
      <c r="B24" s="1"/>
      <c r="C24" s="1"/>
      <c r="D24" s="1"/>
      <c r="E24" s="1"/>
      <c r="F24" s="1"/>
      <c r="G24" s="1"/>
    </row>
    <row r="25" spans="1:7" ht="15.75" thickBot="1" x14ac:dyDescent="0.3">
      <c r="A25" s="104" t="s">
        <v>15</v>
      </c>
      <c r="B25" s="105"/>
      <c r="C25" s="105"/>
      <c r="D25" s="105"/>
      <c r="E25" s="105"/>
      <c r="F25" s="106"/>
      <c r="G25" s="1"/>
    </row>
    <row r="26" spans="1:7" x14ac:dyDescent="0.25">
      <c r="A26" s="107" t="s">
        <v>17</v>
      </c>
      <c r="B26" s="102"/>
      <c r="C26" s="102"/>
      <c r="D26" s="102" t="s">
        <v>16</v>
      </c>
      <c r="E26" s="102"/>
      <c r="F26" s="103"/>
      <c r="G26" s="1"/>
    </row>
    <row r="27" spans="1:7" x14ac:dyDescent="0.25">
      <c r="A27" s="98" t="s">
        <v>6</v>
      </c>
      <c r="B27" s="99"/>
      <c r="C27" s="99"/>
      <c r="D27" s="100" t="s">
        <v>3</v>
      </c>
      <c r="E27" s="100"/>
      <c r="F27" s="101"/>
      <c r="G27" s="1"/>
    </row>
    <row r="28" spans="1:7" x14ac:dyDescent="0.25">
      <c r="A28" s="98" t="s">
        <v>7</v>
      </c>
      <c r="B28" s="99"/>
      <c r="C28" s="99"/>
      <c r="D28" s="100" t="s">
        <v>4</v>
      </c>
      <c r="E28" s="100"/>
      <c r="F28" s="101"/>
      <c r="G28" s="1"/>
    </row>
    <row r="29" spans="1:7" ht="15.75" thickBot="1" x14ac:dyDescent="0.3">
      <c r="A29" s="85" t="s">
        <v>8</v>
      </c>
      <c r="B29" s="86"/>
      <c r="C29" s="86"/>
      <c r="D29" s="91" t="s">
        <v>5</v>
      </c>
      <c r="E29" s="91"/>
      <c r="F29" s="92"/>
      <c r="G29" s="1"/>
    </row>
  </sheetData>
  <mergeCells count="34">
    <mergeCell ref="A29:C29"/>
    <mergeCell ref="D29:F29"/>
    <mergeCell ref="A25:F25"/>
    <mergeCell ref="A26:C26"/>
    <mergeCell ref="D26:F26"/>
    <mergeCell ref="A27:C27"/>
    <mergeCell ref="D27:F27"/>
    <mergeCell ref="A28:C28"/>
    <mergeCell ref="D28:F28"/>
    <mergeCell ref="A23:D23"/>
    <mergeCell ref="E23:F23"/>
    <mergeCell ref="B17:C17"/>
    <mergeCell ref="D17:E17"/>
    <mergeCell ref="F17:G17"/>
    <mergeCell ref="B18:C18"/>
    <mergeCell ref="D18:E18"/>
    <mergeCell ref="F18:G18"/>
    <mergeCell ref="A19:E19"/>
    <mergeCell ref="F19:G19"/>
    <mergeCell ref="A21:F21"/>
    <mergeCell ref="A22:D22"/>
    <mergeCell ref="E22:F22"/>
    <mergeCell ref="B15:C15"/>
    <mergeCell ref="D15:E15"/>
    <mergeCell ref="F15:G15"/>
    <mergeCell ref="B16:C16"/>
    <mergeCell ref="D16:E16"/>
    <mergeCell ref="F16:G16"/>
    <mergeCell ref="A14:F14"/>
    <mergeCell ref="A2:G2"/>
    <mergeCell ref="A3:G3"/>
    <mergeCell ref="A5:G5"/>
    <mergeCell ref="A12:F12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:G3"/>
    </sheetView>
  </sheetViews>
  <sheetFormatPr defaultRowHeight="15" x14ac:dyDescent="0.25"/>
  <cols>
    <col min="1" max="1" width="3.28515625" customWidth="1"/>
    <col min="2" max="2" width="43.5703125" customWidth="1"/>
    <col min="3" max="3" width="6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35"/>
      <c r="B1" s="35"/>
      <c r="C1" s="35"/>
      <c r="D1" s="35"/>
      <c r="E1" s="35"/>
      <c r="F1" s="35"/>
      <c r="G1" s="36" t="s">
        <v>54</v>
      </c>
    </row>
    <row r="2" spans="1:7" ht="20.25" x14ac:dyDescent="0.3">
      <c r="A2" s="176" t="s">
        <v>35</v>
      </c>
      <c r="B2" s="177"/>
      <c r="C2" s="177"/>
      <c r="D2" s="177"/>
      <c r="E2" s="177"/>
      <c r="F2" s="177"/>
      <c r="G2" s="177"/>
    </row>
    <row r="3" spans="1:7" ht="64.5" customHeight="1" x14ac:dyDescent="0.25">
      <c r="A3" s="178" t="s">
        <v>55</v>
      </c>
      <c r="B3" s="179"/>
      <c r="C3" s="179"/>
      <c r="D3" s="179"/>
      <c r="E3" s="179"/>
      <c r="F3" s="179"/>
      <c r="G3" s="180"/>
    </row>
    <row r="4" spans="1:7" x14ac:dyDescent="0.25">
      <c r="A4" s="37"/>
      <c r="B4" s="37"/>
      <c r="C4" s="37"/>
      <c r="D4" s="37"/>
      <c r="E4" s="37"/>
      <c r="F4" s="37"/>
      <c r="G4" s="37"/>
    </row>
    <row r="5" spans="1:7" ht="15.75" thickBot="1" x14ac:dyDescent="0.3">
      <c r="A5" s="181" t="s">
        <v>10</v>
      </c>
      <c r="B5" s="181"/>
      <c r="C5" s="181"/>
      <c r="D5" s="181"/>
      <c r="E5" s="181"/>
      <c r="F5" s="181"/>
      <c r="G5" s="181"/>
    </row>
    <row r="6" spans="1:7" ht="71.25" customHeight="1" x14ac:dyDescent="0.25">
      <c r="A6" s="38"/>
      <c r="B6" s="39" t="s">
        <v>13</v>
      </c>
      <c r="C6" s="39" t="s">
        <v>0</v>
      </c>
      <c r="D6" s="40" t="s">
        <v>11</v>
      </c>
      <c r="E6" s="40" t="s">
        <v>12</v>
      </c>
      <c r="F6" s="40" t="s">
        <v>56</v>
      </c>
      <c r="G6" s="41" t="s">
        <v>2</v>
      </c>
    </row>
    <row r="7" spans="1:7" ht="65.25" customHeight="1" x14ac:dyDescent="0.25">
      <c r="A7" s="42">
        <v>1</v>
      </c>
      <c r="B7" s="43" t="s">
        <v>57</v>
      </c>
      <c r="C7" s="44" t="s">
        <v>58</v>
      </c>
      <c r="D7" s="45">
        <v>14000</v>
      </c>
      <c r="E7" s="45">
        <v>21784</v>
      </c>
      <c r="F7" s="46">
        <v>100</v>
      </c>
      <c r="G7" s="47"/>
    </row>
    <row r="8" spans="1:7" ht="118.5" customHeight="1" x14ac:dyDescent="0.25">
      <c r="A8" s="42">
        <v>2</v>
      </c>
      <c r="B8" s="43" t="s">
        <v>59</v>
      </c>
      <c r="C8" s="44" t="s">
        <v>19</v>
      </c>
      <c r="D8" s="45">
        <v>100</v>
      </c>
      <c r="E8" s="48">
        <v>106</v>
      </c>
      <c r="F8" s="49">
        <v>100</v>
      </c>
      <c r="G8" s="50"/>
    </row>
    <row r="9" spans="1:7" x14ac:dyDescent="0.25">
      <c r="A9" s="51"/>
      <c r="B9" s="52" t="s">
        <v>14</v>
      </c>
      <c r="C9" s="52"/>
      <c r="D9" s="53"/>
      <c r="E9" s="54"/>
      <c r="F9" s="55">
        <f>F7+F8</f>
        <v>200</v>
      </c>
      <c r="G9" s="50"/>
    </row>
    <row r="10" spans="1:7" x14ac:dyDescent="0.25">
      <c r="A10" s="182" t="s">
        <v>1</v>
      </c>
      <c r="B10" s="183"/>
      <c r="C10" s="183"/>
      <c r="D10" s="183"/>
      <c r="E10" s="183"/>
      <c r="F10" s="184"/>
      <c r="G10" s="56">
        <f>F9/A8</f>
        <v>100</v>
      </c>
    </row>
    <row r="11" spans="1:7" x14ac:dyDescent="0.25">
      <c r="A11" s="185" t="s">
        <v>42</v>
      </c>
      <c r="B11" s="186"/>
      <c r="C11" s="186"/>
      <c r="D11" s="186"/>
      <c r="E11" s="186"/>
      <c r="F11" s="186"/>
      <c r="G11" s="187"/>
    </row>
    <row r="12" spans="1:7" x14ac:dyDescent="0.25">
      <c r="A12" s="57"/>
      <c r="B12" s="57"/>
      <c r="C12" s="57"/>
      <c r="D12" s="57"/>
      <c r="E12" s="57"/>
      <c r="F12" s="57"/>
      <c r="G12" s="58"/>
    </row>
    <row r="13" spans="1:7" ht="33" customHeight="1" thickBot="1" x14ac:dyDescent="0.3">
      <c r="A13" s="188" t="s">
        <v>43</v>
      </c>
      <c r="B13" s="189"/>
      <c r="C13" s="189"/>
      <c r="D13" s="189"/>
      <c r="E13" s="189"/>
      <c r="F13" s="189"/>
      <c r="G13" s="36"/>
    </row>
    <row r="14" spans="1:7" ht="118.5" customHeight="1" thickBot="1" x14ac:dyDescent="0.3">
      <c r="A14" s="13"/>
      <c r="B14" s="129" t="s">
        <v>44</v>
      </c>
      <c r="C14" s="129"/>
      <c r="D14" s="130" t="s">
        <v>45</v>
      </c>
      <c r="E14" s="130"/>
      <c r="F14" s="130" t="s">
        <v>46</v>
      </c>
      <c r="G14" s="131"/>
    </row>
    <row r="15" spans="1:7" x14ac:dyDescent="0.25">
      <c r="A15" s="59">
        <v>1</v>
      </c>
      <c r="B15" s="173" t="s">
        <v>60</v>
      </c>
      <c r="C15" s="173"/>
      <c r="D15" s="174">
        <v>0</v>
      </c>
      <c r="E15" s="174"/>
      <c r="F15" s="174"/>
      <c r="G15" s="175"/>
    </row>
    <row r="16" spans="1:7" x14ac:dyDescent="0.25">
      <c r="A16" s="60"/>
      <c r="B16" s="167" t="s">
        <v>49</v>
      </c>
      <c r="C16" s="167"/>
      <c r="D16" s="141">
        <f>D15/A15*100</f>
        <v>0</v>
      </c>
      <c r="E16" s="141"/>
      <c r="F16" s="150"/>
      <c r="G16" s="151"/>
    </row>
    <row r="17" spans="1:7" ht="15.75" thickBot="1" x14ac:dyDescent="0.3">
      <c r="A17" s="168" t="s">
        <v>50</v>
      </c>
      <c r="B17" s="169"/>
      <c r="C17" s="169"/>
      <c r="D17" s="169"/>
      <c r="E17" s="169"/>
      <c r="F17" s="142">
        <f>D16/A15</f>
        <v>0</v>
      </c>
      <c r="G17" s="143"/>
    </row>
    <row r="18" spans="1:7" ht="15.75" thickBot="1" x14ac:dyDescent="0.3">
      <c r="A18" s="61"/>
      <c r="B18" s="61"/>
      <c r="C18" s="61"/>
      <c r="D18" s="61"/>
      <c r="E18" s="62"/>
      <c r="F18" s="62"/>
      <c r="G18" s="62"/>
    </row>
    <row r="19" spans="1:7" x14ac:dyDescent="0.25">
      <c r="A19" s="170" t="s">
        <v>61</v>
      </c>
      <c r="B19" s="171"/>
      <c r="C19" s="171"/>
      <c r="D19" s="171"/>
      <c r="E19" s="171"/>
      <c r="F19" s="172"/>
      <c r="G19" s="36"/>
    </row>
    <row r="20" spans="1:7" x14ac:dyDescent="0.25">
      <c r="A20" s="156"/>
      <c r="B20" s="150"/>
      <c r="C20" s="150"/>
      <c r="D20" s="150"/>
      <c r="E20" s="150" t="s">
        <v>62</v>
      </c>
      <c r="F20" s="151"/>
      <c r="G20" s="36"/>
    </row>
    <row r="21" spans="1:7" ht="15.75" thickBot="1" x14ac:dyDescent="0.3">
      <c r="A21" s="157" t="s">
        <v>53</v>
      </c>
      <c r="B21" s="158"/>
      <c r="C21" s="158"/>
      <c r="D21" s="158"/>
      <c r="E21" s="159">
        <f>0.8*G10+0.2*F17</f>
        <v>80</v>
      </c>
      <c r="F21" s="160"/>
      <c r="G21" s="36"/>
    </row>
    <row r="22" spans="1:7" ht="15.75" thickBot="1" x14ac:dyDescent="0.3">
      <c r="A22" s="36"/>
      <c r="B22" s="36"/>
      <c r="C22" s="36"/>
      <c r="D22" s="36"/>
      <c r="E22" s="36"/>
      <c r="F22" s="36"/>
      <c r="G22" s="36"/>
    </row>
    <row r="23" spans="1:7" ht="15.75" thickBot="1" x14ac:dyDescent="0.3">
      <c r="A23" s="161" t="s">
        <v>15</v>
      </c>
      <c r="B23" s="162"/>
      <c r="C23" s="162"/>
      <c r="D23" s="162"/>
      <c r="E23" s="162"/>
      <c r="F23" s="163"/>
      <c r="G23" s="36"/>
    </row>
    <row r="24" spans="1:7" x14ac:dyDescent="0.25">
      <c r="A24" s="164" t="s">
        <v>17</v>
      </c>
      <c r="B24" s="165"/>
      <c r="C24" s="165"/>
      <c r="D24" s="165" t="s">
        <v>16</v>
      </c>
      <c r="E24" s="165"/>
      <c r="F24" s="166"/>
      <c r="G24" s="36"/>
    </row>
    <row r="25" spans="1:7" x14ac:dyDescent="0.25">
      <c r="A25" s="148" t="s">
        <v>6</v>
      </c>
      <c r="B25" s="149"/>
      <c r="C25" s="149"/>
      <c r="D25" s="150" t="s">
        <v>3</v>
      </c>
      <c r="E25" s="150"/>
      <c r="F25" s="151"/>
      <c r="G25" s="36"/>
    </row>
    <row r="26" spans="1:7" x14ac:dyDescent="0.25">
      <c r="A26" s="148" t="s">
        <v>7</v>
      </c>
      <c r="B26" s="149"/>
      <c r="C26" s="149"/>
      <c r="D26" s="150" t="s">
        <v>4</v>
      </c>
      <c r="E26" s="150"/>
      <c r="F26" s="151"/>
      <c r="G26" s="36"/>
    </row>
    <row r="27" spans="1:7" ht="15.75" thickBot="1" x14ac:dyDescent="0.3">
      <c r="A27" s="152" t="s">
        <v>8</v>
      </c>
      <c r="B27" s="153"/>
      <c r="C27" s="153"/>
      <c r="D27" s="154" t="s">
        <v>5</v>
      </c>
      <c r="E27" s="154"/>
      <c r="F27" s="155"/>
      <c r="G27" s="36"/>
    </row>
  </sheetData>
  <mergeCells count="31">
    <mergeCell ref="A13:F13"/>
    <mergeCell ref="A2:G2"/>
    <mergeCell ref="A3:G3"/>
    <mergeCell ref="A5:G5"/>
    <mergeCell ref="A10:F10"/>
    <mergeCell ref="A11:G11"/>
    <mergeCell ref="B14:C14"/>
    <mergeCell ref="D14:E14"/>
    <mergeCell ref="F14:G14"/>
    <mergeCell ref="B15:C15"/>
    <mergeCell ref="D15:E15"/>
    <mergeCell ref="F15:G15"/>
    <mergeCell ref="A24:C24"/>
    <mergeCell ref="D24:F24"/>
    <mergeCell ref="B16:C16"/>
    <mergeCell ref="D16:E16"/>
    <mergeCell ref="F16:G16"/>
    <mergeCell ref="A17:E17"/>
    <mergeCell ref="F17:G17"/>
    <mergeCell ref="A19:F19"/>
    <mergeCell ref="A20:D20"/>
    <mergeCell ref="E20:F20"/>
    <mergeCell ref="A21:D21"/>
    <mergeCell ref="E21:F21"/>
    <mergeCell ref="A23:F23"/>
    <mergeCell ref="A25:C25"/>
    <mergeCell ref="D25:F25"/>
    <mergeCell ref="A26:C26"/>
    <mergeCell ref="D26:F26"/>
    <mergeCell ref="A27:C27"/>
    <mergeCell ref="D27:F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:G3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63</v>
      </c>
    </row>
    <row r="2" spans="1:7" ht="20.25" x14ac:dyDescent="0.3">
      <c r="A2" s="119" t="s">
        <v>35</v>
      </c>
      <c r="B2" s="120"/>
      <c r="C2" s="120"/>
      <c r="D2" s="120"/>
      <c r="E2" s="120"/>
      <c r="F2" s="120"/>
      <c r="G2" s="120"/>
    </row>
    <row r="3" spans="1:7" ht="78.75" customHeight="1" x14ac:dyDescent="0.25">
      <c r="A3" s="197" t="s">
        <v>64</v>
      </c>
      <c r="B3" s="198"/>
      <c r="C3" s="198"/>
      <c r="D3" s="198"/>
      <c r="E3" s="198"/>
      <c r="F3" s="198"/>
      <c r="G3" s="199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thickBot="1" x14ac:dyDescent="0.3">
      <c r="A5" s="124" t="s">
        <v>10</v>
      </c>
      <c r="B5" s="124"/>
      <c r="C5" s="124"/>
      <c r="D5" s="124"/>
      <c r="E5" s="124"/>
      <c r="F5" s="124"/>
      <c r="G5" s="124"/>
    </row>
    <row r="6" spans="1:7" ht="77.25" customHeight="1" x14ac:dyDescent="0.25">
      <c r="A6" s="27"/>
      <c r="B6" s="28" t="s">
        <v>13</v>
      </c>
      <c r="C6" s="28" t="s">
        <v>0</v>
      </c>
      <c r="D6" s="29" t="s">
        <v>11</v>
      </c>
      <c r="E6" s="29" t="s">
        <v>12</v>
      </c>
      <c r="F6" s="29" t="s">
        <v>65</v>
      </c>
      <c r="G6" s="30" t="s">
        <v>2</v>
      </c>
    </row>
    <row r="7" spans="1:7" ht="108" customHeight="1" x14ac:dyDescent="0.25">
      <c r="A7" s="63">
        <v>1</v>
      </c>
      <c r="B7" s="64" t="s">
        <v>66</v>
      </c>
      <c r="C7" s="65" t="s">
        <v>67</v>
      </c>
      <c r="D7" s="65">
        <v>2</v>
      </c>
      <c r="E7" s="65">
        <v>2</v>
      </c>
      <c r="F7" s="66">
        <v>100</v>
      </c>
      <c r="G7" s="67"/>
    </row>
    <row r="8" spans="1:7" ht="64.5" customHeight="1" x14ac:dyDescent="0.25">
      <c r="A8" s="63">
        <v>2</v>
      </c>
      <c r="B8" s="64" t="s">
        <v>68</v>
      </c>
      <c r="C8" s="68" t="s">
        <v>69</v>
      </c>
      <c r="D8" s="65">
        <v>15</v>
      </c>
      <c r="E8" s="65">
        <v>15</v>
      </c>
      <c r="F8" s="66">
        <v>100</v>
      </c>
      <c r="G8" s="67"/>
    </row>
    <row r="9" spans="1:7" ht="47.25" customHeight="1" x14ac:dyDescent="0.25">
      <c r="A9" s="63">
        <v>3</v>
      </c>
      <c r="B9" s="64" t="s">
        <v>70</v>
      </c>
      <c r="C9" s="68" t="s">
        <v>71</v>
      </c>
      <c r="D9" s="65">
        <v>309</v>
      </c>
      <c r="E9" s="65">
        <v>307</v>
      </c>
      <c r="F9" s="69">
        <f>E9/D9*100</f>
        <v>99.35275080906149</v>
      </c>
      <c r="G9" s="67"/>
    </row>
    <row r="10" spans="1:7" ht="33.75" customHeight="1" x14ac:dyDescent="0.25">
      <c r="A10" s="63">
        <v>4</v>
      </c>
      <c r="B10" s="64" t="s">
        <v>72</v>
      </c>
      <c r="C10" s="68" t="s">
        <v>73</v>
      </c>
      <c r="D10" s="65">
        <v>33</v>
      </c>
      <c r="E10" s="65">
        <v>33</v>
      </c>
      <c r="F10" s="69">
        <v>100</v>
      </c>
      <c r="G10" s="67"/>
    </row>
    <row r="11" spans="1:7" x14ac:dyDescent="0.25">
      <c r="A11" s="70"/>
      <c r="B11" s="71" t="s">
        <v>14</v>
      </c>
      <c r="C11" s="65"/>
      <c r="D11" s="65"/>
      <c r="E11" s="65"/>
      <c r="F11" s="66">
        <f>SUM(F7:F10)</f>
        <v>399.35275080906149</v>
      </c>
      <c r="G11" s="67"/>
    </row>
    <row r="12" spans="1:7" x14ac:dyDescent="0.25">
      <c r="A12" s="200" t="s">
        <v>1</v>
      </c>
      <c r="B12" s="201"/>
      <c r="C12" s="201"/>
      <c r="D12" s="201"/>
      <c r="E12" s="201"/>
      <c r="F12" s="202"/>
      <c r="G12" s="72">
        <f>1/4*F11</f>
        <v>99.838187702265373</v>
      </c>
    </row>
    <row r="13" spans="1:7" x14ac:dyDescent="0.25">
      <c r="A13" s="203" t="s">
        <v>42</v>
      </c>
      <c r="B13" s="203"/>
      <c r="C13" s="203"/>
      <c r="D13" s="203"/>
      <c r="E13" s="203"/>
      <c r="F13" s="203"/>
      <c r="G13" s="203"/>
    </row>
    <row r="14" spans="1:7" x14ac:dyDescent="0.25">
      <c r="A14" s="73"/>
      <c r="B14" s="73"/>
      <c r="C14" s="73"/>
      <c r="D14" s="73"/>
      <c r="E14" s="73"/>
      <c r="F14" s="73"/>
      <c r="G14" s="74"/>
    </row>
    <row r="15" spans="1:7" ht="38.25" customHeight="1" thickBot="1" x14ac:dyDescent="0.3">
      <c r="A15" s="188" t="s">
        <v>74</v>
      </c>
      <c r="B15" s="189"/>
      <c r="C15" s="189"/>
      <c r="D15" s="189"/>
      <c r="E15" s="189"/>
      <c r="F15" s="189"/>
      <c r="G15" s="1"/>
    </row>
    <row r="16" spans="1:7" ht="109.5" customHeight="1" thickBot="1" x14ac:dyDescent="0.3">
      <c r="A16" s="13"/>
      <c r="B16" s="129" t="s">
        <v>44</v>
      </c>
      <c r="C16" s="129"/>
      <c r="D16" s="130" t="s">
        <v>45</v>
      </c>
      <c r="E16" s="130"/>
      <c r="F16" s="130" t="s">
        <v>46</v>
      </c>
      <c r="G16" s="131"/>
    </row>
    <row r="17" spans="1:7" x14ac:dyDescent="0.25">
      <c r="A17" s="27">
        <v>1</v>
      </c>
      <c r="B17" s="195" t="s">
        <v>75</v>
      </c>
      <c r="C17" s="196"/>
      <c r="D17" s="174">
        <v>1</v>
      </c>
      <c r="E17" s="174"/>
      <c r="F17" s="174"/>
      <c r="G17" s="175"/>
    </row>
    <row r="18" spans="1:7" x14ac:dyDescent="0.25">
      <c r="A18" s="34"/>
      <c r="B18" s="140" t="s">
        <v>49</v>
      </c>
      <c r="C18" s="140"/>
      <c r="D18" s="192">
        <f>SUM(D17:E17)*100</f>
        <v>100</v>
      </c>
      <c r="E18" s="192"/>
      <c r="F18" s="100"/>
      <c r="G18" s="101"/>
    </row>
    <row r="19" spans="1:7" x14ac:dyDescent="0.25">
      <c r="A19" s="193" t="s">
        <v>50</v>
      </c>
      <c r="B19" s="193"/>
      <c r="C19" s="193"/>
      <c r="D19" s="193"/>
      <c r="E19" s="193"/>
      <c r="F19" s="87">
        <f>D18/A17</f>
        <v>100</v>
      </c>
      <c r="G19" s="87"/>
    </row>
    <row r="20" spans="1:7" x14ac:dyDescent="0.25">
      <c r="A20" s="73"/>
      <c r="B20" s="73"/>
      <c r="C20" s="73"/>
      <c r="D20" s="73"/>
      <c r="E20" s="73"/>
      <c r="F20" s="75"/>
      <c r="G20" s="75"/>
    </row>
    <row r="21" spans="1:7" x14ac:dyDescent="0.25">
      <c r="A21" s="194" t="s">
        <v>76</v>
      </c>
      <c r="B21" s="194"/>
      <c r="C21" s="194"/>
      <c r="D21" s="194"/>
      <c r="E21" s="194"/>
      <c r="F21" s="194"/>
      <c r="G21" s="1"/>
    </row>
    <row r="22" spans="1:7" x14ac:dyDescent="0.25">
      <c r="A22" s="147"/>
      <c r="B22" s="100"/>
      <c r="C22" s="100"/>
      <c r="D22" s="100"/>
      <c r="E22" s="100" t="s">
        <v>77</v>
      </c>
      <c r="F22" s="101"/>
      <c r="G22" s="1"/>
    </row>
    <row r="23" spans="1:7" ht="15.75" thickBot="1" x14ac:dyDescent="0.3">
      <c r="A23" s="89" t="s">
        <v>53</v>
      </c>
      <c r="B23" s="90"/>
      <c r="C23" s="90"/>
      <c r="D23" s="90"/>
      <c r="E23" s="190">
        <f>0.8*G12+0.2*F19</f>
        <v>99.870550161812304</v>
      </c>
      <c r="F23" s="191"/>
      <c r="G23" s="1"/>
    </row>
    <row r="24" spans="1:7" ht="15.75" thickBot="1" x14ac:dyDescent="0.3">
      <c r="A24" s="1"/>
      <c r="B24" s="1"/>
      <c r="C24" s="1"/>
      <c r="D24" s="1"/>
      <c r="E24" s="76"/>
      <c r="F24" s="1"/>
      <c r="G24" s="1"/>
    </row>
    <row r="25" spans="1:7" ht="15.75" thickBot="1" x14ac:dyDescent="0.3">
      <c r="A25" s="104" t="s">
        <v>15</v>
      </c>
      <c r="B25" s="105"/>
      <c r="C25" s="105"/>
      <c r="D25" s="105"/>
      <c r="E25" s="105"/>
      <c r="F25" s="106"/>
      <c r="G25" s="1"/>
    </row>
    <row r="26" spans="1:7" x14ac:dyDescent="0.25">
      <c r="A26" s="107" t="s">
        <v>17</v>
      </c>
      <c r="B26" s="102"/>
      <c r="C26" s="102"/>
      <c r="D26" s="102" t="s">
        <v>16</v>
      </c>
      <c r="E26" s="102"/>
      <c r="F26" s="103"/>
      <c r="G26" s="1"/>
    </row>
    <row r="27" spans="1:7" x14ac:dyDescent="0.25">
      <c r="A27" s="98" t="s">
        <v>6</v>
      </c>
      <c r="B27" s="99"/>
      <c r="C27" s="99"/>
      <c r="D27" s="100" t="s">
        <v>3</v>
      </c>
      <c r="E27" s="100"/>
      <c r="F27" s="101"/>
      <c r="G27" s="1"/>
    </row>
    <row r="28" spans="1:7" x14ac:dyDescent="0.25">
      <c r="A28" s="98" t="s">
        <v>7</v>
      </c>
      <c r="B28" s="99"/>
      <c r="C28" s="99"/>
      <c r="D28" s="100" t="s">
        <v>4</v>
      </c>
      <c r="E28" s="100"/>
      <c r="F28" s="101"/>
      <c r="G28" s="1"/>
    </row>
    <row r="29" spans="1:7" ht="15.75" thickBot="1" x14ac:dyDescent="0.3">
      <c r="A29" s="85" t="s">
        <v>8</v>
      </c>
      <c r="B29" s="86"/>
      <c r="C29" s="86"/>
      <c r="D29" s="91" t="s">
        <v>5</v>
      </c>
      <c r="E29" s="91"/>
      <c r="F29" s="92"/>
      <c r="G29" s="1"/>
    </row>
  </sheetData>
  <mergeCells count="31">
    <mergeCell ref="A15:F15"/>
    <mergeCell ref="A2:G2"/>
    <mergeCell ref="A3:G3"/>
    <mergeCell ref="A5:G5"/>
    <mergeCell ref="A12:F12"/>
    <mergeCell ref="A13:G13"/>
    <mergeCell ref="B16:C16"/>
    <mergeCell ref="D16:E16"/>
    <mergeCell ref="F16:G16"/>
    <mergeCell ref="B17:C17"/>
    <mergeCell ref="D17:E17"/>
    <mergeCell ref="F17:G17"/>
    <mergeCell ref="A26:C26"/>
    <mergeCell ref="D26:F26"/>
    <mergeCell ref="B18:C18"/>
    <mergeCell ref="D18:E18"/>
    <mergeCell ref="F18:G18"/>
    <mergeCell ref="A19:E19"/>
    <mergeCell ref="F19:G19"/>
    <mergeCell ref="A21:F21"/>
    <mergeCell ref="A22:D22"/>
    <mergeCell ref="E22:F22"/>
    <mergeCell ref="A23:D23"/>
    <mergeCell ref="E23:F23"/>
    <mergeCell ref="A25:F25"/>
    <mergeCell ref="A27:C27"/>
    <mergeCell ref="D27:F27"/>
    <mergeCell ref="A28:C28"/>
    <mergeCell ref="D28:F28"/>
    <mergeCell ref="A29:C29"/>
    <mergeCell ref="D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Табл.3</vt:lpstr>
      <vt:lpstr>Табл.3.1</vt:lpstr>
      <vt:lpstr>Табл.3.2</vt:lpstr>
      <vt:lpstr>Табл.3.3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Пронина Евгения Владимировна</cp:lastModifiedBy>
  <cp:lastPrinted>2018-03-07T05:43:45Z</cp:lastPrinted>
  <dcterms:created xsi:type="dcterms:W3CDTF">2014-01-29T06:13:10Z</dcterms:created>
  <dcterms:modified xsi:type="dcterms:W3CDTF">2018-04-24T08:43:10Z</dcterms:modified>
</cp:coreProperties>
</file>