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28290" windowHeight="1215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'ФОРМА'!$A$1:$T$77</definedName>
  </definedNames>
  <calcPr fullCalcOnLoad="1"/>
</workbook>
</file>

<file path=xl/sharedStrings.xml><?xml version="1.0" encoding="utf-8"?>
<sst xmlns="http://schemas.openxmlformats.org/spreadsheetml/2006/main" count="228" uniqueCount="173">
  <si>
    <t>Федеральный бюджет</t>
  </si>
  <si>
    <t>Областной бюджет</t>
  </si>
  <si>
    <t>Бюджеты МО</t>
  </si>
  <si>
    <t>наименование субъекта РФ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</si>
  <si>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</si>
  <si>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</si>
  <si>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</si>
  <si>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</si>
  <si>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</si>
  <si>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</si>
  <si>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</si>
  <si>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Наименование мероприятия, 
на реализацию которого предоставляется субсидия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</si>
  <si>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</si>
  <si>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</si>
  <si>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</si>
  <si>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Финансирование мероприятия, 
всего</t>
  </si>
  <si>
    <t>Профинан-сировано (поступило средств из ФБ)</t>
  </si>
  <si>
    <t>Фактический расход</t>
  </si>
  <si>
    <t>Фактически предусмотрено 
на текущий год</t>
  </si>
  <si>
    <t>отчетный период
(нарастающим итогом, 
без учета остатков прошлых лет)</t>
  </si>
  <si>
    <t>в том числе по источникам:</t>
  </si>
  <si>
    <t>6=10+13+16+19</t>
  </si>
  <si>
    <t>5=9+12+15+18</t>
  </si>
  <si>
    <t>Фактически выделено 
на текущий год 
(по ФБ - профи-нансировано)</t>
  </si>
  <si>
    <t>%
от профи-нанси-ровано</t>
  </si>
  <si>
    <t>09 01</t>
  </si>
  <si>
    <t>Калужская область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</si>
  <si>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</si>
  <si>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</t>
  </si>
  <si>
    <t>10 06</t>
  </si>
  <si>
    <t>03 11</t>
  </si>
  <si>
    <t>11 02</t>
  </si>
  <si>
    <t>11 03</t>
  </si>
  <si>
    <t>04 12</t>
  </si>
  <si>
    <t>04 05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</si>
  <si>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</si>
  <si>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</si>
  <si>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</si>
  <si>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</si>
  <si>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</si>
  <si>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</si>
  <si>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</si>
  <si>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</t>
  </si>
  <si>
    <t xml:space="preserve">Субсидии на 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мясного скотоводства" </t>
  </si>
  <si>
    <t xml:space="preserve">Субсидии на поддержку начинающих фермеров в рамках подпрограммы "Поддержка малых форм хозяйствования" </t>
  </si>
  <si>
    <t>Субсидии на развитие семейных животноводческих ферм в рамках подпрограммы "Поддержка малых форм хозяйствования"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</si>
  <si>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</t>
  </si>
  <si>
    <t>Государственная программа Российской Федерации "Развитие здравоохранения"</t>
  </si>
  <si>
    <t xml:space="preserve"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помощи" </t>
  </si>
  <si>
    <t xml:space="preserve">Государственная программа Российской Федерации "Социальная поддержка граждан"
</t>
  </si>
  <si>
    <t>10 04</t>
  </si>
  <si>
    <t xml:space="preserve">Государственная программа Российской Федерации "Доступная среда" на 2011 - 2015 годы  </t>
  </si>
  <si>
    <t xml:space="preserve">Государственная программа Российской Федерации "Содействие занятости населения" </t>
  </si>
  <si>
    <t xml:space="preserve">Субсидия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в рамках подпрограммы "Оказание содействия добровольному переселению в Российскую Федерацию соотечественников, проживающих за рубежом" </t>
  </si>
  <si>
    <t>Государственная программа Российской Федерации "Развитие физической культуры и спорта"</t>
  </si>
  <si>
    <t xml:space="preserve"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Федерации, в рамках подпрограммы "Развитие спорта высших достижений и системы подготовки спортивного резерва"
 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</si>
  <si>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</t>
  </si>
  <si>
    <t>Государственная программа Российской Федерации "Экономическое развитие и инновационная экономика"</t>
  </si>
  <si>
    <t>Субсидии на софинансирование капитальных вложений в объекты государственной собственности субъектов РФ в рамках подпрограммы "Развитие малого и среднего предпринимательства"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</si>
  <si>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</si>
  <si>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</si>
  <si>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05 02</t>
  </si>
  <si>
    <t xml:space="preserve">07 02 </t>
  </si>
  <si>
    <t xml:space="preserve">10 03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</si>
  <si>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 </t>
  </si>
  <si>
    <t>10 03</t>
  </si>
  <si>
    <t>Субсидии на возмещение части процентной ставки по краткосрочным кредитам (займам) на развитие молочного скотоводства в рамках подпрограммы "Развитие молочного скотоводства"</t>
  </si>
  <si>
    <t>Субсидии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молочного скотоводства"</t>
  </si>
  <si>
    <t>Субсидии на поддержку племенного крупного рогатого скота мясного направления в рамках подпрограммы "Поддержка племенного дела, селекции и семеноводства"</t>
  </si>
  <si>
    <t>Субсидии на 1 килограмм реализованного и (или) отгруженного на собственную переработку молока в рамках подпрограммы "Развитие молочного скотоводства"</t>
  </si>
  <si>
    <t>Субсидии на поддержку племенного животноводства в рамках подпрограммы "Поддержка племенного дела, селекции и семеноводства"</t>
  </si>
  <si>
    <t>Субсидии на возмещение части затрат на приобретение элитных семян в рамках подпрограммы "Поддержка племенного дела, селекции и семеноводства"</t>
  </si>
  <si>
    <t>Субсидии на мероприятия федеральной целевой программы "Развитие водохозяйственного комплекса Российской Федерации в 2012 - 2020 годах"</t>
  </si>
  <si>
    <t>04 06</t>
  </si>
  <si>
    <t>05 4 02 50200</t>
  </si>
  <si>
    <t>04 1 02 50270</t>
  </si>
  <si>
    <t>13 1 04 51270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</si>
  <si>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
</t>
  </si>
  <si>
    <t>13 2 02 50810</t>
  </si>
  <si>
    <t>Государственная программа Российской Федерации "Воспроизводство и использование природных ресурсов"</t>
  </si>
  <si>
    <t>28 6 00 50160</t>
  </si>
  <si>
    <t xml:space="preserve"> 4434,9</t>
  </si>
  <si>
    <t xml:space="preserve"> 1773,90</t>
  </si>
  <si>
    <t xml:space="preserve">126,80 </t>
  </si>
  <si>
    <t>23 4 06 50280</t>
  </si>
  <si>
    <t>Государственная программа Российской Федерации "Информационное общество (2011 - 2020 годы)"</t>
  </si>
  <si>
    <t>23</t>
  </si>
  <si>
    <t xml:space="preserve">Субсидии на поддержку региональных проектов в сфере информационных технологий в рамках подпрограммы "Информационное государство" </t>
  </si>
  <si>
    <t>04 10</t>
  </si>
  <si>
    <t>15 2 01 50640</t>
  </si>
  <si>
    <t>15 2 01 51110</t>
  </si>
  <si>
    <t>01 2 09 53820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</si>
  <si>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страхования, в рамках подпрограммы "Совершенствование оказания специализированной, включая высокотехнологичную, медицинской помощи"</t>
  </si>
  <si>
    <t>01 2 10 54020</t>
  </si>
  <si>
    <t>01</t>
  </si>
  <si>
    <t>03</t>
  </si>
  <si>
    <t>03 3 04 50840</t>
  </si>
  <si>
    <t>03 3 07 50820</t>
  </si>
  <si>
    <t>07</t>
  </si>
  <si>
    <t>07 4 02 50860</t>
  </si>
  <si>
    <t>25 1 01 50330</t>
  </si>
  <si>
    <t>25 1 01 50340</t>
  </si>
  <si>
    <t>25 1 04 50380</t>
  </si>
  <si>
    <t>25 1 04 50390</t>
  </si>
  <si>
    <t>25 1 07 50410</t>
  </si>
  <si>
    <t>25 Б 01 50430</t>
  </si>
  <si>
    <t>25 Б 02 54430</t>
  </si>
  <si>
    <t>25 Б 02 54440</t>
  </si>
  <si>
    <t>25 Г 02 50420</t>
  </si>
  <si>
    <t>25 Г 04 50500</t>
  </si>
  <si>
    <t>25 Г 01 50310</t>
  </si>
  <si>
    <t>Субсидии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
в рамках подпрограммы "Развитие оптово-распределительных центров и инфраструктуры системы социального питания"</t>
  </si>
  <si>
    <t>25 Д 01 54500</t>
  </si>
  <si>
    <t>25 2 06 50470</t>
  </si>
  <si>
    <t>25 2 06 50480</t>
  </si>
  <si>
    <t>25 2 07 50490</t>
  </si>
  <si>
    <t>25 3 03 50520</t>
  </si>
  <si>
    <t>25 4 03 50530</t>
  </si>
  <si>
    <t>25 4 04 50540</t>
  </si>
  <si>
    <t>25 4 01 50550</t>
  </si>
  <si>
    <t>25 7 00 50180</t>
  </si>
  <si>
    <t>04</t>
  </si>
  <si>
    <t>05</t>
  </si>
  <si>
    <t>05 4 04 50210</t>
  </si>
  <si>
    <t xml:space="preserve">Субсидии на 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</t>
  </si>
  <si>
    <t>Субсидии на мероприятия подпрограммы "Обеспечение жильем молодых семей" в рамках федеральной целевой программы "Жилище" на 2015 - 2020 годы</t>
  </si>
  <si>
    <t>14 03</t>
  </si>
  <si>
    <t>02</t>
  </si>
  <si>
    <t>Государственная программа Российской Федерации "Развитие образования" на 2013-2020 годы</t>
  </si>
  <si>
    <t>Субсидии на поощрение лучших учителей в рамках основного мероприятия "Развитие кадрового потенциала системы дошкольного и общего образования" подпрограммы "Содействие развитию дошкольного и общего образования"</t>
  </si>
  <si>
    <t>07 02</t>
  </si>
  <si>
    <t>02 2 03 50880</t>
  </si>
  <si>
    <t>02 2 04 50970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</si>
  <si>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 в рамках основного мероприятия "Развитие инфраструктуры системы дошкольного и общего образования"
подпрограммы "Содействие развитию дошкольного и общего образования"</t>
  </si>
  <si>
    <t>Субсидии на софинансирование региональных программ повышения мобильности трудовых ресурсов в рамках подпрограммы "Активная политика занятости населения и социальная поддержка безработных граждан"</t>
  </si>
  <si>
    <t>07 1 03 52380</t>
  </si>
  <si>
    <t>04 01</t>
  </si>
  <si>
    <t>Государственная программа Российской Федерации "Развитие культуры и туризма" на 2013 - 2020 годы</t>
  </si>
  <si>
    <t>11</t>
  </si>
  <si>
    <t>11 5 00 50140</t>
  </si>
  <si>
    <t>Субсидии на реализацию мероприятий федеральной целевой программы "Культура России (2012 - 2018 годы)" (оснащение и модернизация детских школ искусств)</t>
  </si>
  <si>
    <t>25 3 02 50510</t>
  </si>
  <si>
    <t xml:space="preserve">Субсидии на поддержку экономически значимых региональных программ по развитию мясного скотоводства в рамках подпрограммы "Развитие мясного скотоводства" </t>
  </si>
  <si>
    <t>25 9 02 54410</t>
  </si>
  <si>
    <t>Субсидии на возмещение части прямых понесенных затрат на создание и модернизацию объектов тепличных комплексов, а также на приобретение техники и оборудования на цели предоставления субсидии в рамках подпрограммы "Развитие овощеводства открытого и защищенного грунта и семенного картофелеводства"</t>
  </si>
  <si>
    <t>25 Г 03 54460</t>
  </si>
  <si>
    <t>Субсидии на поддержку племенного крупного рогатого скота молочного направления в рамках подпрограммы "Поддержка племенного дела, селекции и семеноводства"</t>
  </si>
  <si>
    <t>04 09</t>
  </si>
  <si>
    <t>02 5 07 55200</t>
  </si>
  <si>
    <t xml:space="preserve">02 8 00 54980
</t>
  </si>
  <si>
    <t>07 09</t>
  </si>
  <si>
    <t>Государственная программа Российской Федерации "Развитие рыбохозяйственного комплекса"</t>
  </si>
  <si>
    <t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в рамках подпрограммы "Развитие аквакультуры"</t>
  </si>
  <si>
    <t xml:space="preserve">04 05 </t>
  </si>
  <si>
    <t>26 2 04 53960</t>
  </si>
  <si>
    <t>25 2 05 50460</t>
  </si>
  <si>
    <t>Субсидии на поддержку экономически значимых региональных программ в области животноводства в рамках подпрограммы "Развитие подотрасли животноводства, переработки и реализации продукции животноводства"</t>
  </si>
  <si>
    <t>25 9 01 54390</t>
  </si>
  <si>
    <t>Субсидии на оказание несвязанной поддержки сельскохозяйственным товаропроизводителям в области развития производства картофеля и овощей открытого грунта в рамках подпрограммы "Развитие овощеводства открытого и защищенного грунта и семенного картофелеводства"</t>
  </si>
  <si>
    <t>2016 год</t>
  </si>
  <si>
    <t>Субсидии на реализацию мероприятий федеральной целевой программы "Культура России (2012 - 2018 годы)" (обновление материально-технической базы, приобретение специального оборудовани для учреждений культуры,  создание модельных библиотек )</t>
  </si>
  <si>
    <t>Субсидии на финансовое обеспечение мероприятий Федеральной целевой
программы развития образования на 2016 – 2020 годы (независимая оценка качества)</t>
  </si>
  <si>
    <t>Субсидии на создание в общеобразовательных организациях  новых мест в рамках подпрограммы "Развитие дошкольного, общего и дополнительного образования детей"*</t>
  </si>
  <si>
    <t xml:space="preserve"> * - данные по средствам муниципального бюджета будут уточняться.         </t>
  </si>
  <si>
    <t>25 Б 01 54420</t>
  </si>
  <si>
    <t xml:space="preserve">Субсидии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  в рамках подпрограммы "Развитие молочного скотоводства"
</t>
  </si>
  <si>
    <t xml:space="preserve">Субсидии на подготовку управленческих кадров для организаций народного хозяйства Российской Федерации в рамках подпрограммы "Управленческие кадры"
</t>
  </si>
  <si>
    <t>15 7 01 50660</t>
  </si>
  <si>
    <t>07 05</t>
  </si>
  <si>
    <t>11 8 00 52360</t>
  </si>
  <si>
    <t>08 01</t>
  </si>
  <si>
    <t xml:space="preserve">Субсидии на реализацию мероприятий федеральной целевой программы "Укрепление единства российской нации и этнокультурное развитие народов России (2014 - 2020 годы)" (на мероприятия, направленные на укрепление гражданского единства и гармонизацию межнациональных отношений, содействие этнокультурному многообразию народов России)
</t>
  </si>
  <si>
    <t xml:space="preserve"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населения"* 
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</si>
</sst>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0"/>
    <numFmt numFmtId="179" formatCode="0.0"/>
    <numFmt numFmtId="180" formatCode="0.00;[Red]0.00"/>
  </numFmts>
  <fonts count="55">
    <font>
      <sz val="14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72" fontId="10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vertical="top" wrapText="1"/>
    </xf>
    <xf numFmtId="172" fontId="8" fillId="0" borderId="0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9" fontId="12" fillId="0" borderId="0" xfId="0" applyNumberFormat="1" applyFont="1" applyFill="1" applyAlignment="1">
      <alignment vertical="top" wrapText="1"/>
    </xf>
    <xf numFmtId="9" fontId="13" fillId="0" borderId="15" xfId="0" applyNumberFormat="1" applyFont="1" applyFill="1" applyBorder="1" applyAlignment="1">
      <alignment horizontal="center" vertical="top" wrapText="1"/>
    </xf>
    <xf numFmtId="9" fontId="14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Alignment="1">
      <alignment horizontal="center" wrapText="1"/>
    </xf>
    <xf numFmtId="9" fontId="15" fillId="0" borderId="0" xfId="0" applyNumberFormat="1" applyFont="1" applyFill="1" applyAlignment="1">
      <alignment horizontal="center" vertical="top" wrapText="1"/>
    </xf>
    <xf numFmtId="9" fontId="16" fillId="0" borderId="0" xfId="0" applyNumberFormat="1" applyFont="1" applyFill="1" applyAlignment="1">
      <alignment horizontal="right" vertical="top"/>
    </xf>
    <xf numFmtId="9" fontId="17" fillId="0" borderId="0" xfId="0" applyNumberFormat="1" applyFont="1" applyFill="1" applyAlignment="1">
      <alignment horizontal="center" vertical="top" wrapText="1"/>
    </xf>
    <xf numFmtId="9" fontId="4" fillId="0" borderId="0" xfId="0" applyNumberFormat="1" applyFont="1" applyFill="1" applyAlignment="1">
      <alignment horizontal="right" vertical="top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72" fontId="18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172" fontId="10" fillId="0" borderId="22" xfId="0" applyNumberFormat="1" applyFont="1" applyFill="1" applyBorder="1" applyAlignment="1">
      <alignment horizontal="right" vertical="top" wrapText="1"/>
    </xf>
    <xf numFmtId="172" fontId="10" fillId="0" borderId="23" xfId="0" applyNumberFormat="1" applyFont="1" applyFill="1" applyBorder="1" applyAlignment="1">
      <alignment horizontal="right" vertical="top" wrapText="1"/>
    </xf>
    <xf numFmtId="172" fontId="8" fillId="0" borderId="24" xfId="0" applyNumberFormat="1" applyFont="1" applyFill="1" applyBorder="1" applyAlignment="1">
      <alignment horizontal="right" vertical="top" wrapText="1"/>
    </xf>
    <xf numFmtId="172" fontId="18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vertical="top" wrapText="1"/>
    </xf>
    <xf numFmtId="172" fontId="18" fillId="0" borderId="24" xfId="0" applyNumberFormat="1" applyFont="1" applyFill="1" applyBorder="1" applyAlignment="1">
      <alignment horizontal="right" vertical="top" wrapText="1"/>
    </xf>
    <xf numFmtId="177" fontId="10" fillId="0" borderId="24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1" fillId="0" borderId="24" xfId="0" applyNumberFormat="1" applyFont="1" applyFill="1" applyBorder="1" applyAlignment="1">
      <alignment horizontal="center" vertical="top" wrapText="1"/>
    </xf>
    <xf numFmtId="9" fontId="8" fillId="0" borderId="24" xfId="0" applyNumberFormat="1" applyFont="1" applyFill="1" applyBorder="1" applyAlignment="1">
      <alignment vertical="top" wrapText="1"/>
    </xf>
    <xf numFmtId="178" fontId="10" fillId="0" borderId="24" xfId="0" applyNumberFormat="1" applyFont="1" applyFill="1" applyBorder="1" applyAlignment="1">
      <alignment horizontal="center" vertical="top" wrapText="1"/>
    </xf>
    <xf numFmtId="9" fontId="8" fillId="0" borderId="24" xfId="0" applyNumberFormat="1" applyFont="1" applyFill="1" applyBorder="1" applyAlignment="1">
      <alignment horizontal="right" vertical="top" wrapText="1"/>
    </xf>
    <xf numFmtId="172" fontId="10" fillId="0" borderId="24" xfId="0" applyNumberFormat="1" applyFont="1" applyFill="1" applyBorder="1" applyAlignment="1">
      <alignment horizontal="right" vertical="top" wrapText="1"/>
    </xf>
    <xf numFmtId="9" fontId="13" fillId="0" borderId="25" xfId="0" applyNumberFormat="1" applyFont="1" applyFill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center" wrapText="1"/>
    </xf>
    <xf numFmtId="172" fontId="18" fillId="0" borderId="27" xfId="0" applyNumberFormat="1" applyFont="1" applyFill="1" applyBorder="1" applyAlignment="1">
      <alignment horizontal="right" vertical="top" wrapText="1"/>
    </xf>
    <xf numFmtId="177" fontId="10" fillId="0" borderId="27" xfId="0" applyNumberFormat="1" applyFont="1" applyFill="1" applyBorder="1" applyAlignment="1">
      <alignment horizontal="right" vertical="top" wrapText="1"/>
    </xf>
    <xf numFmtId="172" fontId="18" fillId="0" borderId="27" xfId="0" applyNumberFormat="1" applyFont="1" applyFill="1" applyBorder="1" applyAlignment="1">
      <alignment horizontal="center" vertical="top" wrapText="1"/>
    </xf>
    <xf numFmtId="172" fontId="8" fillId="0" borderId="27" xfId="0" applyNumberFormat="1" applyFont="1" applyFill="1" applyBorder="1" applyAlignment="1">
      <alignment horizontal="right" vertical="top" wrapText="1"/>
    </xf>
    <xf numFmtId="9" fontId="8" fillId="0" borderId="27" xfId="0" applyNumberFormat="1" applyFont="1" applyFill="1" applyBorder="1" applyAlignment="1">
      <alignment vertical="top" wrapText="1"/>
    </xf>
    <xf numFmtId="177" fontId="10" fillId="0" borderId="27" xfId="60" applyNumberFormat="1" applyFont="1" applyFill="1" applyBorder="1" applyAlignment="1">
      <alignment horizontal="right" vertical="top" wrapText="1"/>
    </xf>
    <xf numFmtId="9" fontId="8" fillId="0" borderId="27" xfId="0" applyNumberFormat="1" applyFont="1" applyFill="1" applyBorder="1" applyAlignment="1">
      <alignment horizontal="right" vertical="top" wrapText="1"/>
    </xf>
    <xf numFmtId="172" fontId="10" fillId="0" borderId="27" xfId="0" applyNumberFormat="1" applyFont="1" applyFill="1" applyBorder="1" applyAlignment="1">
      <alignment horizontal="right" vertical="top" wrapText="1"/>
    </xf>
    <xf numFmtId="172" fontId="18" fillId="0" borderId="22" xfId="0" applyNumberFormat="1" applyFont="1" applyFill="1" applyBorder="1" applyAlignment="1">
      <alignment horizontal="right" vertical="top" wrapText="1"/>
    </xf>
    <xf numFmtId="172" fontId="18" fillId="0" borderId="22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vertical="top" wrapText="1"/>
    </xf>
    <xf numFmtId="178" fontId="10" fillId="0" borderId="22" xfId="0" applyNumberFormat="1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left" vertical="top" wrapText="1"/>
    </xf>
    <xf numFmtId="172" fontId="11" fillId="0" borderId="27" xfId="0" applyNumberFormat="1" applyFont="1" applyFill="1" applyBorder="1" applyAlignment="1">
      <alignment horizontal="left" vertical="top" wrapText="1"/>
    </xf>
    <xf numFmtId="177" fontId="10" fillId="0" borderId="27" xfId="0" applyNumberFormat="1" applyFont="1" applyFill="1" applyBorder="1" applyAlignment="1">
      <alignment vertical="top" wrapText="1"/>
    </xf>
    <xf numFmtId="172" fontId="11" fillId="0" borderId="27" xfId="0" applyNumberFormat="1" applyFont="1" applyFill="1" applyBorder="1" applyAlignment="1">
      <alignment horizontal="center" vertical="top" wrapText="1"/>
    </xf>
    <xf numFmtId="172" fontId="18" fillId="0" borderId="23" xfId="0" applyNumberFormat="1" applyFont="1" applyFill="1" applyBorder="1" applyAlignment="1">
      <alignment horizontal="right" vertical="top" wrapText="1"/>
    </xf>
    <xf numFmtId="172" fontId="18" fillId="0" borderId="23" xfId="0" applyNumberFormat="1" applyFont="1" applyFill="1" applyBorder="1" applyAlignment="1">
      <alignment horizontal="center" vertical="top" wrapText="1"/>
    </xf>
    <xf numFmtId="172" fontId="10" fillId="0" borderId="23" xfId="0" applyNumberFormat="1" applyFont="1" applyFill="1" applyBorder="1" applyAlignment="1">
      <alignment vertical="top" wrapText="1"/>
    </xf>
    <xf numFmtId="177" fontId="10" fillId="0" borderId="24" xfId="60" applyNumberFormat="1" applyFont="1" applyFill="1" applyBorder="1" applyAlignment="1">
      <alignment horizontal="right" vertical="top" wrapText="1"/>
    </xf>
    <xf numFmtId="172" fontId="11" fillId="0" borderId="22" xfId="0" applyNumberFormat="1" applyFont="1" applyFill="1" applyBorder="1" applyAlignment="1">
      <alignment horizontal="left" vertical="top" wrapText="1"/>
    </xf>
    <xf numFmtId="172" fontId="11" fillId="0" borderId="24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177" fontId="10" fillId="0" borderId="24" xfId="0" applyNumberFormat="1" applyFont="1" applyFill="1" applyBorder="1" applyAlignment="1">
      <alignment vertical="top" wrapText="1"/>
    </xf>
    <xf numFmtId="172" fontId="11" fillId="0" borderId="22" xfId="0" applyNumberFormat="1" applyFont="1" applyFill="1" applyBorder="1" applyAlignment="1">
      <alignment horizontal="center" vertical="top" wrapText="1"/>
    </xf>
    <xf numFmtId="0" fontId="10" fillId="0" borderId="26" xfId="0" applyNumberFormat="1" applyFont="1" applyFill="1" applyBorder="1" applyAlignment="1">
      <alignment horizontal="center" vertical="center" wrapText="1"/>
    </xf>
    <xf numFmtId="172" fontId="11" fillId="0" borderId="23" xfId="0" applyNumberFormat="1" applyFont="1" applyFill="1" applyBorder="1" applyAlignment="1">
      <alignment horizontal="left" vertical="top" wrapText="1"/>
    </xf>
    <xf numFmtId="172" fontId="11" fillId="0" borderId="23" xfId="0" applyNumberFormat="1" applyFont="1" applyFill="1" applyBorder="1" applyAlignment="1">
      <alignment horizontal="center" vertical="top" wrapText="1"/>
    </xf>
    <xf numFmtId="4" fontId="18" fillId="0" borderId="22" xfId="0" applyNumberFormat="1" applyFont="1" applyFill="1" applyBorder="1" applyAlignment="1">
      <alignment horizontal="right" vertical="top" wrapText="1"/>
    </xf>
    <xf numFmtId="9" fontId="19" fillId="0" borderId="24" xfId="0" applyNumberFormat="1" applyFont="1" applyFill="1" applyBorder="1" applyAlignment="1">
      <alignment horizontal="right" vertical="top" wrapText="1"/>
    </xf>
    <xf numFmtId="0" fontId="18" fillId="0" borderId="24" xfId="0" applyFont="1" applyFill="1" applyBorder="1" applyAlignment="1">
      <alignment horizontal="left" vertical="top" wrapText="1"/>
    </xf>
    <xf numFmtId="172" fontId="11" fillId="0" borderId="22" xfId="0" applyNumberFormat="1" applyFont="1" applyFill="1" applyBorder="1" applyAlignment="1">
      <alignment vertical="top" wrapText="1"/>
    </xf>
    <xf numFmtId="172" fontId="11" fillId="0" borderId="2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vertical="top" wrapText="1"/>
    </xf>
    <xf numFmtId="49" fontId="1" fillId="0" borderId="31" xfId="0" applyNumberFormat="1" applyFont="1" applyFill="1" applyBorder="1" applyAlignment="1">
      <alignment vertical="top" wrapText="1"/>
    </xf>
    <xf numFmtId="177" fontId="10" fillId="0" borderId="24" xfId="60" applyNumberFormat="1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172" fontId="10" fillId="0" borderId="3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2" fontId="10" fillId="0" borderId="33" xfId="0" applyNumberFormat="1" applyFont="1" applyFill="1" applyBorder="1" applyAlignment="1">
      <alignment horizontal="right" vertical="top" wrapText="1"/>
    </xf>
    <xf numFmtId="172" fontId="10" fillId="0" borderId="34" xfId="0" applyNumberFormat="1" applyFont="1" applyFill="1" applyBorder="1" applyAlignment="1">
      <alignment horizontal="right" vertical="top" wrapText="1"/>
    </xf>
    <xf numFmtId="172" fontId="8" fillId="0" borderId="35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7" fontId="4" fillId="0" borderId="36" xfId="60" applyNumberFormat="1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 wrapText="1"/>
    </xf>
    <xf numFmtId="172" fontId="4" fillId="0" borderId="40" xfId="0" applyNumberFormat="1" applyFont="1" applyFill="1" applyBorder="1" applyAlignment="1">
      <alignment horizontal="center" vertical="center" wrapText="1"/>
    </xf>
    <xf numFmtId="177" fontId="4" fillId="0" borderId="41" xfId="60" applyNumberFormat="1" applyFont="1" applyFill="1" applyBorder="1" applyAlignment="1">
      <alignment horizontal="center" vertical="center" wrapText="1"/>
    </xf>
    <xf numFmtId="9" fontId="8" fillId="0" borderId="24" xfId="0" applyNumberFormat="1" applyFont="1" applyFill="1" applyBorder="1" applyAlignment="1">
      <alignment horizontal="center" vertical="top" wrapText="1"/>
    </xf>
    <xf numFmtId="9" fontId="8" fillId="0" borderId="27" xfId="0" applyNumberFormat="1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10" fillId="0" borderId="27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1" fillId="0" borderId="27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center" wrapText="1"/>
    </xf>
    <xf numFmtId="172" fontId="10" fillId="0" borderId="28" xfId="0" applyNumberFormat="1" applyFont="1" applyFill="1" applyBorder="1" applyAlignment="1">
      <alignment horizontal="right" vertical="top" wrapText="1"/>
    </xf>
    <xf numFmtId="177" fontId="10" fillId="0" borderId="27" xfId="6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0" fontId="10" fillId="0" borderId="42" xfId="0" applyNumberFormat="1" applyFont="1" applyFill="1" applyBorder="1" applyAlignment="1">
      <alignment horizontal="left" vertical="top" wrapText="1"/>
    </xf>
    <xf numFmtId="177" fontId="10" fillId="0" borderId="34" xfId="0" applyNumberFormat="1" applyFont="1" applyFill="1" applyBorder="1" applyAlignment="1">
      <alignment horizontal="right" vertical="top" wrapText="1"/>
    </xf>
    <xf numFmtId="177" fontId="10" fillId="0" borderId="34" xfId="60" applyNumberFormat="1" applyFont="1" applyFill="1" applyBorder="1" applyAlignment="1">
      <alignment horizontal="righ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/>
    </xf>
    <xf numFmtId="49" fontId="11" fillId="0" borderId="4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U77"/>
  <sheetViews>
    <sheetView tabSelected="1" view="pageBreakPreview" zoomScale="75" zoomScaleNormal="75" zoomScaleSheetLayoutView="75" workbookViewId="0" topLeftCell="A1">
      <selection activeCell="H11" sqref="H11"/>
    </sheetView>
  </sheetViews>
  <sheetFormatPr defaultColWidth="8.77734375" defaultRowHeight="18.75"/>
  <cols>
    <col min="1" max="1" width="3.5546875" style="6" customWidth="1"/>
    <col min="2" max="2" width="5.5546875" style="11" customWidth="1"/>
    <col min="3" max="3" width="11.4453125" style="11" customWidth="1"/>
    <col min="4" max="4" width="28.4453125" style="1" customWidth="1"/>
    <col min="5" max="5" width="10.99609375" style="16" customWidth="1"/>
    <col min="6" max="6" width="11.77734375" style="16" customWidth="1"/>
    <col min="7" max="7" width="6.6640625" style="24" customWidth="1"/>
    <col min="8" max="8" width="11.77734375" style="16" customWidth="1"/>
    <col min="9" max="9" width="10.77734375" style="16" customWidth="1"/>
    <col min="10" max="10" width="9.10546875" style="16" customWidth="1"/>
    <col min="11" max="11" width="6.4453125" style="24" customWidth="1"/>
    <col min="12" max="12" width="11.3359375" style="16" customWidth="1"/>
    <col min="13" max="13" width="9.88671875" style="16" customWidth="1"/>
    <col min="14" max="14" width="6.77734375" style="24" customWidth="1"/>
    <col min="15" max="15" width="10.6640625" style="16" customWidth="1"/>
    <col min="16" max="16" width="8.6640625" style="16" customWidth="1"/>
    <col min="17" max="17" width="6.4453125" style="24" customWidth="1"/>
    <col min="18" max="18" width="10.5546875" style="16" customWidth="1"/>
    <col min="19" max="19" width="8.6640625" style="16" customWidth="1"/>
    <col min="20" max="20" width="5.99609375" style="24" customWidth="1"/>
    <col min="21" max="16384" width="8.77734375" style="1" customWidth="1"/>
  </cols>
  <sheetData>
    <row r="1" spans="2:20" ht="25.5" customHeight="1">
      <c r="B1" s="164" t="s">
        <v>12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30"/>
    </row>
    <row r="2" spans="1:20" s="2" customFormat="1" ht="30.75" customHeight="1">
      <c r="A2" s="7"/>
      <c r="B2" s="9"/>
      <c r="C2" s="9"/>
      <c r="D2" s="3"/>
      <c r="E2" s="14"/>
      <c r="F2" s="15"/>
      <c r="G2" s="166" t="s">
        <v>26</v>
      </c>
      <c r="H2" s="166"/>
      <c r="I2" s="166"/>
      <c r="J2" s="166"/>
      <c r="K2" s="26"/>
      <c r="L2" s="166" t="s">
        <v>159</v>
      </c>
      <c r="M2" s="166"/>
      <c r="N2" s="166"/>
      <c r="O2" s="20"/>
      <c r="P2" s="20"/>
      <c r="Q2" s="27"/>
      <c r="R2" s="20"/>
      <c r="S2" s="20"/>
      <c r="T2" s="27"/>
    </row>
    <row r="3" spans="2:20" ht="46.5" customHeight="1">
      <c r="B3" s="10"/>
      <c r="C3" s="10"/>
      <c r="D3" s="4"/>
      <c r="F3" s="17"/>
      <c r="G3" s="167" t="s">
        <v>3</v>
      </c>
      <c r="H3" s="167"/>
      <c r="I3" s="167"/>
      <c r="J3" s="167"/>
      <c r="K3" s="22"/>
      <c r="L3" s="165" t="s">
        <v>19</v>
      </c>
      <c r="M3" s="165"/>
      <c r="N3" s="165"/>
      <c r="O3" s="21"/>
      <c r="P3" s="21"/>
      <c r="Q3" s="28"/>
      <c r="R3" s="21"/>
      <c r="S3" s="21"/>
      <c r="T3" s="28"/>
    </row>
    <row r="4" spans="17:20" ht="21" customHeight="1" thickBot="1">
      <c r="Q4" s="29"/>
      <c r="T4" s="31" t="s">
        <v>13</v>
      </c>
    </row>
    <row r="5" spans="1:20" ht="22.5" customHeight="1" thickBot="1">
      <c r="A5" s="148" t="s">
        <v>10</v>
      </c>
      <c r="B5" s="159" t="s">
        <v>7</v>
      </c>
      <c r="C5" s="159"/>
      <c r="D5" s="157" t="s">
        <v>11</v>
      </c>
      <c r="E5" s="148" t="s">
        <v>15</v>
      </c>
      <c r="F5" s="149"/>
      <c r="G5" s="150"/>
      <c r="H5" s="162" t="s">
        <v>20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</row>
    <row r="6" spans="1:20" ht="49.5" customHeight="1" thickBot="1">
      <c r="A6" s="168"/>
      <c r="B6" s="160"/>
      <c r="C6" s="160"/>
      <c r="D6" s="158"/>
      <c r="E6" s="151"/>
      <c r="F6" s="152"/>
      <c r="G6" s="153"/>
      <c r="H6" s="154" t="s">
        <v>0</v>
      </c>
      <c r="I6" s="154"/>
      <c r="J6" s="154"/>
      <c r="K6" s="154"/>
      <c r="L6" s="155" t="s">
        <v>1</v>
      </c>
      <c r="M6" s="154"/>
      <c r="N6" s="156"/>
      <c r="O6" s="154" t="s">
        <v>2</v>
      </c>
      <c r="P6" s="154"/>
      <c r="Q6" s="154"/>
      <c r="R6" s="155" t="s">
        <v>6</v>
      </c>
      <c r="S6" s="154"/>
      <c r="T6" s="156"/>
    </row>
    <row r="7" spans="1:20" ht="72" customHeight="1" thickBot="1">
      <c r="A7" s="168"/>
      <c r="B7" s="13" t="s">
        <v>14</v>
      </c>
      <c r="C7" s="13" t="s">
        <v>8</v>
      </c>
      <c r="D7" s="158"/>
      <c r="E7" s="18" t="s">
        <v>23</v>
      </c>
      <c r="F7" s="19" t="s">
        <v>17</v>
      </c>
      <c r="G7" s="25" t="s">
        <v>5</v>
      </c>
      <c r="H7" s="23" t="s">
        <v>18</v>
      </c>
      <c r="I7" s="23" t="s">
        <v>16</v>
      </c>
      <c r="J7" s="19" t="s">
        <v>17</v>
      </c>
      <c r="K7" s="66" t="s">
        <v>24</v>
      </c>
      <c r="L7" s="18" t="s">
        <v>18</v>
      </c>
      <c r="M7" s="19" t="s">
        <v>17</v>
      </c>
      <c r="N7" s="25" t="s">
        <v>5</v>
      </c>
      <c r="O7" s="23" t="s">
        <v>18</v>
      </c>
      <c r="P7" s="19" t="s">
        <v>17</v>
      </c>
      <c r="Q7" s="66" t="s">
        <v>5</v>
      </c>
      <c r="R7" s="18" t="s">
        <v>18</v>
      </c>
      <c r="S7" s="19" t="s">
        <v>17</v>
      </c>
      <c r="T7" s="25" t="s">
        <v>5</v>
      </c>
    </row>
    <row r="8" spans="1:20" s="40" customFormat="1" ht="17.25" customHeight="1" thickBot="1">
      <c r="A8" s="32">
        <v>1</v>
      </c>
      <c r="B8" s="33" t="s">
        <v>9</v>
      </c>
      <c r="C8" s="34">
        <v>3</v>
      </c>
      <c r="D8" s="93">
        <v>4</v>
      </c>
      <c r="E8" s="35" t="s">
        <v>22</v>
      </c>
      <c r="F8" s="36" t="s">
        <v>21</v>
      </c>
      <c r="G8" s="37">
        <v>7</v>
      </c>
      <c r="H8" s="39">
        <v>8</v>
      </c>
      <c r="I8" s="39">
        <v>9</v>
      </c>
      <c r="J8" s="33">
        <v>10</v>
      </c>
      <c r="K8" s="67">
        <v>11</v>
      </c>
      <c r="L8" s="38">
        <v>12</v>
      </c>
      <c r="M8" s="33">
        <v>13</v>
      </c>
      <c r="N8" s="37">
        <v>14</v>
      </c>
      <c r="O8" s="39">
        <v>15</v>
      </c>
      <c r="P8" s="33">
        <v>16</v>
      </c>
      <c r="Q8" s="67">
        <v>17</v>
      </c>
      <c r="R8" s="38">
        <v>18</v>
      </c>
      <c r="S8" s="33">
        <v>19</v>
      </c>
      <c r="T8" s="37">
        <v>20</v>
      </c>
    </row>
    <row r="9" spans="1:20" ht="27.75" customHeight="1">
      <c r="A9" s="106"/>
      <c r="B9" s="107"/>
      <c r="C9" s="107"/>
      <c r="D9" s="117" t="s">
        <v>4</v>
      </c>
      <c r="E9" s="118">
        <f>SUM(I9+L9+O9+R9)</f>
        <v>5659041.225019999</v>
      </c>
      <c r="F9" s="119">
        <f>SUM(J9+M9+P9+S9)</f>
        <v>5289317.838090001</v>
      </c>
      <c r="G9" s="120">
        <f>F9/E9</f>
        <v>0.9346667797196173</v>
      </c>
      <c r="H9" s="121">
        <f>SUM(H11:H76)</f>
        <v>3702823.5927699995</v>
      </c>
      <c r="I9" s="121">
        <f>SUM(I11:I76)</f>
        <v>3551199.91377</v>
      </c>
      <c r="J9" s="121">
        <f>SUM(J11:J76)</f>
        <v>3488023.2391500003</v>
      </c>
      <c r="K9" s="122">
        <f>J9/I9</f>
        <v>0.9822097667959981</v>
      </c>
      <c r="L9" s="123">
        <f>SUM(L11:L76)</f>
        <v>1532978.1718499996</v>
      </c>
      <c r="M9" s="124">
        <f>SUM(M11:M76)</f>
        <v>1458793.1785400002</v>
      </c>
      <c r="N9" s="125">
        <f>SUM(M9/L9)</f>
        <v>0.9516072735592361</v>
      </c>
      <c r="O9" s="121">
        <f>SUM(O11:O76)</f>
        <v>199900.8794</v>
      </c>
      <c r="P9" s="121">
        <f>SUM(P11:P76)</f>
        <v>190318.04639999996</v>
      </c>
      <c r="Q9" s="122">
        <f>SUM(P9/O9)</f>
        <v>0.9520620768214587</v>
      </c>
      <c r="R9" s="123">
        <f>SUM(R11:R76)</f>
        <v>374962.26</v>
      </c>
      <c r="S9" s="124">
        <f>SUM(S11:S76)</f>
        <v>152183.374</v>
      </c>
      <c r="T9" s="125">
        <f>SUM(S9/R9)</f>
        <v>0.40586317673677347</v>
      </c>
    </row>
    <row r="10" spans="1:20" ht="45" customHeight="1">
      <c r="A10" s="57"/>
      <c r="B10" s="47"/>
      <c r="C10" s="116" t="s">
        <v>94</v>
      </c>
      <c r="D10" s="137" t="s">
        <v>47</v>
      </c>
      <c r="E10" s="96"/>
      <c r="F10" s="48"/>
      <c r="G10" s="97"/>
      <c r="H10" s="84"/>
      <c r="I10" s="49"/>
      <c r="J10" s="49"/>
      <c r="K10" s="68"/>
      <c r="L10" s="76"/>
      <c r="M10" s="49"/>
      <c r="N10" s="58"/>
      <c r="O10" s="84"/>
      <c r="P10" s="49"/>
      <c r="Q10" s="68"/>
      <c r="R10" s="76"/>
      <c r="S10" s="49"/>
      <c r="T10" s="58"/>
    </row>
    <row r="11" spans="1:20" s="5" customFormat="1" ht="165">
      <c r="A11" s="101">
        <v>1</v>
      </c>
      <c r="B11" s="8" t="s">
        <v>25</v>
      </c>
      <c r="C11" s="8" t="s">
        <v>93</v>
      </c>
      <c r="D11" s="138" t="s">
        <v>92</v>
      </c>
      <c r="E11" s="51">
        <f>SUM(I11+L11+O11+R11)</f>
        <v>105575.8</v>
      </c>
      <c r="F11" s="12">
        <f>SUM(J11+M11+P11+S11)</f>
        <v>105541.07</v>
      </c>
      <c r="G11" s="59">
        <f>SUM(F11/E11)</f>
        <v>0.9996710420380428</v>
      </c>
      <c r="H11" s="52">
        <v>15575.8</v>
      </c>
      <c r="I11" s="12">
        <v>15575.8</v>
      </c>
      <c r="J11" s="12">
        <v>15575.8</v>
      </c>
      <c r="K11" s="69">
        <f>J11/I11</f>
        <v>1</v>
      </c>
      <c r="L11" s="51">
        <v>90000</v>
      </c>
      <c r="M11" s="12">
        <v>89965.27</v>
      </c>
      <c r="N11" s="59">
        <f>SUM(M11/L11)</f>
        <v>0.9996141111111112</v>
      </c>
      <c r="O11" s="52"/>
      <c r="P11" s="12"/>
      <c r="Q11" s="69"/>
      <c r="R11" s="51"/>
      <c r="S11" s="12"/>
      <c r="T11" s="59"/>
    </row>
    <row r="12" spans="1:20" s="5" customFormat="1" ht="120.75" customHeight="1">
      <c r="A12" s="101">
        <v>2</v>
      </c>
      <c r="B12" s="8" t="s">
        <v>25</v>
      </c>
      <c r="C12" s="8" t="s">
        <v>91</v>
      </c>
      <c r="D12" s="135" t="s">
        <v>48</v>
      </c>
      <c r="E12" s="51">
        <f>SUM(I12+L12+O12+R12)</f>
        <v>8565</v>
      </c>
      <c r="F12" s="12">
        <f>SUM(J12+M12+P12+S12)</f>
        <v>8565</v>
      </c>
      <c r="G12" s="59">
        <f>SUM(F12/E12)</f>
        <v>1</v>
      </c>
      <c r="H12" s="52">
        <v>5995.5</v>
      </c>
      <c r="I12" s="12">
        <v>5995.5</v>
      </c>
      <c r="J12" s="12">
        <v>5995.5</v>
      </c>
      <c r="K12" s="69">
        <f>J12/I12</f>
        <v>1</v>
      </c>
      <c r="L12" s="51">
        <v>2569.5</v>
      </c>
      <c r="M12" s="12">
        <v>2569.5</v>
      </c>
      <c r="N12" s="59">
        <f>M12/L12</f>
        <v>1</v>
      </c>
      <c r="O12" s="52"/>
      <c r="P12" s="12"/>
      <c r="Q12" s="69"/>
      <c r="R12" s="51"/>
      <c r="S12" s="12"/>
      <c r="T12" s="59"/>
    </row>
    <row r="13" spans="1:20" s="5" customFormat="1" ht="42.75">
      <c r="A13" s="101"/>
      <c r="B13" s="8"/>
      <c r="C13" s="116" t="s">
        <v>127</v>
      </c>
      <c r="D13" s="137" t="s">
        <v>128</v>
      </c>
      <c r="E13" s="51"/>
      <c r="F13" s="12"/>
      <c r="G13" s="59"/>
      <c r="H13" s="52"/>
      <c r="I13" s="12"/>
      <c r="J13" s="12"/>
      <c r="K13" s="69"/>
      <c r="L13" s="51"/>
      <c r="M13" s="12"/>
      <c r="N13" s="59"/>
      <c r="O13" s="52"/>
      <c r="P13" s="12"/>
      <c r="Q13" s="69"/>
      <c r="R13" s="51"/>
      <c r="S13" s="12"/>
      <c r="T13" s="59"/>
    </row>
    <row r="14" spans="1:20" s="5" customFormat="1" ht="77.25" customHeight="1">
      <c r="A14" s="101">
        <v>3</v>
      </c>
      <c r="B14" s="8" t="s">
        <v>130</v>
      </c>
      <c r="C14" s="8" t="s">
        <v>148</v>
      </c>
      <c r="D14" s="138" t="s">
        <v>162</v>
      </c>
      <c r="E14" s="51">
        <f aca="true" t="shared" si="0" ref="E14:F17">SUM(I14+L14+O14+R14)</f>
        <v>925849.232</v>
      </c>
      <c r="F14" s="12">
        <f t="shared" si="0"/>
        <v>925849.232</v>
      </c>
      <c r="G14" s="59">
        <f>SUM(F14/E14)</f>
        <v>1</v>
      </c>
      <c r="H14" s="52">
        <v>520731.6</v>
      </c>
      <c r="I14" s="12">
        <v>520731.6</v>
      </c>
      <c r="J14" s="12">
        <v>520731.6</v>
      </c>
      <c r="K14" s="69">
        <f>J14/I14</f>
        <v>1</v>
      </c>
      <c r="L14" s="51">
        <v>254988.792</v>
      </c>
      <c r="M14" s="12">
        <v>254988.792</v>
      </c>
      <c r="N14" s="59">
        <f>M14/L14</f>
        <v>1</v>
      </c>
      <c r="O14" s="52">
        <v>150128.84</v>
      </c>
      <c r="P14" s="12">
        <v>150128.84</v>
      </c>
      <c r="Q14" s="69">
        <f>P14/O14</f>
        <v>1</v>
      </c>
      <c r="R14" s="51"/>
      <c r="S14" s="12"/>
      <c r="T14" s="59"/>
    </row>
    <row r="15" spans="1:20" s="5" customFormat="1" ht="105">
      <c r="A15" s="101">
        <v>4</v>
      </c>
      <c r="B15" s="8" t="s">
        <v>130</v>
      </c>
      <c r="C15" s="8" t="s">
        <v>131</v>
      </c>
      <c r="D15" s="138" t="s">
        <v>129</v>
      </c>
      <c r="E15" s="51">
        <f t="shared" si="0"/>
        <v>2200</v>
      </c>
      <c r="F15" s="12">
        <f t="shared" si="0"/>
        <v>2200</v>
      </c>
      <c r="G15" s="59">
        <f>SUM(F15/E15)</f>
        <v>1</v>
      </c>
      <c r="H15" s="52">
        <v>1200</v>
      </c>
      <c r="I15" s="12">
        <v>1200</v>
      </c>
      <c r="J15" s="12">
        <v>1200</v>
      </c>
      <c r="K15" s="69">
        <f>J15/I15</f>
        <v>1</v>
      </c>
      <c r="L15" s="51">
        <v>1000</v>
      </c>
      <c r="M15" s="12">
        <v>1000</v>
      </c>
      <c r="N15" s="59">
        <f>M15/L15</f>
        <v>1</v>
      </c>
      <c r="O15" s="52"/>
      <c r="P15" s="12"/>
      <c r="Q15" s="69"/>
      <c r="R15" s="51"/>
      <c r="S15" s="12"/>
      <c r="T15" s="59"/>
    </row>
    <row r="16" spans="1:20" s="5" customFormat="1" ht="150">
      <c r="A16" s="101">
        <v>5</v>
      </c>
      <c r="B16" s="8" t="s">
        <v>130</v>
      </c>
      <c r="C16" s="8" t="s">
        <v>132</v>
      </c>
      <c r="D16" s="135" t="s">
        <v>133</v>
      </c>
      <c r="E16" s="51">
        <f>SUM(I16+L16+O16+R16)</f>
        <v>29878.400999999998</v>
      </c>
      <c r="F16" s="12">
        <f>SUM(J16+M16+P16+S16)</f>
        <v>28456.5</v>
      </c>
      <c r="G16" s="59">
        <f>SUM(F16/E16)</f>
        <v>0.9524104050949715</v>
      </c>
      <c r="H16" s="52">
        <v>13085.2</v>
      </c>
      <c r="I16" s="12">
        <v>13083.081</v>
      </c>
      <c r="J16" s="12">
        <v>13082.2</v>
      </c>
      <c r="K16" s="69">
        <f>SUM(J16/I16)</f>
        <v>0.9999326611216426</v>
      </c>
      <c r="L16" s="51">
        <v>5608</v>
      </c>
      <c r="M16" s="12">
        <v>5606.7</v>
      </c>
      <c r="N16" s="59">
        <f>SUM(M16/L16)</f>
        <v>0.9997681883024251</v>
      </c>
      <c r="O16" s="52">
        <v>11187.32</v>
      </c>
      <c r="P16" s="12">
        <v>9767.6</v>
      </c>
      <c r="Q16" s="69">
        <f>SUM(P16/O16)</f>
        <v>0.873095611817665</v>
      </c>
      <c r="R16" s="51"/>
      <c r="S16" s="12"/>
      <c r="T16" s="59"/>
    </row>
    <row r="17" spans="1:20" s="5" customFormat="1" ht="75">
      <c r="A17" s="101">
        <v>6</v>
      </c>
      <c r="B17" s="8" t="s">
        <v>150</v>
      </c>
      <c r="C17" s="8" t="s">
        <v>149</v>
      </c>
      <c r="D17" s="135" t="s">
        <v>161</v>
      </c>
      <c r="E17" s="51">
        <f t="shared" si="0"/>
        <v>7346</v>
      </c>
      <c r="F17" s="12">
        <f t="shared" si="0"/>
        <v>7346</v>
      </c>
      <c r="G17" s="59">
        <f>SUM(F17/E17)</f>
        <v>1</v>
      </c>
      <c r="H17" s="52">
        <v>5142</v>
      </c>
      <c r="I17" s="52">
        <v>5142</v>
      </c>
      <c r="J17" s="52">
        <v>5142</v>
      </c>
      <c r="K17" s="59">
        <f>SUM(J17/I17)</f>
        <v>1</v>
      </c>
      <c r="L17" s="52">
        <v>2204</v>
      </c>
      <c r="M17" s="52">
        <v>2204</v>
      </c>
      <c r="N17" s="59">
        <f>SUM(M17/L17)</f>
        <v>1</v>
      </c>
      <c r="O17" s="52"/>
      <c r="P17" s="12"/>
      <c r="Q17" s="69"/>
      <c r="R17" s="51"/>
      <c r="S17" s="12"/>
      <c r="T17" s="59"/>
    </row>
    <row r="18" spans="1:20" ht="46.5" customHeight="1">
      <c r="A18" s="60"/>
      <c r="B18" s="41"/>
      <c r="C18" s="116" t="s">
        <v>95</v>
      </c>
      <c r="D18" s="80" t="s">
        <v>49</v>
      </c>
      <c r="E18" s="76"/>
      <c r="F18" s="49"/>
      <c r="G18" s="98"/>
      <c r="H18" s="52"/>
      <c r="I18" s="52"/>
      <c r="J18" s="52"/>
      <c r="K18" s="98"/>
      <c r="L18" s="52"/>
      <c r="M18" s="52"/>
      <c r="N18" s="98"/>
      <c r="O18" s="85"/>
      <c r="P18" s="54"/>
      <c r="Q18" s="70"/>
      <c r="R18" s="77"/>
      <c r="S18" s="54"/>
      <c r="T18" s="61"/>
    </row>
    <row r="19" spans="1:20" ht="120" customHeight="1">
      <c r="A19" s="60">
        <v>7</v>
      </c>
      <c r="B19" s="8" t="s">
        <v>50</v>
      </c>
      <c r="C19" s="45" t="s">
        <v>97</v>
      </c>
      <c r="D19" s="135" t="s">
        <v>27</v>
      </c>
      <c r="E19" s="51">
        <f>I19+L19+O19+R19</f>
        <v>55315.899999999994</v>
      </c>
      <c r="F19" s="12">
        <f>J19+M19+P19+S19</f>
        <v>55315.899999999994</v>
      </c>
      <c r="G19" s="87">
        <f>F19/E19</f>
        <v>1</v>
      </c>
      <c r="H19" s="52">
        <v>38721.1</v>
      </c>
      <c r="I19" s="12">
        <v>38721.1</v>
      </c>
      <c r="J19" s="12">
        <v>38721.1</v>
      </c>
      <c r="K19" s="69">
        <f>SUM(J19/I19)</f>
        <v>1</v>
      </c>
      <c r="L19" s="51">
        <v>16594.8</v>
      </c>
      <c r="M19" s="12">
        <v>16594.8</v>
      </c>
      <c r="N19" s="87">
        <f>M19/L19</f>
        <v>1</v>
      </c>
      <c r="O19" s="52"/>
      <c r="P19" s="12"/>
      <c r="Q19" s="71"/>
      <c r="R19" s="51"/>
      <c r="S19" s="12"/>
      <c r="T19" s="53"/>
    </row>
    <row r="20" spans="1:20" ht="105">
      <c r="A20" s="60">
        <v>8</v>
      </c>
      <c r="B20" s="8" t="s">
        <v>50</v>
      </c>
      <c r="C20" s="45" t="s">
        <v>96</v>
      </c>
      <c r="D20" s="136" t="s">
        <v>28</v>
      </c>
      <c r="E20" s="51">
        <f>I20+L20+O20+R20</f>
        <v>636558</v>
      </c>
      <c r="F20" s="12">
        <f>J20+M20+P20+S20</f>
        <v>636125</v>
      </c>
      <c r="G20" s="87">
        <f>F20/E20</f>
        <v>0.9993197791874424</v>
      </c>
      <c r="H20" s="52">
        <v>249894.5</v>
      </c>
      <c r="I20" s="12">
        <v>249825.3</v>
      </c>
      <c r="J20" s="12">
        <v>249555.9</v>
      </c>
      <c r="K20" s="73">
        <f>J20/I20</f>
        <v>0.9989216464465369</v>
      </c>
      <c r="L20" s="51">
        <v>386732.7</v>
      </c>
      <c r="M20" s="12">
        <v>386569.1</v>
      </c>
      <c r="N20" s="87">
        <f>M20/L20</f>
        <v>0.9995769687952427</v>
      </c>
      <c r="O20" s="52"/>
      <c r="P20" s="12"/>
      <c r="Q20" s="71"/>
      <c r="R20" s="51"/>
      <c r="S20" s="12"/>
      <c r="T20" s="53"/>
    </row>
    <row r="21" spans="1:21" ht="44.25" customHeight="1">
      <c r="A21" s="60"/>
      <c r="B21" s="41"/>
      <c r="C21" s="116" t="s">
        <v>121</v>
      </c>
      <c r="D21" s="80" t="s">
        <v>51</v>
      </c>
      <c r="E21" s="128"/>
      <c r="F21" s="129"/>
      <c r="G21" s="130"/>
      <c r="H21" s="131"/>
      <c r="I21" s="129"/>
      <c r="J21" s="129"/>
      <c r="K21" s="132"/>
      <c r="L21" s="128"/>
      <c r="M21" s="133"/>
      <c r="N21" s="126"/>
      <c r="O21" s="134"/>
      <c r="P21" s="133"/>
      <c r="Q21" s="127"/>
      <c r="R21" s="78"/>
      <c r="S21" s="44"/>
      <c r="T21" s="62"/>
      <c r="U21" s="5"/>
    </row>
    <row r="22" spans="1:20" ht="137.25" customHeight="1">
      <c r="A22" s="60">
        <v>9</v>
      </c>
      <c r="B22" s="8" t="s">
        <v>29</v>
      </c>
      <c r="C22" s="8" t="s">
        <v>75</v>
      </c>
      <c r="D22" s="136" t="s">
        <v>172</v>
      </c>
      <c r="E22" s="51">
        <f>I22+L22+O22+R22</f>
        <v>31101.301</v>
      </c>
      <c r="F22" s="12">
        <f>J22+M22+P22+S22</f>
        <v>29196.76207</v>
      </c>
      <c r="G22" s="87">
        <f>F22/E22</f>
        <v>0.9387633678089544</v>
      </c>
      <c r="H22" s="52">
        <v>20875.4</v>
      </c>
      <c r="I22" s="52">
        <v>20329</v>
      </c>
      <c r="J22" s="52">
        <v>20328.91307</v>
      </c>
      <c r="K22" s="73">
        <f>J22/I22</f>
        <v>0.9999957238427861</v>
      </c>
      <c r="L22" s="139">
        <v>8950.599999999999</v>
      </c>
      <c r="M22" s="12">
        <v>8716.039</v>
      </c>
      <c r="N22" s="87">
        <f>M22/L22</f>
        <v>0.9737938238777291</v>
      </c>
      <c r="O22" s="52">
        <v>1821.701</v>
      </c>
      <c r="P22" s="12">
        <v>151.81</v>
      </c>
      <c r="Q22" s="73">
        <f>P22/O22</f>
        <v>0.08333420248438135</v>
      </c>
      <c r="R22" s="79"/>
      <c r="S22" s="42"/>
      <c r="T22" s="63"/>
    </row>
    <row r="23" spans="1:20" ht="87" customHeight="1">
      <c r="A23" s="60"/>
      <c r="B23" s="105"/>
      <c r="C23" s="116" t="s">
        <v>122</v>
      </c>
      <c r="D23" s="80" t="s">
        <v>64</v>
      </c>
      <c r="E23" s="102"/>
      <c r="F23" s="44"/>
      <c r="G23" s="91"/>
      <c r="H23" s="86"/>
      <c r="I23" s="86"/>
      <c r="J23" s="86"/>
      <c r="K23" s="82"/>
      <c r="L23" s="51"/>
      <c r="M23" s="86"/>
      <c r="N23" s="87"/>
      <c r="O23" s="52"/>
      <c r="P23" s="12"/>
      <c r="Q23" s="73"/>
      <c r="R23" s="79"/>
      <c r="S23" s="42"/>
      <c r="T23" s="63"/>
    </row>
    <row r="24" spans="1:20" ht="75">
      <c r="A24" s="60">
        <v>10</v>
      </c>
      <c r="B24" s="105" t="s">
        <v>65</v>
      </c>
      <c r="C24" s="8" t="s">
        <v>74</v>
      </c>
      <c r="D24" s="136" t="s">
        <v>125</v>
      </c>
      <c r="E24" s="102">
        <f>I24+L24+O24+R24</f>
        <v>410483.23</v>
      </c>
      <c r="F24" s="44">
        <f>J24+M24+P24+S24</f>
        <v>230511.39</v>
      </c>
      <c r="G24" s="91">
        <f>F24/E24</f>
        <v>0.5615610411173193</v>
      </c>
      <c r="H24" s="86">
        <v>42935.1</v>
      </c>
      <c r="I24" s="44">
        <v>42935.1</v>
      </c>
      <c r="J24" s="44">
        <v>42935.1</v>
      </c>
      <c r="K24" s="82">
        <f>J24/I24</f>
        <v>1</v>
      </c>
      <c r="L24" s="51">
        <v>80000</v>
      </c>
      <c r="M24" s="44">
        <v>55431.618</v>
      </c>
      <c r="N24" s="108">
        <f>M24/L24</f>
        <v>0.692895225</v>
      </c>
      <c r="O24" s="51">
        <v>20961.7</v>
      </c>
      <c r="P24" s="44">
        <v>15918.898</v>
      </c>
      <c r="Q24" s="108">
        <f>P24/O24</f>
        <v>0.7594278135838218</v>
      </c>
      <c r="R24" s="51">
        <v>266586.43</v>
      </c>
      <c r="S24" s="44">
        <v>116225.774</v>
      </c>
      <c r="T24" s="108">
        <f>S24/R24</f>
        <v>0.43597783278016067</v>
      </c>
    </row>
    <row r="25" spans="1:20" ht="105">
      <c r="A25" s="60">
        <v>11</v>
      </c>
      <c r="B25" s="105" t="s">
        <v>126</v>
      </c>
      <c r="C25" s="8" t="s">
        <v>123</v>
      </c>
      <c r="D25" s="136" t="s">
        <v>124</v>
      </c>
      <c r="E25" s="102">
        <f>I25+L25+O25+R25</f>
        <v>341656.14</v>
      </c>
      <c r="F25" s="44">
        <f>J25+M25+P25+S25</f>
        <v>341656.14</v>
      </c>
      <c r="G25" s="91">
        <f>F25/E25</f>
        <v>1</v>
      </c>
      <c r="H25" s="86">
        <v>239159.298</v>
      </c>
      <c r="I25" s="44">
        <v>239159.298</v>
      </c>
      <c r="J25" s="44">
        <v>239159.298</v>
      </c>
      <c r="K25" s="82">
        <f>J25/I25</f>
        <v>1</v>
      </c>
      <c r="L25" s="51">
        <v>99080.2806</v>
      </c>
      <c r="M25" s="44">
        <v>99080.2806</v>
      </c>
      <c r="N25" s="108">
        <f>M25/L25</f>
        <v>1</v>
      </c>
      <c r="O25" s="52">
        <v>3416.5614</v>
      </c>
      <c r="P25" s="44">
        <v>3416.5614</v>
      </c>
      <c r="Q25" s="140">
        <f>P25/O25</f>
        <v>1</v>
      </c>
      <c r="R25" s="51"/>
      <c r="S25" s="44"/>
      <c r="T25" s="108"/>
    </row>
    <row r="26" spans="1:20" ht="45" customHeight="1">
      <c r="A26" s="60"/>
      <c r="B26" s="41"/>
      <c r="C26" s="116" t="s">
        <v>98</v>
      </c>
      <c r="D26" s="80" t="s">
        <v>52</v>
      </c>
      <c r="E26" s="99"/>
      <c r="F26" s="46"/>
      <c r="G26" s="90"/>
      <c r="H26" s="94"/>
      <c r="I26" s="56"/>
      <c r="J26" s="56"/>
      <c r="K26" s="81"/>
      <c r="L26" s="88"/>
      <c r="M26" s="56"/>
      <c r="N26" s="89"/>
      <c r="O26" s="86"/>
      <c r="P26" s="44"/>
      <c r="Q26" s="72"/>
      <c r="R26" s="78"/>
      <c r="S26" s="44"/>
      <c r="T26" s="62"/>
    </row>
    <row r="27" spans="1:20" ht="105">
      <c r="A27" s="60">
        <v>12</v>
      </c>
      <c r="B27" s="8" t="s">
        <v>136</v>
      </c>
      <c r="C27" s="8" t="s">
        <v>135</v>
      </c>
      <c r="D27" s="136" t="s">
        <v>134</v>
      </c>
      <c r="E27" s="102">
        <f>I27+L27+O27+R27</f>
        <v>723.2</v>
      </c>
      <c r="F27" s="44">
        <f>J27+M27+P27+S27</f>
        <v>723.2</v>
      </c>
      <c r="G27" s="91">
        <f>F27/E27</f>
        <v>1</v>
      </c>
      <c r="H27" s="86">
        <v>18061.4</v>
      </c>
      <c r="I27" s="44">
        <v>723.2</v>
      </c>
      <c r="J27" s="44">
        <v>723.2</v>
      </c>
      <c r="K27" s="82">
        <v>1</v>
      </c>
      <c r="L27" s="78">
        <v>0</v>
      </c>
      <c r="M27" s="44">
        <v>0</v>
      </c>
      <c r="N27" s="108">
        <v>0</v>
      </c>
      <c r="O27" s="86"/>
      <c r="P27" s="44"/>
      <c r="Q27" s="72"/>
      <c r="R27" s="78"/>
      <c r="S27" s="44"/>
      <c r="T27" s="62"/>
    </row>
    <row r="28" spans="1:20" ht="180.75" customHeight="1">
      <c r="A28" s="60">
        <v>13</v>
      </c>
      <c r="B28" s="8" t="s">
        <v>30</v>
      </c>
      <c r="C28" s="8" t="s">
        <v>99</v>
      </c>
      <c r="D28" s="136" t="s">
        <v>53</v>
      </c>
      <c r="E28" s="78">
        <f>I28+L28+O28+R28</f>
        <v>8575</v>
      </c>
      <c r="F28" s="44">
        <f>J28+M28+P28+S28</f>
        <v>8538.4</v>
      </c>
      <c r="G28" s="91">
        <f>F28/E28</f>
        <v>0.995731778425656</v>
      </c>
      <c r="H28" s="86">
        <v>11205.9</v>
      </c>
      <c r="I28" s="44">
        <v>1360</v>
      </c>
      <c r="J28" s="44">
        <v>1360</v>
      </c>
      <c r="K28" s="82">
        <f>J28/I28</f>
        <v>1</v>
      </c>
      <c r="L28" s="78">
        <v>7215</v>
      </c>
      <c r="M28" s="44">
        <v>7178.4</v>
      </c>
      <c r="N28" s="108">
        <f>M28/L28</f>
        <v>0.9949272349272349</v>
      </c>
      <c r="O28" s="86"/>
      <c r="P28" s="44"/>
      <c r="Q28" s="72"/>
      <c r="R28" s="78"/>
      <c r="S28" s="44"/>
      <c r="T28" s="62"/>
    </row>
    <row r="29" spans="1:20" ht="57">
      <c r="A29" s="60"/>
      <c r="B29" s="8"/>
      <c r="C29" s="50" t="s">
        <v>138</v>
      </c>
      <c r="D29" s="80" t="s">
        <v>137</v>
      </c>
      <c r="E29" s="78"/>
      <c r="F29" s="44"/>
      <c r="G29" s="91"/>
      <c r="H29" s="86"/>
      <c r="I29" s="44"/>
      <c r="J29" s="44"/>
      <c r="K29" s="82"/>
      <c r="L29" s="78"/>
      <c r="M29" s="44"/>
      <c r="N29" s="108"/>
      <c r="O29" s="86"/>
      <c r="P29" s="44"/>
      <c r="Q29" s="72"/>
      <c r="R29" s="78"/>
      <c r="S29" s="44"/>
      <c r="T29" s="62"/>
    </row>
    <row r="30" spans="1:20" ht="75">
      <c r="A30" s="60">
        <v>14</v>
      </c>
      <c r="B30" s="8" t="s">
        <v>130</v>
      </c>
      <c r="C30" s="8" t="s">
        <v>139</v>
      </c>
      <c r="D30" s="136" t="s">
        <v>140</v>
      </c>
      <c r="E30" s="78">
        <f aca="true" t="shared" si="1" ref="E30:F32">I30+L30+O30+R30</f>
        <v>1010.00001</v>
      </c>
      <c r="F30" s="44">
        <f t="shared" si="1"/>
        <v>1010.00001</v>
      </c>
      <c r="G30" s="91">
        <f>F30/E30</f>
        <v>1</v>
      </c>
      <c r="H30" s="86">
        <v>650.32677</v>
      </c>
      <c r="I30" s="44">
        <v>650.32677</v>
      </c>
      <c r="J30" s="44">
        <v>650.32677</v>
      </c>
      <c r="K30" s="82">
        <f>J30/I30</f>
        <v>1</v>
      </c>
      <c r="L30" s="78">
        <v>359.67324</v>
      </c>
      <c r="M30" s="44">
        <v>359.67324</v>
      </c>
      <c r="N30" s="108">
        <f>M30/L30</f>
        <v>1</v>
      </c>
      <c r="O30" s="86"/>
      <c r="P30" s="44"/>
      <c r="Q30" s="72"/>
      <c r="R30" s="78"/>
      <c r="S30" s="44"/>
      <c r="T30" s="62"/>
    </row>
    <row r="31" spans="1:20" ht="106.5" customHeight="1">
      <c r="A31" s="60">
        <v>15</v>
      </c>
      <c r="B31" s="8" t="s">
        <v>170</v>
      </c>
      <c r="C31" s="8" t="s">
        <v>139</v>
      </c>
      <c r="D31" s="136" t="s">
        <v>160</v>
      </c>
      <c r="E31" s="78">
        <f t="shared" si="1"/>
        <v>2036.97701</v>
      </c>
      <c r="F31" s="44">
        <f t="shared" si="1"/>
        <v>2036.97701</v>
      </c>
      <c r="G31" s="91">
        <f>F31/E31</f>
        <v>1</v>
      </c>
      <c r="H31" s="86">
        <v>1791.16</v>
      </c>
      <c r="I31" s="44">
        <v>1791.16</v>
      </c>
      <c r="J31" s="44">
        <v>1791.16</v>
      </c>
      <c r="K31" s="82">
        <f>J31/I31</f>
        <v>1</v>
      </c>
      <c r="L31" s="78">
        <v>245.81700999999998</v>
      </c>
      <c r="M31" s="44">
        <v>245.81700999999998</v>
      </c>
      <c r="N31" s="108">
        <f>M31/L31</f>
        <v>1</v>
      </c>
      <c r="O31" s="86"/>
      <c r="P31" s="44"/>
      <c r="Q31" s="72"/>
      <c r="R31" s="78"/>
      <c r="S31" s="44"/>
      <c r="T31" s="62"/>
    </row>
    <row r="32" spans="1:20" ht="165" customHeight="1">
      <c r="A32" s="60">
        <v>16</v>
      </c>
      <c r="B32" s="8" t="s">
        <v>126</v>
      </c>
      <c r="C32" s="8" t="s">
        <v>169</v>
      </c>
      <c r="D32" s="136" t="s">
        <v>171</v>
      </c>
      <c r="E32" s="78">
        <f t="shared" si="1"/>
        <v>163.6</v>
      </c>
      <c r="F32" s="44">
        <f t="shared" si="1"/>
        <v>161.10500000000002</v>
      </c>
      <c r="G32" s="91">
        <f>F32/E32</f>
        <v>0.9847493887530564</v>
      </c>
      <c r="H32" s="86">
        <v>114.2</v>
      </c>
      <c r="I32" s="44">
        <v>114.2</v>
      </c>
      <c r="J32" s="44">
        <v>114.2</v>
      </c>
      <c r="K32" s="82">
        <f>J32/I32</f>
        <v>1</v>
      </c>
      <c r="L32" s="78">
        <v>49.4</v>
      </c>
      <c r="M32" s="44">
        <v>46.905</v>
      </c>
      <c r="N32" s="108">
        <f>M32/L32</f>
        <v>0.9494939271255062</v>
      </c>
      <c r="O32" s="86"/>
      <c r="P32" s="44"/>
      <c r="Q32" s="72"/>
      <c r="R32" s="78"/>
      <c r="S32" s="44"/>
      <c r="T32" s="62"/>
    </row>
    <row r="33" spans="1:20" ht="44.25" customHeight="1">
      <c r="A33" s="60"/>
      <c r="B33" s="41"/>
      <c r="C33" s="50">
        <v>13</v>
      </c>
      <c r="D33" s="80" t="s">
        <v>54</v>
      </c>
      <c r="E33" s="100"/>
      <c r="F33" s="43"/>
      <c r="G33" s="90"/>
      <c r="H33" s="95"/>
      <c r="I33" s="55"/>
      <c r="J33" s="55"/>
      <c r="K33" s="83"/>
      <c r="L33" s="92"/>
      <c r="M33" s="55"/>
      <c r="N33" s="61"/>
      <c r="O33" s="95"/>
      <c r="P33" s="55"/>
      <c r="Q33" s="83"/>
      <c r="R33" s="92"/>
      <c r="S33" s="55"/>
      <c r="T33" s="61"/>
    </row>
    <row r="34" spans="1:20" ht="105.75" customHeight="1">
      <c r="A34" s="60">
        <v>17</v>
      </c>
      <c r="B34" s="8" t="s">
        <v>31</v>
      </c>
      <c r="C34" s="8" t="s">
        <v>76</v>
      </c>
      <c r="D34" s="136" t="s">
        <v>77</v>
      </c>
      <c r="E34" s="51">
        <f>I34+L34+O34+R34</f>
        <v>1566</v>
      </c>
      <c r="F34" s="12">
        <f>J34+M34+P34+S34</f>
        <v>1566</v>
      </c>
      <c r="G34" s="87">
        <v>0</v>
      </c>
      <c r="H34" s="52">
        <v>1092.9</v>
      </c>
      <c r="I34" s="12">
        <v>1092.9</v>
      </c>
      <c r="J34" s="12">
        <v>1092.9</v>
      </c>
      <c r="K34" s="73">
        <f>J34/I34</f>
        <v>1</v>
      </c>
      <c r="L34" s="51">
        <v>473.1</v>
      </c>
      <c r="M34" s="12">
        <v>473.1</v>
      </c>
      <c r="N34" s="87">
        <f>M34/L34</f>
        <v>1</v>
      </c>
      <c r="O34" s="52"/>
      <c r="P34" s="12"/>
      <c r="Q34" s="74"/>
      <c r="R34" s="51"/>
      <c r="S34" s="12"/>
      <c r="T34" s="64"/>
    </row>
    <row r="35" spans="1:20" ht="120.75" customHeight="1">
      <c r="A35" s="60">
        <v>18</v>
      </c>
      <c r="B35" s="8" t="s">
        <v>32</v>
      </c>
      <c r="C35" s="8" t="s">
        <v>78</v>
      </c>
      <c r="D35" s="136" t="s">
        <v>55</v>
      </c>
      <c r="E35" s="51">
        <f>I35+L35+O35+R35</f>
        <v>6428.3</v>
      </c>
      <c r="F35" s="12">
        <f>J35+M35+P35+S35</f>
        <v>6428.3</v>
      </c>
      <c r="G35" s="87">
        <f>F35/E35</f>
        <v>1</v>
      </c>
      <c r="H35" s="52">
        <v>6128.3</v>
      </c>
      <c r="I35" s="12">
        <v>6128.3</v>
      </c>
      <c r="J35" s="12">
        <v>6128.3</v>
      </c>
      <c r="K35" s="73">
        <f>J35/I35</f>
        <v>1</v>
      </c>
      <c r="L35" s="51">
        <v>300</v>
      </c>
      <c r="M35" s="12">
        <v>300</v>
      </c>
      <c r="N35" s="87">
        <f>M35/L35</f>
        <v>1</v>
      </c>
      <c r="O35" s="52"/>
      <c r="P35" s="12"/>
      <c r="Q35" s="69"/>
      <c r="R35" s="51"/>
      <c r="S35" s="12"/>
      <c r="T35" s="64"/>
    </row>
    <row r="36" spans="1:20" ht="59.25" customHeight="1">
      <c r="A36" s="60"/>
      <c r="B36" s="41"/>
      <c r="C36" s="50">
        <v>15</v>
      </c>
      <c r="D36" s="80" t="s">
        <v>57</v>
      </c>
      <c r="E36" s="100"/>
      <c r="F36" s="43"/>
      <c r="G36" s="90"/>
      <c r="H36" s="95"/>
      <c r="I36" s="55"/>
      <c r="J36" s="55"/>
      <c r="K36" s="83"/>
      <c r="L36" s="92"/>
      <c r="M36" s="55"/>
      <c r="N36" s="61"/>
      <c r="O36" s="86"/>
      <c r="P36" s="44"/>
      <c r="Q36" s="72"/>
      <c r="R36" s="78"/>
      <c r="S36" s="44"/>
      <c r="T36" s="62"/>
    </row>
    <row r="37" spans="1:20" ht="90" customHeight="1">
      <c r="A37" s="60">
        <v>19</v>
      </c>
      <c r="B37" s="8" t="s">
        <v>33</v>
      </c>
      <c r="C37" s="8" t="s">
        <v>89</v>
      </c>
      <c r="D37" s="135" t="s">
        <v>56</v>
      </c>
      <c r="E37" s="51">
        <f aca="true" t="shared" si="2" ref="E37:F39">I37+L37+O37+R37</f>
        <v>85817.762</v>
      </c>
      <c r="F37" s="12">
        <f t="shared" si="2"/>
        <v>85817.76</v>
      </c>
      <c r="G37" s="87">
        <f>F37/E37</f>
        <v>0.9999999766948011</v>
      </c>
      <c r="H37" s="52">
        <v>68654.208</v>
      </c>
      <c r="I37" s="12">
        <v>68654.208</v>
      </c>
      <c r="J37" s="12">
        <v>68654.208</v>
      </c>
      <c r="K37" s="69">
        <f>J37/I37</f>
        <v>1</v>
      </c>
      <c r="L37" s="51">
        <v>17163.554</v>
      </c>
      <c r="M37" s="12">
        <v>17163.552</v>
      </c>
      <c r="N37" s="87">
        <f>M37/L37</f>
        <v>0.999999883474017</v>
      </c>
      <c r="O37" s="52"/>
      <c r="P37" s="12"/>
      <c r="Q37" s="75"/>
      <c r="R37" s="51"/>
      <c r="S37" s="12"/>
      <c r="T37" s="65"/>
    </row>
    <row r="38" spans="1:20" ht="90">
      <c r="A38" s="60">
        <v>20</v>
      </c>
      <c r="B38" s="8" t="s">
        <v>33</v>
      </c>
      <c r="C38" s="8" t="s">
        <v>90</v>
      </c>
      <c r="D38" s="135" t="s">
        <v>58</v>
      </c>
      <c r="E38" s="51">
        <f t="shared" si="2"/>
        <v>57500</v>
      </c>
      <c r="F38" s="12">
        <f t="shared" si="2"/>
        <v>57500</v>
      </c>
      <c r="G38" s="87">
        <f>F38/E38</f>
        <v>1</v>
      </c>
      <c r="H38" s="52">
        <v>46000</v>
      </c>
      <c r="I38" s="12">
        <v>46000</v>
      </c>
      <c r="J38" s="12">
        <v>46000</v>
      </c>
      <c r="K38" s="69">
        <f>J38/I38</f>
        <v>1</v>
      </c>
      <c r="L38" s="51">
        <v>11500</v>
      </c>
      <c r="M38" s="12">
        <v>11500</v>
      </c>
      <c r="N38" s="87">
        <f>M38/L38</f>
        <v>1</v>
      </c>
      <c r="O38" s="52"/>
      <c r="P38" s="12"/>
      <c r="Q38" s="75"/>
      <c r="R38" s="51"/>
      <c r="S38" s="12"/>
      <c r="T38" s="65"/>
    </row>
    <row r="39" spans="1:20" ht="76.5" customHeight="1">
      <c r="A39" s="60">
        <v>21</v>
      </c>
      <c r="B39" s="8" t="s">
        <v>168</v>
      </c>
      <c r="C39" s="8" t="s">
        <v>167</v>
      </c>
      <c r="D39" s="135" t="s">
        <v>166</v>
      </c>
      <c r="E39" s="51">
        <f t="shared" si="2"/>
        <v>1708.74</v>
      </c>
      <c r="F39" s="12">
        <f t="shared" si="2"/>
        <v>1708.74</v>
      </c>
      <c r="G39" s="87">
        <f>F39/E39</f>
        <v>1</v>
      </c>
      <c r="H39" s="52">
        <v>854.37</v>
      </c>
      <c r="I39" s="12">
        <v>854.37</v>
      </c>
      <c r="J39" s="12">
        <v>854.37</v>
      </c>
      <c r="K39" s="69">
        <f>J39/I39</f>
        <v>1</v>
      </c>
      <c r="L39" s="51">
        <v>854.37</v>
      </c>
      <c r="M39" s="12">
        <v>854.37</v>
      </c>
      <c r="N39" s="87">
        <f>M39/L39</f>
        <v>1</v>
      </c>
      <c r="O39" s="52"/>
      <c r="P39" s="12"/>
      <c r="Q39" s="75"/>
      <c r="R39" s="51"/>
      <c r="S39" s="12"/>
      <c r="T39" s="65"/>
    </row>
    <row r="40" spans="1:20" ht="61.5" customHeight="1">
      <c r="A40" s="60"/>
      <c r="B40" s="8"/>
      <c r="C40" s="112" t="s">
        <v>86</v>
      </c>
      <c r="D40" s="80" t="s">
        <v>85</v>
      </c>
      <c r="E40" s="51"/>
      <c r="F40" s="12"/>
      <c r="G40" s="87"/>
      <c r="H40" s="52"/>
      <c r="I40" s="12"/>
      <c r="J40" s="12"/>
      <c r="K40" s="69"/>
      <c r="L40" s="51"/>
      <c r="M40" s="12"/>
      <c r="N40" s="87"/>
      <c r="O40" s="52"/>
      <c r="P40" s="12"/>
      <c r="Q40" s="75"/>
      <c r="R40" s="51"/>
      <c r="S40" s="12"/>
      <c r="T40" s="65"/>
    </row>
    <row r="41" spans="1:20" ht="60">
      <c r="A41" s="60">
        <v>22</v>
      </c>
      <c r="B41" s="8" t="s">
        <v>88</v>
      </c>
      <c r="C41" s="141" t="s">
        <v>84</v>
      </c>
      <c r="D41" s="135" t="s">
        <v>87</v>
      </c>
      <c r="E41" s="51">
        <f>I41+L41+O41+R41</f>
        <v>12700</v>
      </c>
      <c r="F41" s="12">
        <f>J41+M41+P41+S41</f>
        <v>12700</v>
      </c>
      <c r="G41" s="87">
        <f>F41/E41</f>
        <v>1</v>
      </c>
      <c r="H41" s="52">
        <v>8890</v>
      </c>
      <c r="I41" s="52">
        <v>8890</v>
      </c>
      <c r="J41" s="52">
        <v>8890</v>
      </c>
      <c r="K41" s="69">
        <f>J41/I41</f>
        <v>1</v>
      </c>
      <c r="L41" s="51">
        <v>3810</v>
      </c>
      <c r="M41" s="12">
        <v>3810</v>
      </c>
      <c r="N41" s="87">
        <f>M41/L41</f>
        <v>1</v>
      </c>
      <c r="O41" s="52"/>
      <c r="P41" s="12"/>
      <c r="Q41" s="75"/>
      <c r="R41" s="51"/>
      <c r="S41" s="12"/>
      <c r="T41" s="65"/>
    </row>
    <row r="42" spans="1:20" ht="123.75" customHeight="1">
      <c r="A42" s="60"/>
      <c r="B42" s="41"/>
      <c r="C42" s="50">
        <v>25</v>
      </c>
      <c r="D42" s="80" t="s">
        <v>59</v>
      </c>
      <c r="E42" s="103"/>
      <c r="F42" s="104"/>
      <c r="G42" s="90"/>
      <c r="H42" s="95"/>
      <c r="I42" s="55"/>
      <c r="J42" s="55"/>
      <c r="K42" s="83"/>
      <c r="L42" s="92"/>
      <c r="M42" s="55"/>
      <c r="N42" s="61"/>
      <c r="O42" s="95"/>
      <c r="P42" s="55"/>
      <c r="Q42" s="83"/>
      <c r="R42" s="92"/>
      <c r="S42" s="55"/>
      <c r="T42" s="61"/>
    </row>
    <row r="43" spans="1:20" ht="118.5" customHeight="1">
      <c r="A43" s="60">
        <v>23</v>
      </c>
      <c r="B43" s="8" t="s">
        <v>34</v>
      </c>
      <c r="C43" s="45" t="s">
        <v>100</v>
      </c>
      <c r="D43" s="136" t="s">
        <v>35</v>
      </c>
      <c r="E43" s="51">
        <f aca="true" t="shared" si="3" ref="E43:E60">I43+L43+O43+R43</f>
        <v>174.2</v>
      </c>
      <c r="F43" s="12">
        <f aca="true" t="shared" si="4" ref="F43:F56">J43+M43+P43+S43</f>
        <v>174.2</v>
      </c>
      <c r="G43" s="59">
        <f aca="true" t="shared" si="5" ref="G43:G56">F43/E43</f>
        <v>1</v>
      </c>
      <c r="H43" s="52">
        <v>121.9</v>
      </c>
      <c r="I43" s="12">
        <v>121.9</v>
      </c>
      <c r="J43" s="12">
        <v>121.9</v>
      </c>
      <c r="K43" s="73">
        <f aca="true" t="shared" si="6" ref="K43:K53">J43/I43</f>
        <v>1</v>
      </c>
      <c r="L43" s="51">
        <v>52.3</v>
      </c>
      <c r="M43" s="12">
        <v>52.3</v>
      </c>
      <c r="N43" s="59">
        <f aca="true" t="shared" si="7" ref="N43:N56">M43/L43</f>
        <v>1</v>
      </c>
      <c r="O43" s="52"/>
      <c r="P43" s="12"/>
      <c r="Q43" s="71"/>
      <c r="R43" s="51"/>
      <c r="S43" s="12"/>
      <c r="T43" s="53"/>
    </row>
    <row r="44" spans="1:20" ht="105.75" customHeight="1">
      <c r="A44" s="60">
        <v>24</v>
      </c>
      <c r="B44" s="8" t="s">
        <v>34</v>
      </c>
      <c r="C44" s="45" t="s">
        <v>101</v>
      </c>
      <c r="D44" s="136" t="s">
        <v>36</v>
      </c>
      <c r="E44" s="51">
        <f t="shared" si="3"/>
        <v>15237.599999999999</v>
      </c>
      <c r="F44" s="12">
        <f t="shared" si="4"/>
        <v>13647.4</v>
      </c>
      <c r="G44" s="59">
        <f t="shared" si="5"/>
        <v>0.8956397332913321</v>
      </c>
      <c r="H44" s="52">
        <v>10666.3</v>
      </c>
      <c r="I44" s="12">
        <v>10666.3</v>
      </c>
      <c r="J44" s="12">
        <v>10666.3</v>
      </c>
      <c r="K44" s="73">
        <f t="shared" si="6"/>
        <v>1</v>
      </c>
      <c r="L44" s="51">
        <v>4571.3</v>
      </c>
      <c r="M44" s="12">
        <v>2981.1</v>
      </c>
      <c r="N44" s="59">
        <f t="shared" si="7"/>
        <v>0.6521339662678013</v>
      </c>
      <c r="O44" s="52"/>
      <c r="P44" s="12"/>
      <c r="Q44" s="71"/>
      <c r="R44" s="51"/>
      <c r="S44" s="12"/>
      <c r="T44" s="53"/>
    </row>
    <row r="45" spans="1:20" ht="135" customHeight="1">
      <c r="A45" s="60">
        <v>25</v>
      </c>
      <c r="B45" s="8" t="s">
        <v>34</v>
      </c>
      <c r="C45" s="45" t="s">
        <v>102</v>
      </c>
      <c r="D45" s="136" t="s">
        <v>37</v>
      </c>
      <c r="E45" s="51">
        <f t="shared" si="3"/>
        <v>10995.1</v>
      </c>
      <c r="F45" s="12">
        <f t="shared" si="4"/>
        <v>10995.1</v>
      </c>
      <c r="G45" s="59">
        <f t="shared" si="5"/>
        <v>1</v>
      </c>
      <c r="H45" s="52">
        <v>10000</v>
      </c>
      <c r="I45" s="12">
        <v>10000</v>
      </c>
      <c r="J45" s="12">
        <v>10000</v>
      </c>
      <c r="K45" s="73">
        <f t="shared" si="6"/>
        <v>1</v>
      </c>
      <c r="L45" s="51">
        <v>995.1</v>
      </c>
      <c r="M45" s="12">
        <v>995.1</v>
      </c>
      <c r="N45" s="59">
        <f t="shared" si="7"/>
        <v>1</v>
      </c>
      <c r="O45" s="52"/>
      <c r="P45" s="12"/>
      <c r="Q45" s="71"/>
      <c r="R45" s="51"/>
      <c r="S45" s="12"/>
      <c r="T45" s="53"/>
    </row>
    <row r="46" spans="1:20" ht="149.25" customHeight="1">
      <c r="A46" s="60">
        <v>26</v>
      </c>
      <c r="B46" s="8" t="s">
        <v>34</v>
      </c>
      <c r="C46" s="45" t="s">
        <v>103</v>
      </c>
      <c r="D46" s="136" t="s">
        <v>38</v>
      </c>
      <c r="E46" s="51">
        <f t="shared" si="3"/>
        <v>270964</v>
      </c>
      <c r="F46" s="12">
        <f t="shared" si="4"/>
        <v>270964</v>
      </c>
      <c r="G46" s="59">
        <f t="shared" si="5"/>
        <v>1</v>
      </c>
      <c r="H46" s="52">
        <v>257415.8</v>
      </c>
      <c r="I46" s="12">
        <v>257415.8</v>
      </c>
      <c r="J46" s="12">
        <v>257415.8</v>
      </c>
      <c r="K46" s="73">
        <f t="shared" si="6"/>
        <v>1</v>
      </c>
      <c r="L46" s="51">
        <v>13548.2</v>
      </c>
      <c r="M46" s="12">
        <v>13548.2</v>
      </c>
      <c r="N46" s="59">
        <f t="shared" si="7"/>
        <v>1</v>
      </c>
      <c r="O46" s="52"/>
      <c r="P46" s="12"/>
      <c r="Q46" s="71"/>
      <c r="R46" s="51"/>
      <c r="S46" s="12"/>
      <c r="T46" s="53"/>
    </row>
    <row r="47" spans="1:20" ht="118.5" customHeight="1">
      <c r="A47" s="60">
        <v>27</v>
      </c>
      <c r="B47" s="8" t="s">
        <v>34</v>
      </c>
      <c r="C47" s="45" t="s">
        <v>104</v>
      </c>
      <c r="D47" s="136" t="s">
        <v>39</v>
      </c>
      <c r="E47" s="51">
        <f t="shared" si="3"/>
        <v>120732.5</v>
      </c>
      <c r="F47" s="12">
        <f t="shared" si="4"/>
        <v>120732.5</v>
      </c>
      <c r="G47" s="59">
        <f t="shared" si="5"/>
        <v>1</v>
      </c>
      <c r="H47" s="52">
        <v>84512.7</v>
      </c>
      <c r="I47" s="12">
        <v>84512.7</v>
      </c>
      <c r="J47" s="12">
        <v>84512.7</v>
      </c>
      <c r="K47" s="73">
        <f t="shared" si="6"/>
        <v>1</v>
      </c>
      <c r="L47" s="51">
        <v>36219.8</v>
      </c>
      <c r="M47" s="12">
        <v>36219.8</v>
      </c>
      <c r="N47" s="59">
        <f t="shared" si="7"/>
        <v>1</v>
      </c>
      <c r="O47" s="52"/>
      <c r="P47" s="12"/>
      <c r="Q47" s="71"/>
      <c r="R47" s="51"/>
      <c r="S47" s="12"/>
      <c r="T47" s="53"/>
    </row>
    <row r="48" spans="1:20" ht="90.75" customHeight="1">
      <c r="A48" s="60">
        <v>28</v>
      </c>
      <c r="B48" s="8" t="s">
        <v>34</v>
      </c>
      <c r="C48" s="45" t="s">
        <v>155</v>
      </c>
      <c r="D48" s="136" t="s">
        <v>156</v>
      </c>
      <c r="E48" s="51">
        <f>I48+L48+O48+R48</f>
        <v>11128.4</v>
      </c>
      <c r="F48" s="12">
        <f>J48+M48+P48+S48</f>
        <v>9619.7</v>
      </c>
      <c r="G48" s="59">
        <f>F48/E48</f>
        <v>0.8644279501096295</v>
      </c>
      <c r="H48" s="52">
        <v>4813</v>
      </c>
      <c r="I48" s="12">
        <v>4813</v>
      </c>
      <c r="J48" s="12">
        <v>4813</v>
      </c>
      <c r="K48" s="73">
        <f t="shared" si="6"/>
        <v>1</v>
      </c>
      <c r="L48" s="51">
        <v>6315.4</v>
      </c>
      <c r="M48" s="12">
        <v>4806.7</v>
      </c>
      <c r="N48" s="59">
        <f t="shared" si="7"/>
        <v>0.7611077683123793</v>
      </c>
      <c r="O48" s="52"/>
      <c r="P48" s="12"/>
      <c r="Q48" s="71"/>
      <c r="R48" s="51"/>
      <c r="S48" s="12"/>
      <c r="T48" s="53"/>
    </row>
    <row r="49" spans="1:20" ht="135">
      <c r="A49" s="60">
        <v>29</v>
      </c>
      <c r="B49" s="8" t="s">
        <v>34</v>
      </c>
      <c r="C49" s="45" t="s">
        <v>113</v>
      </c>
      <c r="D49" s="136" t="s">
        <v>40</v>
      </c>
      <c r="E49" s="51">
        <f t="shared" si="3"/>
        <v>11791.732</v>
      </c>
      <c r="F49" s="12">
        <f t="shared" si="4"/>
        <v>11791.699999999999</v>
      </c>
      <c r="G49" s="59">
        <f t="shared" si="5"/>
        <v>0.9999972862341172</v>
      </c>
      <c r="H49" s="52">
        <v>11055.3</v>
      </c>
      <c r="I49" s="12">
        <v>11055.3</v>
      </c>
      <c r="J49" s="12">
        <v>11055.3</v>
      </c>
      <c r="K49" s="73">
        <f t="shared" si="6"/>
        <v>1</v>
      </c>
      <c r="L49" s="51">
        <v>736.432</v>
      </c>
      <c r="M49" s="12">
        <v>736.4</v>
      </c>
      <c r="N49" s="59">
        <f t="shared" si="7"/>
        <v>0.999956547244009</v>
      </c>
      <c r="O49" s="52"/>
      <c r="P49" s="12"/>
      <c r="Q49" s="71"/>
      <c r="R49" s="51"/>
      <c r="S49" s="12"/>
      <c r="T49" s="53"/>
    </row>
    <row r="50" spans="1:20" ht="152.25" customHeight="1">
      <c r="A50" s="60">
        <v>30</v>
      </c>
      <c r="B50" s="8" t="s">
        <v>34</v>
      </c>
      <c r="C50" s="45" t="s">
        <v>114</v>
      </c>
      <c r="D50" s="136" t="s">
        <v>41</v>
      </c>
      <c r="E50" s="51">
        <f t="shared" si="3"/>
        <v>142901.6</v>
      </c>
      <c r="F50" s="12">
        <f t="shared" si="4"/>
        <v>142901.6</v>
      </c>
      <c r="G50" s="59">
        <f t="shared" si="5"/>
        <v>1</v>
      </c>
      <c r="H50" s="52">
        <v>134947.2</v>
      </c>
      <c r="I50" s="12">
        <v>134947.2</v>
      </c>
      <c r="J50" s="12">
        <v>134947.2</v>
      </c>
      <c r="K50" s="73">
        <f t="shared" si="6"/>
        <v>1</v>
      </c>
      <c r="L50" s="51">
        <v>7954.4</v>
      </c>
      <c r="M50" s="12">
        <v>7954.4</v>
      </c>
      <c r="N50" s="59">
        <f t="shared" si="7"/>
        <v>1</v>
      </c>
      <c r="O50" s="52"/>
      <c r="P50" s="12"/>
      <c r="Q50" s="71"/>
      <c r="R50" s="51"/>
      <c r="S50" s="12"/>
      <c r="T50" s="53"/>
    </row>
    <row r="51" spans="1:20" ht="150.75" customHeight="1">
      <c r="A51" s="60">
        <v>31</v>
      </c>
      <c r="B51" s="8" t="s">
        <v>34</v>
      </c>
      <c r="C51" s="8" t="s">
        <v>115</v>
      </c>
      <c r="D51" s="135" t="s">
        <v>42</v>
      </c>
      <c r="E51" s="51">
        <f t="shared" si="3"/>
        <v>2391.8</v>
      </c>
      <c r="F51" s="12">
        <f t="shared" si="4"/>
        <v>2353.5</v>
      </c>
      <c r="G51" s="59">
        <f t="shared" si="5"/>
        <v>0.9839869554310561</v>
      </c>
      <c r="H51" s="52">
        <v>2962.2</v>
      </c>
      <c r="I51" s="12">
        <v>2235.8</v>
      </c>
      <c r="J51" s="12">
        <v>2235.8</v>
      </c>
      <c r="K51" s="73">
        <f t="shared" si="6"/>
        <v>1</v>
      </c>
      <c r="L51" s="51">
        <v>156</v>
      </c>
      <c r="M51" s="12">
        <v>117.7</v>
      </c>
      <c r="N51" s="59">
        <f t="shared" si="7"/>
        <v>0.7544871794871795</v>
      </c>
      <c r="O51" s="52"/>
      <c r="P51" s="12"/>
      <c r="Q51" s="71"/>
      <c r="R51" s="51"/>
      <c r="S51" s="12"/>
      <c r="T51" s="53"/>
    </row>
    <row r="52" spans="1:20" ht="78" customHeight="1">
      <c r="A52" s="60">
        <v>32</v>
      </c>
      <c r="B52" s="8" t="s">
        <v>34</v>
      </c>
      <c r="C52" s="8" t="s">
        <v>141</v>
      </c>
      <c r="D52" s="135" t="s">
        <v>142</v>
      </c>
      <c r="E52" s="51">
        <f>I52+L52+O52+R52</f>
        <v>99210.20000000001</v>
      </c>
      <c r="F52" s="12">
        <f>J52+M52+P52+S52</f>
        <v>99204.9</v>
      </c>
      <c r="G52" s="59">
        <f>F52/E52</f>
        <v>0.9999465780736253</v>
      </c>
      <c r="H52" s="52">
        <v>43979.8</v>
      </c>
      <c r="I52" s="12">
        <v>43979.8</v>
      </c>
      <c r="J52" s="12">
        <v>43977.3</v>
      </c>
      <c r="K52" s="73">
        <f t="shared" si="6"/>
        <v>0.9999431557214903</v>
      </c>
      <c r="L52" s="51">
        <v>55230.4</v>
      </c>
      <c r="M52" s="12">
        <v>55227.6</v>
      </c>
      <c r="N52" s="59">
        <f>M52/L52</f>
        <v>0.9999493032822503</v>
      </c>
      <c r="O52" s="52"/>
      <c r="P52" s="12"/>
      <c r="Q52" s="71"/>
      <c r="R52" s="51"/>
      <c r="S52" s="12"/>
      <c r="T52" s="53"/>
    </row>
    <row r="53" spans="1:20" ht="91.5" customHeight="1">
      <c r="A53" s="60">
        <v>33</v>
      </c>
      <c r="B53" s="8" t="s">
        <v>34</v>
      </c>
      <c r="C53" s="8" t="s">
        <v>116</v>
      </c>
      <c r="D53" s="135" t="s">
        <v>43</v>
      </c>
      <c r="E53" s="51">
        <f t="shared" si="3"/>
        <v>45471.7</v>
      </c>
      <c r="F53" s="12">
        <f t="shared" si="4"/>
        <v>45471.7</v>
      </c>
      <c r="G53" s="59">
        <f t="shared" si="5"/>
        <v>1</v>
      </c>
      <c r="H53" s="52">
        <v>42271.7</v>
      </c>
      <c r="I53" s="12">
        <v>42271.7</v>
      </c>
      <c r="J53" s="12">
        <v>42271.7</v>
      </c>
      <c r="K53" s="73">
        <f t="shared" si="6"/>
        <v>1</v>
      </c>
      <c r="L53" s="51">
        <v>3200</v>
      </c>
      <c r="M53" s="12">
        <v>3200</v>
      </c>
      <c r="N53" s="59">
        <f t="shared" si="7"/>
        <v>1</v>
      </c>
      <c r="O53" s="52"/>
      <c r="P53" s="12"/>
      <c r="Q53" s="71"/>
      <c r="R53" s="51"/>
      <c r="S53" s="12"/>
      <c r="T53" s="53"/>
    </row>
    <row r="54" spans="1:20" ht="60">
      <c r="A54" s="60">
        <v>34</v>
      </c>
      <c r="B54" s="8" t="s">
        <v>34</v>
      </c>
      <c r="C54" s="8" t="s">
        <v>117</v>
      </c>
      <c r="D54" s="135" t="s">
        <v>44</v>
      </c>
      <c r="E54" s="51">
        <f>I54+L54+O54+R54</f>
        <v>18519.4</v>
      </c>
      <c r="F54" s="12">
        <f>J54+M54+P54+S54</f>
        <v>18443.9</v>
      </c>
      <c r="G54" s="59">
        <f>F54/E54</f>
        <v>0.995923194055963</v>
      </c>
      <c r="H54" s="52">
        <v>11667</v>
      </c>
      <c r="I54" s="12">
        <v>11667</v>
      </c>
      <c r="J54" s="12">
        <v>11667</v>
      </c>
      <c r="K54" s="73">
        <f aca="true" t="shared" si="8" ref="K54:K69">J54/I54</f>
        <v>1</v>
      </c>
      <c r="L54" s="51">
        <v>5000.4</v>
      </c>
      <c r="M54" s="12">
        <v>5000.4</v>
      </c>
      <c r="N54" s="59">
        <f t="shared" si="7"/>
        <v>1</v>
      </c>
      <c r="O54" s="52"/>
      <c r="P54" s="12"/>
      <c r="Q54" s="71"/>
      <c r="R54" s="51">
        <v>1852</v>
      </c>
      <c r="S54" s="12">
        <v>1776.5</v>
      </c>
      <c r="T54" s="59">
        <f>S54/R54</f>
        <v>0.9592332613390929</v>
      </c>
    </row>
    <row r="55" spans="1:20" ht="60">
      <c r="A55" s="60">
        <v>35</v>
      </c>
      <c r="B55" s="8" t="s">
        <v>34</v>
      </c>
      <c r="C55" s="8" t="s">
        <v>118</v>
      </c>
      <c r="D55" s="135" t="s">
        <v>45</v>
      </c>
      <c r="E55" s="51">
        <f>I55+L55+O55+R55</f>
        <v>161998.33000000002</v>
      </c>
      <c r="F55" s="12">
        <f t="shared" si="4"/>
        <v>112738.9</v>
      </c>
      <c r="G55" s="59">
        <f t="shared" si="5"/>
        <v>0.6959263098576386</v>
      </c>
      <c r="H55" s="52">
        <v>32213</v>
      </c>
      <c r="I55" s="52">
        <v>32213</v>
      </c>
      <c r="J55" s="52">
        <v>32213</v>
      </c>
      <c r="K55" s="73">
        <f t="shared" si="8"/>
        <v>1</v>
      </c>
      <c r="L55" s="51">
        <v>64986</v>
      </c>
      <c r="M55" s="12">
        <v>64986</v>
      </c>
      <c r="N55" s="59">
        <f t="shared" si="7"/>
        <v>1</v>
      </c>
      <c r="O55" s="52"/>
      <c r="P55" s="12"/>
      <c r="Q55" s="71"/>
      <c r="R55" s="51">
        <v>64799.33</v>
      </c>
      <c r="S55" s="12">
        <v>15539.9</v>
      </c>
      <c r="T55" s="59">
        <f>S55/R55</f>
        <v>0.23981575118137793</v>
      </c>
    </row>
    <row r="56" spans="1:20" ht="105">
      <c r="A56" s="60">
        <v>36</v>
      </c>
      <c r="B56" s="8" t="s">
        <v>34</v>
      </c>
      <c r="C56" s="8" t="s">
        <v>119</v>
      </c>
      <c r="D56" s="135" t="s">
        <v>46</v>
      </c>
      <c r="E56" s="51">
        <f t="shared" si="3"/>
        <v>3486.8999999999996</v>
      </c>
      <c r="F56" s="12">
        <f t="shared" si="4"/>
        <v>3486.8999999999996</v>
      </c>
      <c r="G56" s="59">
        <f t="shared" si="5"/>
        <v>1</v>
      </c>
      <c r="H56" s="52">
        <v>2938.7</v>
      </c>
      <c r="I56" s="12">
        <v>2938.7</v>
      </c>
      <c r="J56" s="12">
        <v>2938.7</v>
      </c>
      <c r="K56" s="73">
        <f t="shared" si="8"/>
        <v>1</v>
      </c>
      <c r="L56" s="51">
        <v>548.2</v>
      </c>
      <c r="M56" s="12">
        <v>548.2</v>
      </c>
      <c r="N56" s="59">
        <f t="shared" si="7"/>
        <v>1</v>
      </c>
      <c r="O56" s="52"/>
      <c r="P56" s="12"/>
      <c r="Q56" s="71"/>
      <c r="R56" s="51"/>
      <c r="S56" s="12"/>
      <c r="T56" s="53"/>
    </row>
    <row r="57" spans="1:20" ht="75">
      <c r="A57" s="60">
        <v>37</v>
      </c>
      <c r="B57" s="8" t="s">
        <v>34</v>
      </c>
      <c r="C57" s="8" t="s">
        <v>120</v>
      </c>
      <c r="D57" s="135" t="s">
        <v>60</v>
      </c>
      <c r="E57" s="51">
        <f>I57+L57+O57+R57</f>
        <v>5358.900000000001</v>
      </c>
      <c r="F57" s="12">
        <f>J57+M57+P57+S57</f>
        <v>5535.300000000001</v>
      </c>
      <c r="G57" s="59">
        <f aca="true" t="shared" si="9" ref="G57:G72">F57/E57</f>
        <v>1.0329172031573646</v>
      </c>
      <c r="H57" s="52">
        <v>1844.9</v>
      </c>
      <c r="I57" s="12">
        <v>1844.9</v>
      </c>
      <c r="J57" s="12">
        <v>1844.9</v>
      </c>
      <c r="K57" s="73">
        <f t="shared" si="8"/>
        <v>1</v>
      </c>
      <c r="L57" s="51">
        <v>790.7</v>
      </c>
      <c r="M57" s="12">
        <v>790.7</v>
      </c>
      <c r="N57" s="59">
        <f aca="true" t="shared" si="10" ref="N57:N72">M57/L57</f>
        <v>1</v>
      </c>
      <c r="O57" s="52">
        <v>1968.8</v>
      </c>
      <c r="P57" s="12">
        <v>1786.1</v>
      </c>
      <c r="Q57" s="59">
        <f>P57/O57</f>
        <v>0.9072023567655424</v>
      </c>
      <c r="R57" s="51">
        <v>754.5</v>
      </c>
      <c r="S57" s="12">
        <v>1113.6</v>
      </c>
      <c r="T57" s="87">
        <f>S57/R57</f>
        <v>1.4759443339960236</v>
      </c>
    </row>
    <row r="58" spans="1:20" ht="75">
      <c r="A58" s="60">
        <v>38</v>
      </c>
      <c r="B58" s="8" t="s">
        <v>147</v>
      </c>
      <c r="C58" s="8" t="s">
        <v>120</v>
      </c>
      <c r="D58" s="135" t="s">
        <v>60</v>
      </c>
      <c r="E58" s="51">
        <f>I58+L58+O58+R58</f>
        <v>369859.32</v>
      </c>
      <c r="F58" s="12">
        <f>J58+M58+P58+S58</f>
        <v>222842.625</v>
      </c>
      <c r="G58" s="59">
        <f>F58/E58</f>
        <v>0.6025064475866121</v>
      </c>
      <c r="H58" s="52">
        <v>194077.06999999998</v>
      </c>
      <c r="I58" s="12">
        <v>194077.06999999998</v>
      </c>
      <c r="J58" s="12">
        <v>131173.26331</v>
      </c>
      <c r="K58" s="73">
        <f t="shared" si="8"/>
        <v>0.6758823353526515</v>
      </c>
      <c r="L58" s="51">
        <v>144305.89299999998</v>
      </c>
      <c r="M58" s="12">
        <v>91669.36169</v>
      </c>
      <c r="N58" s="59">
        <f>M58/L58</f>
        <v>0.6352433693750817</v>
      </c>
      <c r="O58" s="52">
        <v>1476.357</v>
      </c>
      <c r="P58" s="12">
        <v>0</v>
      </c>
      <c r="Q58" s="59">
        <f>P58/O58</f>
        <v>0</v>
      </c>
      <c r="R58" s="51">
        <v>30000</v>
      </c>
      <c r="S58" s="12">
        <v>0</v>
      </c>
      <c r="T58" s="87">
        <f>S58/R58</f>
        <v>0</v>
      </c>
    </row>
    <row r="59" spans="1:20" ht="75">
      <c r="A59" s="60">
        <v>39</v>
      </c>
      <c r="B59" s="8" t="s">
        <v>61</v>
      </c>
      <c r="C59" s="8" t="s">
        <v>120</v>
      </c>
      <c r="D59" s="135" t="s">
        <v>60</v>
      </c>
      <c r="E59" s="51">
        <f t="shared" si="3"/>
        <v>6814.4</v>
      </c>
      <c r="F59" s="12">
        <f aca="true" t="shared" si="11" ref="F59:F72">J59+M59+P59+S59</f>
        <v>6806.8</v>
      </c>
      <c r="G59" s="59">
        <f t="shared" si="9"/>
        <v>0.9988847147217658</v>
      </c>
      <c r="H59" s="52">
        <v>4293</v>
      </c>
      <c r="I59" s="12">
        <v>4293</v>
      </c>
      <c r="J59" s="12">
        <v>4293</v>
      </c>
      <c r="K59" s="73">
        <f t="shared" si="8"/>
        <v>1</v>
      </c>
      <c r="L59" s="51">
        <v>1840</v>
      </c>
      <c r="M59" s="12">
        <v>1840</v>
      </c>
      <c r="N59" s="59">
        <f t="shared" si="10"/>
        <v>1</v>
      </c>
      <c r="O59" s="52">
        <v>681.4</v>
      </c>
      <c r="P59" s="12">
        <v>673.8</v>
      </c>
      <c r="Q59" s="59">
        <f>P59/O59</f>
        <v>0.9888464925154095</v>
      </c>
      <c r="R59" s="51"/>
      <c r="S59" s="12"/>
      <c r="T59" s="53"/>
    </row>
    <row r="60" spans="1:20" ht="75">
      <c r="A60" s="60">
        <v>40</v>
      </c>
      <c r="B60" s="8" t="s">
        <v>62</v>
      </c>
      <c r="C60" s="8" t="s">
        <v>120</v>
      </c>
      <c r="D60" s="135" t="s">
        <v>60</v>
      </c>
      <c r="E60" s="51">
        <f t="shared" si="3"/>
        <v>58469.2</v>
      </c>
      <c r="F60" s="12">
        <f t="shared" si="11"/>
        <v>71479.90000000001</v>
      </c>
      <c r="G60" s="59">
        <f t="shared" si="9"/>
        <v>1.2225222852373558</v>
      </c>
      <c r="H60" s="52">
        <v>3100</v>
      </c>
      <c r="I60" s="12">
        <v>3100</v>
      </c>
      <c r="J60" s="12">
        <v>3100</v>
      </c>
      <c r="K60" s="73">
        <f t="shared" si="8"/>
        <v>1</v>
      </c>
      <c r="L60" s="51">
        <v>50768</v>
      </c>
      <c r="M60" s="12">
        <v>63787.1</v>
      </c>
      <c r="N60" s="59">
        <f t="shared" si="10"/>
        <v>1.2564430349826663</v>
      </c>
      <c r="O60" s="52">
        <v>4601.2</v>
      </c>
      <c r="P60" s="12">
        <v>4592.8</v>
      </c>
      <c r="Q60" s="59">
        <f>P60/O60</f>
        <v>0.9981743892897506</v>
      </c>
      <c r="R60" s="51"/>
      <c r="S60" s="12"/>
      <c r="T60" s="53"/>
    </row>
    <row r="61" spans="1:20" ht="75">
      <c r="A61" s="60">
        <v>41</v>
      </c>
      <c r="B61" s="8" t="s">
        <v>63</v>
      </c>
      <c r="C61" s="8" t="s">
        <v>120</v>
      </c>
      <c r="D61" s="135" t="s">
        <v>60</v>
      </c>
      <c r="E61" s="51">
        <f aca="true" t="shared" si="12" ref="E61:E72">I61+L61+O61+R61</f>
        <v>36566</v>
      </c>
      <c r="F61" s="12">
        <f t="shared" si="11"/>
        <v>43450.236999999994</v>
      </c>
      <c r="G61" s="59">
        <f t="shared" si="9"/>
        <v>1.1882688016189902</v>
      </c>
      <c r="H61" s="52">
        <v>15357</v>
      </c>
      <c r="I61" s="12">
        <v>15357</v>
      </c>
      <c r="J61" s="12">
        <v>15357</v>
      </c>
      <c r="K61" s="73">
        <f t="shared" si="8"/>
        <v>1</v>
      </c>
      <c r="L61" s="51">
        <v>6582</v>
      </c>
      <c r="M61" s="12">
        <v>6684</v>
      </c>
      <c r="N61" s="59">
        <f t="shared" si="10"/>
        <v>1.015496809480401</v>
      </c>
      <c r="O61" s="52">
        <v>3657</v>
      </c>
      <c r="P61" s="12">
        <v>3881.637</v>
      </c>
      <c r="Q61" s="59">
        <f>P61/O61</f>
        <v>1.0614265791632487</v>
      </c>
      <c r="R61" s="51">
        <v>10970</v>
      </c>
      <c r="S61" s="12">
        <v>17527.6</v>
      </c>
      <c r="T61" s="59">
        <f>S61/R61</f>
        <v>1.5977757520510483</v>
      </c>
    </row>
    <row r="62" spans="1:20" ht="135">
      <c r="A62" s="60">
        <v>42</v>
      </c>
      <c r="B62" s="8" t="s">
        <v>34</v>
      </c>
      <c r="C62" s="8" t="s">
        <v>157</v>
      </c>
      <c r="D62" s="135" t="s">
        <v>158</v>
      </c>
      <c r="E62" s="51">
        <f>I62+L62+O62+R62</f>
        <v>1763.5</v>
      </c>
      <c r="F62" s="12">
        <f>J62+M62+P62+S62</f>
        <v>1763.5</v>
      </c>
      <c r="G62" s="59">
        <f>F62/E62</f>
        <v>1</v>
      </c>
      <c r="H62" s="52">
        <v>1675.3</v>
      </c>
      <c r="I62" s="12">
        <v>1675.3</v>
      </c>
      <c r="J62" s="12">
        <v>1675.3</v>
      </c>
      <c r="K62" s="73">
        <f t="shared" si="8"/>
        <v>1</v>
      </c>
      <c r="L62" s="51">
        <v>88.2</v>
      </c>
      <c r="M62" s="12">
        <v>88.2</v>
      </c>
      <c r="N62" s="59">
        <f t="shared" si="10"/>
        <v>1</v>
      </c>
      <c r="O62" s="52"/>
      <c r="P62" s="12"/>
      <c r="Q62" s="69"/>
      <c r="R62" s="51"/>
      <c r="S62" s="12"/>
      <c r="T62" s="59"/>
    </row>
    <row r="63" spans="1:20" ht="150.75" customHeight="1">
      <c r="A63" s="60">
        <v>43</v>
      </c>
      <c r="B63" s="8" t="s">
        <v>34</v>
      </c>
      <c r="C63" s="8" t="s">
        <v>143</v>
      </c>
      <c r="D63" s="135" t="s">
        <v>144</v>
      </c>
      <c r="E63" s="51">
        <f>I63+L63+O63+R63</f>
        <v>968421.1</v>
      </c>
      <c r="F63" s="12">
        <f>J63+M63+P63+S63</f>
        <v>968421.1</v>
      </c>
      <c r="G63" s="59">
        <f>F63/E63</f>
        <v>1</v>
      </c>
      <c r="H63" s="52">
        <v>920000</v>
      </c>
      <c r="I63" s="12">
        <v>920000</v>
      </c>
      <c r="J63" s="12">
        <v>920000</v>
      </c>
      <c r="K63" s="73">
        <f t="shared" si="8"/>
        <v>1</v>
      </c>
      <c r="L63" s="51">
        <v>48421.1</v>
      </c>
      <c r="M63" s="12">
        <v>48421.1</v>
      </c>
      <c r="N63" s="59">
        <f t="shared" si="10"/>
        <v>1</v>
      </c>
      <c r="O63" s="52"/>
      <c r="P63" s="12"/>
      <c r="Q63" s="69"/>
      <c r="R63" s="51"/>
      <c r="S63" s="12"/>
      <c r="T63" s="59"/>
    </row>
    <row r="64" spans="1:20" ht="75">
      <c r="A64" s="60">
        <v>44</v>
      </c>
      <c r="B64" s="8" t="s">
        <v>34</v>
      </c>
      <c r="C64" s="45" t="s">
        <v>105</v>
      </c>
      <c r="D64" s="136" t="s">
        <v>69</v>
      </c>
      <c r="E64" s="51">
        <f t="shared" si="12"/>
        <v>178480.3</v>
      </c>
      <c r="F64" s="12">
        <f t="shared" si="11"/>
        <v>178480.3</v>
      </c>
      <c r="G64" s="59">
        <f t="shared" si="9"/>
        <v>1</v>
      </c>
      <c r="H64" s="52">
        <v>124936.2</v>
      </c>
      <c r="I64" s="12">
        <v>124936.2</v>
      </c>
      <c r="J64" s="12">
        <v>124936.2</v>
      </c>
      <c r="K64" s="73">
        <f t="shared" si="8"/>
        <v>1</v>
      </c>
      <c r="L64" s="51">
        <v>53544.1</v>
      </c>
      <c r="M64" s="12">
        <v>53544.1</v>
      </c>
      <c r="N64" s="59">
        <f t="shared" si="10"/>
        <v>1</v>
      </c>
      <c r="O64" s="52"/>
      <c r="P64" s="12"/>
      <c r="Q64" s="71"/>
      <c r="R64" s="51"/>
      <c r="S64" s="12"/>
      <c r="T64" s="53"/>
    </row>
    <row r="65" spans="1:20" ht="150.75" customHeight="1">
      <c r="A65" s="60">
        <v>45</v>
      </c>
      <c r="B65" s="8" t="s">
        <v>34</v>
      </c>
      <c r="C65" s="45" t="s">
        <v>164</v>
      </c>
      <c r="D65" s="136" t="s">
        <v>165</v>
      </c>
      <c r="E65" s="51">
        <f>I65+L65+O65+R65</f>
        <v>73966.3</v>
      </c>
      <c r="F65" s="12">
        <f>J65+M65+P65+S65</f>
        <v>73562</v>
      </c>
      <c r="G65" s="59">
        <f>F65/E65</f>
        <v>0.9945339972392833</v>
      </c>
      <c r="H65" s="52">
        <v>77400</v>
      </c>
      <c r="I65" s="12">
        <v>69892.6</v>
      </c>
      <c r="J65" s="12">
        <v>69892.6</v>
      </c>
      <c r="K65" s="73">
        <f t="shared" si="8"/>
        <v>1</v>
      </c>
      <c r="L65" s="51">
        <v>4073.7</v>
      </c>
      <c r="M65" s="12">
        <v>3669.4</v>
      </c>
      <c r="N65" s="59">
        <f t="shared" si="10"/>
        <v>0.9007536146500725</v>
      </c>
      <c r="O65" s="52"/>
      <c r="P65" s="12"/>
      <c r="Q65" s="71"/>
      <c r="R65" s="51"/>
      <c r="S65" s="12"/>
      <c r="T65" s="53"/>
    </row>
    <row r="66" spans="1:20" ht="88.5" customHeight="1">
      <c r="A66" s="60">
        <v>46</v>
      </c>
      <c r="B66" s="8" t="s">
        <v>34</v>
      </c>
      <c r="C66" s="45" t="s">
        <v>106</v>
      </c>
      <c r="D66" s="136" t="s">
        <v>66</v>
      </c>
      <c r="E66" s="51">
        <f t="shared" si="12"/>
        <v>12964.5</v>
      </c>
      <c r="F66" s="12">
        <f t="shared" si="11"/>
        <v>12964.5</v>
      </c>
      <c r="G66" s="59">
        <f t="shared" si="9"/>
        <v>1</v>
      </c>
      <c r="H66" s="52">
        <v>12315.5</v>
      </c>
      <c r="I66" s="12">
        <v>12315.5</v>
      </c>
      <c r="J66" s="12">
        <v>12315.5</v>
      </c>
      <c r="K66" s="73">
        <f t="shared" si="8"/>
        <v>1</v>
      </c>
      <c r="L66" s="51">
        <v>649</v>
      </c>
      <c r="M66" s="12">
        <v>649</v>
      </c>
      <c r="N66" s="59">
        <f t="shared" si="10"/>
        <v>1</v>
      </c>
      <c r="O66" s="52"/>
      <c r="P66" s="12"/>
      <c r="Q66" s="71"/>
      <c r="R66" s="51"/>
      <c r="S66" s="12"/>
      <c r="T66" s="53"/>
    </row>
    <row r="67" spans="1:20" ht="102.75" customHeight="1">
      <c r="A67" s="60">
        <v>47</v>
      </c>
      <c r="B67" s="8" t="s">
        <v>34</v>
      </c>
      <c r="C67" s="45" t="s">
        <v>107</v>
      </c>
      <c r="D67" s="136" t="s">
        <v>67</v>
      </c>
      <c r="E67" s="51">
        <f t="shared" si="12"/>
        <v>203677.5</v>
      </c>
      <c r="F67" s="12">
        <f t="shared" si="11"/>
        <v>203677.5</v>
      </c>
      <c r="G67" s="59">
        <f t="shared" si="9"/>
        <v>1</v>
      </c>
      <c r="H67" s="52">
        <v>193493.5</v>
      </c>
      <c r="I67" s="12">
        <v>193493.5</v>
      </c>
      <c r="J67" s="12">
        <v>193493.5</v>
      </c>
      <c r="K67" s="73">
        <f t="shared" si="8"/>
        <v>1</v>
      </c>
      <c r="L67" s="51">
        <v>10184</v>
      </c>
      <c r="M67" s="12">
        <v>10184</v>
      </c>
      <c r="N67" s="59">
        <f t="shared" si="10"/>
        <v>1</v>
      </c>
      <c r="O67" s="52"/>
      <c r="P67" s="12"/>
      <c r="Q67" s="71"/>
      <c r="R67" s="51"/>
      <c r="S67" s="12"/>
      <c r="T67" s="53"/>
    </row>
    <row r="68" spans="1:20" ht="73.5" customHeight="1">
      <c r="A68" s="60">
        <v>48</v>
      </c>
      <c r="B68" s="8" t="s">
        <v>34</v>
      </c>
      <c r="C68" s="45" t="s">
        <v>110</v>
      </c>
      <c r="D68" s="136" t="s">
        <v>71</v>
      </c>
      <c r="E68" s="51">
        <f t="shared" si="12"/>
        <v>3838.2</v>
      </c>
      <c r="F68" s="12">
        <f t="shared" si="11"/>
        <v>3838.2</v>
      </c>
      <c r="G68" s="59">
        <f t="shared" si="9"/>
        <v>1</v>
      </c>
      <c r="H68" s="52">
        <v>2600.5</v>
      </c>
      <c r="I68" s="12">
        <v>2600.5</v>
      </c>
      <c r="J68" s="12">
        <v>2600.5</v>
      </c>
      <c r="K68" s="73">
        <f t="shared" si="8"/>
        <v>1</v>
      </c>
      <c r="L68" s="51">
        <v>1237.7</v>
      </c>
      <c r="M68" s="12">
        <v>1237.7</v>
      </c>
      <c r="N68" s="59">
        <f t="shared" si="10"/>
        <v>1</v>
      </c>
      <c r="O68" s="52"/>
      <c r="P68" s="12"/>
      <c r="Q68" s="71"/>
      <c r="R68" s="51"/>
      <c r="S68" s="12"/>
      <c r="T68" s="53"/>
    </row>
    <row r="69" spans="1:20" ht="60.75" customHeight="1">
      <c r="A69" s="60">
        <v>49</v>
      </c>
      <c r="B69" s="8" t="s">
        <v>34</v>
      </c>
      <c r="C69" s="45" t="s">
        <v>108</v>
      </c>
      <c r="D69" s="136" t="s">
        <v>70</v>
      </c>
      <c r="E69" s="51">
        <f t="shared" si="12"/>
        <v>675.8</v>
      </c>
      <c r="F69" s="12">
        <f t="shared" si="11"/>
        <v>675.8</v>
      </c>
      <c r="G69" s="59">
        <f t="shared" si="9"/>
        <v>1</v>
      </c>
      <c r="H69" s="52">
        <v>473</v>
      </c>
      <c r="I69" s="12">
        <v>473</v>
      </c>
      <c r="J69" s="12">
        <v>473</v>
      </c>
      <c r="K69" s="73">
        <f t="shared" si="8"/>
        <v>1</v>
      </c>
      <c r="L69" s="51">
        <v>202.8</v>
      </c>
      <c r="M69" s="12">
        <v>202.8</v>
      </c>
      <c r="N69" s="59">
        <f t="shared" si="10"/>
        <v>1</v>
      </c>
      <c r="O69" s="52"/>
      <c r="P69" s="12"/>
      <c r="Q69" s="71"/>
      <c r="R69" s="51"/>
      <c r="S69" s="12"/>
      <c r="T69" s="53"/>
    </row>
    <row r="70" spans="1:20" ht="75" customHeight="1">
      <c r="A70" s="60">
        <v>50</v>
      </c>
      <c r="B70" s="8" t="s">
        <v>34</v>
      </c>
      <c r="C70" s="8" t="s">
        <v>145</v>
      </c>
      <c r="D70" s="135" t="s">
        <v>146</v>
      </c>
      <c r="E70" s="51">
        <f>I70+L70+O70+R70</f>
        <v>33097.7</v>
      </c>
      <c r="F70" s="12">
        <f>J70+M70+P70+S70</f>
        <v>33097.7</v>
      </c>
      <c r="G70" s="59">
        <f>F70/E70</f>
        <v>1</v>
      </c>
      <c r="H70" s="52">
        <v>22245.5</v>
      </c>
      <c r="I70" s="12">
        <v>22245.5</v>
      </c>
      <c r="J70" s="12">
        <v>22245.5</v>
      </c>
      <c r="K70" s="73">
        <f>J70/I70</f>
        <v>1</v>
      </c>
      <c r="L70" s="51">
        <v>10852.2</v>
      </c>
      <c r="M70" s="12">
        <v>10852.2</v>
      </c>
      <c r="N70" s="59">
        <f t="shared" si="10"/>
        <v>1</v>
      </c>
      <c r="O70" s="52"/>
      <c r="P70" s="12"/>
      <c r="Q70" s="71"/>
      <c r="R70" s="51"/>
      <c r="S70" s="12"/>
      <c r="T70" s="53"/>
    </row>
    <row r="71" spans="1:20" ht="74.25" customHeight="1">
      <c r="A71" s="60">
        <v>51</v>
      </c>
      <c r="B71" s="8" t="s">
        <v>34</v>
      </c>
      <c r="C71" s="8" t="s">
        <v>109</v>
      </c>
      <c r="D71" s="135" t="s">
        <v>68</v>
      </c>
      <c r="E71" s="51">
        <f t="shared" si="12"/>
        <v>6315.200000000001</v>
      </c>
      <c r="F71" s="12">
        <f t="shared" si="11"/>
        <v>6315.200000000001</v>
      </c>
      <c r="G71" s="59">
        <f t="shared" si="9"/>
        <v>1</v>
      </c>
      <c r="H71" s="52">
        <v>4420.6</v>
      </c>
      <c r="I71" s="12">
        <v>4420.6</v>
      </c>
      <c r="J71" s="12">
        <v>4420.6</v>
      </c>
      <c r="K71" s="73">
        <f>J71/I71</f>
        <v>1</v>
      </c>
      <c r="L71" s="51">
        <v>1894.6</v>
      </c>
      <c r="M71" s="12">
        <v>1894.6</v>
      </c>
      <c r="N71" s="59">
        <f t="shared" si="10"/>
        <v>1</v>
      </c>
      <c r="O71" s="52"/>
      <c r="P71" s="12"/>
      <c r="Q71" s="71"/>
      <c r="R71" s="51"/>
      <c r="S71" s="12"/>
      <c r="T71" s="53"/>
    </row>
    <row r="72" spans="1:20" ht="148.5" customHeight="1">
      <c r="A72" s="60">
        <v>52</v>
      </c>
      <c r="B72" s="8" t="s">
        <v>34</v>
      </c>
      <c r="C72" s="45" t="s">
        <v>112</v>
      </c>
      <c r="D72" s="136" t="s">
        <v>111</v>
      </c>
      <c r="E72" s="51">
        <f t="shared" si="12"/>
        <v>12586.2</v>
      </c>
      <c r="F72" s="12">
        <f t="shared" si="11"/>
        <v>12586.2</v>
      </c>
      <c r="G72" s="59">
        <f t="shared" si="9"/>
        <v>1</v>
      </c>
      <c r="H72" s="52">
        <v>11956.2</v>
      </c>
      <c r="I72" s="12">
        <v>11956.2</v>
      </c>
      <c r="J72" s="12">
        <v>11956.2</v>
      </c>
      <c r="K72" s="73">
        <f>J72/I72</f>
        <v>1</v>
      </c>
      <c r="L72" s="51">
        <v>630</v>
      </c>
      <c r="M72" s="12">
        <v>630</v>
      </c>
      <c r="N72" s="59">
        <f t="shared" si="10"/>
        <v>1</v>
      </c>
      <c r="O72" s="52"/>
      <c r="P72" s="12"/>
      <c r="Q72" s="71"/>
      <c r="R72" s="51"/>
      <c r="S72" s="12"/>
      <c r="T72" s="53"/>
    </row>
    <row r="73" spans="1:20" ht="52.5" customHeight="1">
      <c r="A73" s="60"/>
      <c r="B73" s="8"/>
      <c r="C73" s="50">
        <v>26</v>
      </c>
      <c r="D73" s="80" t="s">
        <v>151</v>
      </c>
      <c r="E73" s="51"/>
      <c r="F73" s="12"/>
      <c r="G73" s="59"/>
      <c r="H73" s="52"/>
      <c r="I73" s="12"/>
      <c r="J73" s="12"/>
      <c r="K73" s="73"/>
      <c r="L73" s="51"/>
      <c r="M73" s="12"/>
      <c r="N73" s="59"/>
      <c r="O73" s="52"/>
      <c r="P73" s="12"/>
      <c r="Q73" s="71"/>
      <c r="R73" s="51"/>
      <c r="S73" s="12"/>
      <c r="T73" s="53"/>
    </row>
    <row r="74" spans="1:20" ht="120.75" customHeight="1">
      <c r="A74" s="60">
        <v>53</v>
      </c>
      <c r="B74" s="8" t="s">
        <v>153</v>
      </c>
      <c r="C74" s="45" t="s">
        <v>154</v>
      </c>
      <c r="D74" s="136" t="s">
        <v>152</v>
      </c>
      <c r="E74" s="51">
        <f>I74+L74+O74+R74</f>
        <v>38425.06</v>
      </c>
      <c r="F74" s="12">
        <f>J74+M74+P74+S74</f>
        <v>32341.5</v>
      </c>
      <c r="G74" s="59">
        <f>F74/E74</f>
        <v>0.8416772803998225</v>
      </c>
      <c r="H74" s="52">
        <v>146312.46</v>
      </c>
      <c r="I74" s="12">
        <v>30724.4</v>
      </c>
      <c r="J74" s="12">
        <v>30724.4</v>
      </c>
      <c r="K74" s="73">
        <f>J74/I74</f>
        <v>1</v>
      </c>
      <c r="L74" s="51">
        <v>7700.66</v>
      </c>
      <c r="M74" s="12">
        <v>1617.1</v>
      </c>
      <c r="N74" s="59">
        <f>M74/L74</f>
        <v>0.20999498744263478</v>
      </c>
      <c r="O74" s="52"/>
      <c r="P74" s="12"/>
      <c r="Q74" s="71"/>
      <c r="R74" s="51"/>
      <c r="S74" s="12"/>
      <c r="T74" s="53"/>
    </row>
    <row r="75" spans="1:20" ht="59.25" customHeight="1">
      <c r="A75" s="60"/>
      <c r="B75" s="8"/>
      <c r="C75" s="50">
        <v>28</v>
      </c>
      <c r="D75" s="142" t="s">
        <v>79</v>
      </c>
      <c r="E75" s="51"/>
      <c r="F75" s="12"/>
      <c r="G75" s="109"/>
      <c r="H75" s="111"/>
      <c r="I75" s="12"/>
      <c r="J75" s="12"/>
      <c r="K75" s="110"/>
      <c r="L75" s="51"/>
      <c r="M75" s="12"/>
      <c r="N75" s="109"/>
      <c r="O75" s="51"/>
      <c r="P75" s="12"/>
      <c r="Q75" s="109"/>
      <c r="R75" s="51"/>
      <c r="S75" s="12"/>
      <c r="T75" s="53"/>
    </row>
    <row r="76" spans="1:20" ht="75.75" thickBot="1">
      <c r="A76" s="143">
        <v>54</v>
      </c>
      <c r="B76" s="144" t="s">
        <v>73</v>
      </c>
      <c r="C76" s="144" t="s">
        <v>80</v>
      </c>
      <c r="D76" s="145" t="s">
        <v>72</v>
      </c>
      <c r="E76" s="113">
        <f>I76+L76+O76+R76</f>
        <v>6335.599999999999</v>
      </c>
      <c r="F76" s="114">
        <f>J76+M76+P76+S76</f>
        <v>6335.599999999999</v>
      </c>
      <c r="G76" s="146">
        <f>F76/E76</f>
        <v>1</v>
      </c>
      <c r="H76" s="113" t="s">
        <v>81</v>
      </c>
      <c r="I76" s="114" t="s">
        <v>81</v>
      </c>
      <c r="J76" s="114" t="s">
        <v>81</v>
      </c>
      <c r="K76" s="147">
        <f>J76/I76</f>
        <v>1</v>
      </c>
      <c r="L76" s="113" t="s">
        <v>82</v>
      </c>
      <c r="M76" s="114" t="s">
        <v>82</v>
      </c>
      <c r="N76" s="146">
        <f>M76/L76</f>
        <v>1</v>
      </c>
      <c r="O76" s="113" t="s">
        <v>83</v>
      </c>
      <c r="P76" s="114" t="s">
        <v>83</v>
      </c>
      <c r="Q76" s="146">
        <f>P76/O76</f>
        <v>1</v>
      </c>
      <c r="R76" s="113"/>
      <c r="S76" s="114"/>
      <c r="T76" s="115"/>
    </row>
    <row r="77" spans="1:20" ht="18.75" customHeight="1">
      <c r="A77" s="161" t="s">
        <v>163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</row>
  </sheetData>
  <sheetProtection/>
  <mergeCells count="15">
    <mergeCell ref="B1:S1"/>
    <mergeCell ref="L3:N3"/>
    <mergeCell ref="G2:J2"/>
    <mergeCell ref="G3:J3"/>
    <mergeCell ref="L2:N2"/>
    <mergeCell ref="A5:A7"/>
    <mergeCell ref="O6:Q6"/>
    <mergeCell ref="E5:G6"/>
    <mergeCell ref="H6:K6"/>
    <mergeCell ref="L6:N6"/>
    <mergeCell ref="D5:D7"/>
    <mergeCell ref="B5:C6"/>
    <mergeCell ref="A77:T77"/>
    <mergeCell ref="R6:T6"/>
    <mergeCell ref="H5:T5"/>
  </mergeCells>
  <printOptions horizontalCentered="1"/>
  <pageMargins left="0.1968503937007874" right="0" top="0.5905511811023623" bottom="0.2755905511811024" header="0.31496062992125984" footer="0.5118110236220472"/>
  <pageSetup fitToHeight="0" fitToWidth="1" orientation="landscape" paperSize="9" scale="58" r:id="rId1"/>
  <headerFooter alignWithMargins="0">
    <oddHeader>&amp;C&amp;P</oddHeader>
  </headerFooter>
  <rowBreaks count="6" manualBreakCount="6">
    <brk id="31" max="19" man="1"/>
    <brk id="39" max="19" man="1"/>
    <brk id="46" max="19" man="1"/>
    <brk id="52" max="19" man="1"/>
    <brk id="61" max="19" man="1"/>
    <brk id="68" max="19" man="1"/>
  </rowBreaks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Анпилогова Ольга Владимировна</cp:lastModifiedBy>
  <cp:lastPrinted>2017-01-17T09:47:15Z</cp:lastPrinted>
  <dcterms:created xsi:type="dcterms:W3CDTF">2012-12-24T07:36:17Z</dcterms:created>
  <dcterms:modified xsi:type="dcterms:W3CDTF">2017-04-24T07:42:19Z</dcterms:modified>
  <cp:category/>
  <cp:version/>
  <cp:contentType/>
  <cp:contentStatus/>
</cp:coreProperties>
</file>