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855" windowWidth="26010" windowHeight="11820" activeTab="0"/>
  </bookViews>
  <sheets>
    <sheet name="ФОРМА" sheetId="1" r:id="rId1"/>
  </sheets>
  <definedNames>
    <definedName name="_xlnm.Print_Titles" localSheetId="0">'ФОРМА'!$5:$8</definedName>
    <definedName name="_xlnm.Print_Area" localSheetId="0">'ФОРМА'!$B$1:$T$70</definedName>
  </definedNames>
  <calcPr fullCalcOnLoad="1"/>
</workbook>
</file>

<file path=xl/sharedStrings.xml><?xml version="1.0" encoding="utf-8"?>
<sst xmlns="http://schemas.openxmlformats.org/spreadsheetml/2006/main" count="211" uniqueCount="161">
  <si>
    <t>Федеральный бюджет</t>
  </si>
  <si>
    <t>Областной бюджет</t>
  </si>
  <si>
    <t>Бюджеты МО</t>
  </si>
  <si>
    <t>в том числе</t>
  </si>
  <si>
    <t>наименование субъекта РФ</t>
  </si>
  <si>
    <t>отчетный период</t>
  </si>
  <si>
    <t>Общая сумма</t>
  </si>
  <si>
    <t>%</t>
  </si>
  <si>
    <t>Прочие источники</t>
  </si>
  <si>
    <t>Код классификации расходов федерального бюджета</t>
  </si>
  <si>
    <t>ЦСР</t>
  </si>
  <si>
    <t>2</t>
  </si>
  <si>
    <t>№</t>
  </si>
  <si>
    <t>Лимит 
на отчетный год</t>
  </si>
  <si>
    <t>Фактически
освоено средств</t>
  </si>
  <si>
    <t>Наименование мероприятия, 
на реализацию которого предоставляется субсидия</t>
  </si>
  <si>
    <t>Финансирование мероприятия, всего</t>
  </si>
  <si>
    <t xml:space="preserve">                   Отчет о реализации мероприятий государственных программ Российской Федерации</t>
  </si>
  <si>
    <t>тыс. рублей</t>
  </si>
  <si>
    <t>Рз, Пр</t>
  </si>
  <si>
    <t>04 05</t>
  </si>
  <si>
    <t>25 1 5031</t>
  </si>
  <si>
    <t>Субсидии на возмещение части затрат на приобретение элитных семян в рамках подпрограммы "Развитие подотрасли растениеводства, переработки и реализации продукции растениеводства" государственной программы Российской Федерации "Государственная программа развития сельского хозяйства и регулирования рынков сельскохозяйственной продукции, сырья и продовольствия на 2013-2020 годы"</t>
  </si>
  <si>
    <t>Субсидии на возмещение части затрат на раскорчевку выбывших из эксплуатации старых садов и рекультивацию раскорчеванных площадей в рамках подпрограммы "Развитие подотрасли растениеводства, переработки и реализации продукции растениеводства" государственной программы Российской Федерации "Государственная программа развития сельского хозяйства и регулирования рынков сельскохозяйственной продукции, сырья и продовольствия на 2013-2020 годы"</t>
  </si>
  <si>
    <t>25 1 5033</t>
  </si>
  <si>
    <t>25 1 5034</t>
  </si>
  <si>
    <t>Субсидии на возмещение части затрат на закладку и уход за многолетними плодовыми и ягодными насаждениями в рамках подпрограммы "Развитие подотрасли растениеводства, переработки и реализации продукции растениеводства" государственной программы Российской Федерации "Государственная программа развития сельского хозяйства и регулирования рынков сельскохозяйственной продукции, сырья и продовольствия на 2013-2020 годы"</t>
  </si>
  <si>
    <t>25 1 5038</t>
  </si>
  <si>
    <t>Субсидии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 в рамках подпрограммы "Развитие подотрасли растениеводства, переработки и реализации продукции растениеводства" государственной программы Российской Федерации "Государственная программа развития сельского хозяйства и регулирования рынков сельскохозяйственной продукции, сырья и продовольствия на 2013-2020 годы"</t>
  </si>
  <si>
    <t>25 1 5039</t>
  </si>
  <si>
    <t>Субсидии на 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 в рамках подпрограммы "Развитие подотрасли растениеводства, переработки и реализации продукции растениеводства" государственной программы Российской Федерации "Государственная программа развития сельского хозяйства и регулирования рынков сельскохозяйственной продукции, сырья и продовольствия на 2013-2020 годы"</t>
  </si>
  <si>
    <t>25 1 5041</t>
  </si>
  <si>
    <t>Субсидии на оказание несвязанной поддержки сельскохозяйственным товаропроизводителям в области растениеводства в рамках подпрограммы "Развитие подотрасли растениеводства, переработки и реализации продукции растениеводства" государственной программы Российской Федерации "Государственная программа развития сельского хозяйства и регулирования рынков сельскохозяйственной продукции, сырья и продовольствия на 2013-2020 годы"</t>
  </si>
  <si>
    <t>25 2 5042</t>
  </si>
  <si>
    <t>Субсидии на поддержку племенного животноводства в рамках подпрограммы "Развитие подотрасли животноводства, переработки и реализации продукции животноводства" государственной программы Российской Федерации "Государственная программа развития сельского хозяйства и регулирования рынков сельскохозяйственной продукции, сырья и продовольствия на 2013-2020 годы"</t>
  </si>
  <si>
    <t>25 2 5047</t>
  </si>
  <si>
    <t>Субсидии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 в рамках подпрограммы "Развитие подотрасли животноводства, переработки и реализации продукции животноводства" государственной программы Российской Федерации "Государственная программа развития сельского хозяйства и регулирования рынков сельскохозяйственной продукции, сырья и продовольствия на 2013-2020 годы"</t>
  </si>
  <si>
    <t>25 2 5048</t>
  </si>
  <si>
    <t>Субсидии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 в рамках подпрограммы "Развитие подотрасли животноводства, переработки и реализации продукции животноводства" государственной программы Российской Федерации "Государственная программа развития сельского хозяйства и регулирования рынков сельскохозяйственной продукции, сырья и продовольствия на 2013-2020 годы"</t>
  </si>
  <si>
    <t>25 2 5049</t>
  </si>
  <si>
    <t>Субсидии на 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животноводства, в рамках подпрограммы "Развитие подотрасли животноводства, переработки и реализации продукции животноводства" государственной программы Российской Федерации "Государственная программа развития сельского хозяйства и регулирования рынков сельскохозяйственной продукции, сырья и продовольствия на 2013-2020 годы"</t>
  </si>
  <si>
    <t>25 3 5050</t>
  </si>
  <si>
    <t>Субсидии на поддержку племенного крупного рогатого скота мясного направления в рамках подпрограммы "Развитие мясного скотоводства" государственной программы Российской Федерации "Государственная программа развития сельского хозяйства и регулирования рынков сельскохозяйственной продукции, сырья и продовольствия на 2013-2020 годы"</t>
  </si>
  <si>
    <t>25 4 5053</t>
  </si>
  <si>
    <t>Субсидии на поддержку начинающих фермеров в рамках подпрограммы "Поддержка малых форм хозяйствования" государственной программы Российской Федерации "Государственная программа развития сельского хозяйства и регулирования рынков сельскохозяйственной продукции, сырья и продовольствия на 2013-2020 годы"</t>
  </si>
  <si>
    <t>25 4 5054</t>
  </si>
  <si>
    <t>Субсидии на развитие семейных животноводческих ферм в рамках подпрограммы "Поддержка малых форм хозяйствования" государственной программы Российской Федерации "Государственная программа развития сельского хозяйства и регулирования рынков сельскохозяйственной продукции, сырья и продовольствия на 2013-2020 годы"</t>
  </si>
  <si>
    <t>25 4 5055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</si>
  <si>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 в рамках подпрограммы "Поддержка малых форм хозяйствования" государственной программы Российской Федерации "Государственная программа развития сельского хозяйства и регулирования рынков сельскохозяйственной продукции, сырья и продовольствия на 2013-2020 годы"</t>
  </si>
  <si>
    <t>25 7 5018</t>
  </si>
  <si>
    <t>05 02</t>
  </si>
  <si>
    <t xml:space="preserve">07 02 </t>
  </si>
  <si>
    <t xml:space="preserve">10 03 </t>
  </si>
  <si>
    <t xml:space="preserve">25 7 5018 </t>
  </si>
  <si>
    <t>11 01</t>
  </si>
  <si>
    <t>Калужская область</t>
  </si>
  <si>
    <t>04 10</t>
  </si>
  <si>
    <t>23 4 5028</t>
  </si>
  <si>
    <t>04 12</t>
  </si>
  <si>
    <t>15 2 5064</t>
  </si>
  <si>
    <t xml:space="preserve">Субсидии на государственную поддержку малого и среднего предпринимательства, включая крестьянские (фермерские) хозяйства, в рамках подпрограммы "Развитие малого и среднего предпринимательства" государственной программы Российской Федерации "Экономическое развитие и инновационная экономика" </t>
  </si>
  <si>
    <t xml:space="preserve">Субсидии на поддержку региональных проектов в сфере информационных технологий в рамках подпрограммы "Информационное государство" государственной программы Российской Федерации "Информационное общество (2011 - 2020 годы)" </t>
  </si>
  <si>
    <t>Субсидии на реализацию мероприятий федеральной целевой программы "Устойчивое развитие сельских территорий на 2014-2017 годы и на период до 2020 года " государственной программы Российской Федерации "Государственная программа развития сельского хозяйства и регулирования рынков сельскохозяйственной продукции, сырья и продовольствия на 2013-2020 годы"</t>
  </si>
  <si>
    <t xml:space="preserve">Субсидии на реализацию мероприятий федеральной целевой программы "Устойчивое развитие сельских территорий на 2014-2017 годы и на период до 2020 года " государственной программы Российской Федерации "Государственная программа развития сельского хозяйства и регулирования рынков сельскохозяйственной продукции, сырья и продовольствия на 2013-2020 годы" </t>
  </si>
  <si>
    <t>08 01</t>
  </si>
  <si>
    <t>09 01</t>
  </si>
  <si>
    <t>01 2 5074</t>
  </si>
  <si>
    <t>Субсидии на реализацию мероприятий, направленных на совершенствование организации медицинской помощи пострадавшим при дорожно-транспортных происшествиях, в рамках подпрограммы "Совершенствование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эвакуации" государственной программы Российской Федерации "Развитие здравоохранения"</t>
  </si>
  <si>
    <t>01 2 5075</t>
  </si>
  <si>
    <t>09 06</t>
  </si>
  <si>
    <t>Субсидии на мероприятия по развитию службы крови в рамках подпрограммы "Совершенствование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эвакуации" государственной программы Российской Федерации "Развитие здравоохранения"</t>
  </si>
  <si>
    <t>Иные межбюджетные трансферты на финансовое обеспечение закупок антибактериальных и противотуберкулезных лекарственных препаратов (второго ряда), применяемых при лечении больных туберкулезом с множественной лекарственной устойчивостью возбудителя, и диагностических средств для выявления, определения чувствительности микобактерии туберкулеза и мониторинга лечения больных туберкулезом с множественной лекарственной устойчивостью возбудителя в рамках подпрограммы "Совершенствование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эвакуации" государственной программы Российской Федерации "Развитие здравоохранения"</t>
  </si>
  <si>
    <t>01 2 5174</t>
  </si>
  <si>
    <t>01 4 5079</t>
  </si>
  <si>
    <t>Субсидии на финансовое обеспечение мероприятий, направленных на проведение пренатальной (дородовой) диагностики нарушений развития ребенка, в рамках подпрограммы "Охрана здоровья матери и ребенка" государственной программы Российской Федерации "Развитие здравоохранения"</t>
  </si>
  <si>
    <t>01 4 5073</t>
  </si>
  <si>
    <t>Субсидии на закупку оборудования и расходных материалов для неонатального и аудиологического скрининга в учреждениях государственной и муниципальной систем здравоохранения 
в рамках подпрограммы "Охрана здоровья матери и ребенка" государственной программы Российской Федерации "Развитие здравоохранения"</t>
  </si>
  <si>
    <t>09 02</t>
  </si>
  <si>
    <t>01 1 5179</t>
  </si>
  <si>
    <t>01 2 5382</t>
  </si>
  <si>
    <t>01 2 5077</t>
  </si>
  <si>
    <t>09 09</t>
  </si>
  <si>
    <t>Иные межбюджетные трансферты на реализацию мероприятий по профилактике ВИЧ-инфекции и гепатитов В и С в рамках подпрограммы "Профилактика заболеваний и формирование здорового образа жизни. Развитие первичной медико-санитарной помощи" государственной программы Российской Федерации "Развитие здравоохранения"</t>
  </si>
  <si>
    <t>07 02</t>
  </si>
  <si>
    <t>02 2 5088</t>
  </si>
  <si>
    <t xml:space="preserve">Субсидии на поощрение лучших учителей в рамках подпрограммы "Развитие дошкольного, общего и дополнительного образования детей" государственной программы Российской Федерации "Развитие образования" на 2013 - 2020 годы </t>
  </si>
  <si>
    <t xml:space="preserve"> 04 06</t>
  </si>
  <si>
    <t>28 6 5016</t>
  </si>
  <si>
    <t>Субсидии на мероприятия федеральной целевой программы "Развитие водохозяйственного комплекса Российской Федерации в 2012 - 2020 годах" государственной программы Российской Федерации "Воспроизводство и использование природных ресурсов"</t>
  </si>
  <si>
    <t>10 04</t>
  </si>
  <si>
    <t>03 3 5082</t>
  </si>
  <si>
    <t>Субсидии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подпрограммы "Совершенствование социальной поддержки семьи и детей" государственной программы Российской Федерации "Социальная поддержка граждан"</t>
  </si>
  <si>
    <t>03 3 5084</t>
  </si>
  <si>
    <t>07 07</t>
  </si>
  <si>
    <t>03 3 5065</t>
  </si>
  <si>
    <t xml:space="preserve">Субсидии на мероприятия по проведению оздоровительной кампании детей в рамках подпрограммы "Совершенствование социальной поддержки семьи и детей" государственной программы Российской Федерации "Социальная поддержка граждан" </t>
  </si>
  <si>
    <t>10 06</t>
  </si>
  <si>
    <t>04 1 5027</t>
  </si>
  <si>
    <t xml:space="preserve">Субсидии на ежемесячную денежную выплату, назначаемую в случае рождения третьего ребенка или последующих детей до достижения ребенком возраста трех лет, в рамках подпрограммы "Совершенствование социальной поддержки семьи и детей" государственной программы Российской Федерации "Социальная поддержка граждан" </t>
  </si>
  <si>
    <t xml:space="preserve">Субсидии на мероприятия государственной программы Российской Федерации "Доступная среда" на 2011 - 2015 годы в рамках подпрограммы "Обеспечение доступности приоритетных объектов и услуг в приоритетных сферах жизнедеятельности инвалидов и других маломобильных групп населения" государственной программы Российской Федерации "Доступная среда" на 2011 - 2015 годы </t>
  </si>
  <si>
    <t>14 03</t>
  </si>
  <si>
    <t>07 1 5083</t>
  </si>
  <si>
    <t xml:space="preserve">Субсидии на реализацию дополнительных мероприятий в сфере занятости населения в рамках подпрограммы "Активная политика занятости населения и социальная поддержка безработных граждан" государственной программы Российской Федерации "Содействие занятости населения" </t>
  </si>
  <si>
    <t>11 02</t>
  </si>
  <si>
    <t>13 1 5080</t>
  </si>
  <si>
    <t>13 5 5017</t>
  </si>
  <si>
    <t xml:space="preserve">Субсидии на реализацию мероприятий подпрограммы "Развитие футбола в Российской Федерации на 2008 - 2015 годы" в рамках федеральной целевой программы "Развитие физической культуры и спорта в Российской Федерации на 2006 - 2015 годы" государственной программы Российской Федерации "Развитие физической культуры и спорта"
 </t>
  </si>
  <si>
    <t xml:space="preserve">Субсидии на мероприятия государственной программы Российской Федерации "Доступная среда" на 2011 - 2015 годы в рамках подпрограммы "Обеспечение доступности приоритетных объектов и услуг в приоритетных сферах жизнедеятельности инвалидов и других маломобильных групп населения" государственной программы Российской Федерации "Доступная среда" на 2011 - 2015 годы
</t>
  </si>
  <si>
    <t>03 14</t>
  </si>
  <si>
    <t>10 9 5098</t>
  </si>
  <si>
    <t xml:space="preserve">Субсидии на реализацию мероприятий федеральной целевой программы "Создание системы обеспечения вызова экстренных оперативных служб по единому номеру "112" в Российской Федерации на 2013 - 2017 годы" государственной программы Российской Федерации "Защита населения и территорий от чрезвычайных ситуаций, обеспечение пожарной безопасности и безопасности людей на водных объектах" </t>
  </si>
  <si>
    <t>01 2 5072</t>
  </si>
  <si>
    <t>Иные межбюджетные трансферты на финансовое обеспечение закупок антивирусных препаратов для профилактики и лечения лиц, инфицированных вирусами иммунодефицита человека и гепатитов B и C, в рамках подпрограммы "Совершенствование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эвакуации" государственной программы Российской Федерации "Развитие здравоохранения"</t>
  </si>
  <si>
    <t>Субсидии на реализацию мероприятий, направленных на совершенствование медицинской помощи больным с онкологическими заболеваниями, в рамках подпрограммы "Совершенствование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эвакуации" государственной программы Российской Федерации "Развитие здравоохранения"</t>
  </si>
  <si>
    <t>Субсидии на реализацию отдельных мероприятий государственной программы Российской Федерации "Развитие здравоохранения" в рамках подпрограммы "Совершенствование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эвакуации" государственной программы Российской Федерации "Развитие здравоохранения"</t>
  </si>
  <si>
    <t>01 1 5133</t>
  </si>
  <si>
    <t>Иные межбюджетные трансферты на осуществление организационных мероприятий по обеспечению лиц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тканей, в рамках подпрограммы "Профилактика заболеваний и формирование здорового образа жизни. Развитие первичной медико-санитарной помощи" государственной программы Российской Федерации "Развитие здравоохранения"</t>
  </si>
  <si>
    <t xml:space="preserve">Иные межбюджетные трансферты на реализацию отдельных полномочий в области лекарственного обеспечения в рамках подпрограммы "Профилактика заболеваний и формирование здорового образа жизни. Развитие первичной медико-санитарной помощи" государственной программы Российской Федерации "Развитие здравоохранения" </t>
  </si>
  <si>
    <t>01 1 5161</t>
  </si>
  <si>
    <t>Субсидия на реализацию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рубежом, в рамках подпрограммы"Оказание содействия добровольному переселению в Российскую Федерацию соотечественников, проживающих за рубежом" государственной программы Российской Федерации "Региональная политики и федеративные отношения"</t>
  </si>
  <si>
    <t>33 3 5086</t>
  </si>
  <si>
    <t>03 11</t>
  </si>
  <si>
    <t>25 2 5043</t>
  </si>
  <si>
    <t>Субсидии на 1 килограмм реализованного и (или) отгруженного на собственную переработку молока в рамках подпрограммы "Развитие подотрасли животноводства, переработки и реализации продукции животноводства" государственной программы Российской Федерации "Государственная программа развития сельского хозяйства и регулирования рынков сельскохозяйственной продукции, сырья и продовольствия на 2013-2020 годы"</t>
  </si>
  <si>
    <t>25 3 5051</t>
  </si>
  <si>
    <t>Субсидии на поддержку экономически значимых региональных программ по развитию мясного скотоводства в рамках подпрограммы "Развитие мясного скотоводства" государственной программы Российской Федерации "Государственная программа развития сельского хозяйства и регулирования рынков сельскохозяйственной продукции, сырья и продовольствия на 2013-2020 годы"</t>
  </si>
  <si>
    <t>25 3 5052</t>
  </si>
  <si>
    <t>Субсидии на возмещение части процентной ставки по инвестиционным кредитам на строительство и реконструкцию объектов мясного скотоводства в рамках подпрограммы "Развитие мясного скотоводства" государственной программы Российской Федерации "Государственная программа развития сельского хозяйства и регулирования рынков сельскохозяйственной продукции, сырья и продовольствия на 2013-2020 годы"</t>
  </si>
  <si>
    <t>07 01</t>
  </si>
  <si>
    <t>02 2 5059</t>
  </si>
  <si>
    <t xml:space="preserve">Субсидии на модернизацию региональных систем дошкольного образования в рамках подпрограммы "Развитие дошкольного, общего и дополнительного образования детей" государственной программы Российской Федерации "Развитие образования" на 2013 - 2020 годы
</t>
  </si>
  <si>
    <t>11 03</t>
  </si>
  <si>
    <t>13 2 5081</t>
  </si>
  <si>
    <t xml:space="preserve">Субсидии на адресную финансовую поддержку спортивных организаций, осуществляющих подготовку спортивного резерва для сборных команд Российской Федерации, в рамках подпрограммы "Развитие спорта высших достижений и системы подготовки спортивного резерва" государственной программы Российской Федерации "Развитие физической культуры и спорта" </t>
  </si>
  <si>
    <t>Субсидии на приобретение оборудования для быстровозводимых физкультурно-оздоровительных комплексов, включая металлоконструкции и металлоизделия, в рамках подпрограммы "Развитие физической культуры и массового спорта" государственной программы Российской Федерации "Развитие физической культуры и спорта"</t>
  </si>
  <si>
    <t>10 5 5107</t>
  </si>
  <si>
    <t>Субсидии на реализацию мероприятий федеральной целевой программы "Преодоление последствий радиационных аварий на период до 2015 года" государственной программы Российской Федерации "Защита населения и территорий от чрезвычайных ситуаций, обеспечение пожарной безопасности и безопасности людей на водных объектах"</t>
  </si>
  <si>
    <t>10 03</t>
  </si>
  <si>
    <t>05 4 5020</t>
  </si>
  <si>
    <t>13 5 5095</t>
  </si>
  <si>
    <t>Субсидии на финансовое обеспечение расходов общепрограммного характера по федеральной целевой программе "Развитие физической культуры и спорта в Российской Федерации на 2006 - 2015 годы" государственной программы Российской Федерации "Развитие физической культуры и спорта"</t>
  </si>
  <si>
    <t>04 07</t>
  </si>
  <si>
    <t xml:space="preserve">Субсидии на мероприятия государственной программы Российской Федерации "Доступная среда" на 2011 - 2015 годы в рамках подпрограммы "Обеспечение доступности приоритетных объектов и услуг в приоритетных сферах жизнедеятельности инвалидов и других маломобильных групп населения" государственной программы Российской Федерации "Доступная среда" на 2011 - 2015 годы 
</t>
  </si>
  <si>
    <t>2014 год</t>
  </si>
  <si>
    <t>29 1 5131</t>
  </si>
  <si>
    <t xml:space="preserve">Субсидии на приобретение специализированной лесопожарной техники и оборудования в рамках подпрограммы "Охрана и защита лесов" государственной программы Российской Федерации "Развитие лесного хозяйства" на 2013 - 2020 годы </t>
  </si>
  <si>
    <t>07 05</t>
  </si>
  <si>
    <t>15 7 5066</t>
  </si>
  <si>
    <t xml:space="preserve">Субсидии на подготовку управленческих кадров для организаций народного хозяйства Российской Федерации в рамках подпрограммы "Кадры для инновационной экономики" государственной программы Российской Федерации "Экономическое развитие и инновационная экономика" </t>
  </si>
  <si>
    <t xml:space="preserve">Субсидии бюджетам субъектов Российской Федерации и муниципальных образований на реализацию мероприятий, предусмотренных программами развития пилотных инновационных территориальных кластеров в рамках подпрограммы "Стимулирование инноваций" государственной программы Российской Федерации "Экономическое развитие и инновационная экономика" </t>
  </si>
  <si>
    <t>15 5 5063</t>
  </si>
  <si>
    <t>30 1 5013</t>
  </si>
  <si>
    <t xml:space="preserve">Субсидии на реализацию региональных программ в области энергосбережения и повышения энергетической эффективности в рамках подпрограммы "Энергосбережение и повышение энергетической эффективности" государственной программы Российской Федерации "Энергоэффективность и развитие энергетики" </t>
  </si>
  <si>
    <t>Субсидии на реализацию мероприятий федеральной целевой программы "Культура России (2012 - 2018 годы)" государственной программы Российской Федерации "Развитие культуры и туризма"</t>
  </si>
  <si>
    <t>11 5 5014</t>
  </si>
  <si>
    <t>Лимит 
на отчетный год*</t>
  </si>
  <si>
    <t>Фактически
освоено средств**</t>
  </si>
  <si>
    <t>Субсидии на мероприятия подпрограммы "Обеспечение жильем молодых семей" в рамках федеральной целевой программы "Жилище" на 2011 - 2015 годы государственной программы Российской Федерации "Обеспечение доступным и комфортным жильем и коммунальными услугами граждан Российской Федерации"***</t>
  </si>
  <si>
    <t>* - только лимиты 2014 года (без учета лимитов прошлых лет);</t>
  </si>
  <si>
    <t>** - по актам выполненных работ или кассовый расход;</t>
  </si>
  <si>
    <t>*** - в связи со спецификой освоения средств указаны переходящие лимиты 2012-2014 годов, освоенные в 2014 году (по лимитам 2014 года: лимит - 572082,6 тыс. рублей, в том числе федеральный бюджет - 38850,8 тыс. рублей, фактически освоено - 4793,6 тыс. рублей, в том числе федеральный бюджет - 775,0 тыс. рублей).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</si>
</sst>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%"/>
    <numFmt numFmtId="170" formatCode="0.0"/>
    <numFmt numFmtId="171" formatCode="0.000"/>
    <numFmt numFmtId="172" formatCode="#,##0.000"/>
    <numFmt numFmtId="173" formatCode="0.000%"/>
    <numFmt numFmtId="174" formatCode="0.0000%"/>
    <numFmt numFmtId="175" formatCode="0.00000%"/>
    <numFmt numFmtId="176" formatCode="0.000000%"/>
  </numFmts>
  <fonts count="50">
    <font>
      <sz val="14"/>
      <name val="Times New Roman"/>
      <family val="0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4"/>
      <color indexed="12"/>
      <name val="Times New Roman"/>
      <family val="1"/>
    </font>
    <font>
      <u val="single"/>
      <sz val="14"/>
      <color indexed="36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b/>
      <sz val="16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wrapText="1"/>
    </xf>
    <xf numFmtId="0" fontId="4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wrapText="1"/>
    </xf>
    <xf numFmtId="9" fontId="2" fillId="0" borderId="0" xfId="0" applyNumberFormat="1" applyFont="1" applyFill="1" applyAlignment="1">
      <alignment vertical="top" wrapText="1"/>
    </xf>
    <xf numFmtId="9" fontId="8" fillId="0" borderId="0" xfId="0" applyNumberFormat="1" applyFont="1" applyFill="1" applyAlignment="1">
      <alignment horizontal="center" wrapText="1"/>
    </xf>
    <xf numFmtId="9" fontId="4" fillId="0" borderId="0" xfId="0" applyNumberFormat="1" applyFont="1" applyFill="1" applyAlignment="1">
      <alignment horizontal="center" vertical="top" wrapText="1"/>
    </xf>
    <xf numFmtId="9" fontId="2" fillId="0" borderId="0" xfId="0" applyNumberFormat="1" applyFont="1" applyFill="1" applyBorder="1" applyAlignment="1">
      <alignment vertical="top" wrapText="1"/>
    </xf>
    <xf numFmtId="9" fontId="1" fillId="0" borderId="0" xfId="0" applyNumberFormat="1" applyFont="1" applyFill="1" applyAlignment="1">
      <alignment horizontal="right" vertical="top"/>
    </xf>
    <xf numFmtId="49" fontId="8" fillId="0" borderId="0" xfId="0" applyNumberFormat="1" applyFont="1" applyFill="1" applyAlignment="1">
      <alignment horizontal="center" wrapText="1"/>
    </xf>
    <xf numFmtId="49" fontId="4" fillId="0" borderId="0" xfId="0" applyNumberFormat="1" applyFont="1" applyFill="1" applyAlignment="1">
      <alignment horizontal="center" vertical="top" wrapText="1"/>
    </xf>
    <xf numFmtId="49" fontId="1" fillId="0" borderId="0" xfId="0" applyNumberFormat="1" applyFont="1" applyFill="1" applyAlignment="1">
      <alignment horizontal="center" vertical="top" wrapText="1"/>
    </xf>
    <xf numFmtId="164" fontId="12" fillId="0" borderId="10" xfId="0" applyNumberFormat="1" applyFont="1" applyFill="1" applyBorder="1" applyAlignment="1">
      <alignment horizontal="right" vertical="top" wrapText="1"/>
    </xf>
    <xf numFmtId="164" fontId="12" fillId="0" borderId="11" xfId="0" applyNumberFormat="1" applyFont="1" applyFill="1" applyBorder="1" applyAlignment="1">
      <alignment horizontal="right" vertical="top" wrapText="1"/>
    </xf>
    <xf numFmtId="164" fontId="12" fillId="0" borderId="12" xfId="0" applyNumberFormat="1" applyFont="1" applyFill="1" applyBorder="1" applyAlignment="1">
      <alignment horizontal="right" vertical="top" wrapText="1"/>
    </xf>
    <xf numFmtId="164" fontId="12" fillId="0" borderId="13" xfId="0" applyNumberFormat="1" applyFont="1" applyFill="1" applyBorder="1" applyAlignment="1">
      <alignment horizontal="right" vertical="top" wrapText="1"/>
    </xf>
    <xf numFmtId="49" fontId="1" fillId="0" borderId="14" xfId="0" applyNumberFormat="1" applyFont="1" applyFill="1" applyBorder="1" applyAlignment="1">
      <alignment horizontal="center" vertical="top" wrapText="1"/>
    </xf>
    <xf numFmtId="9" fontId="11" fillId="0" borderId="15" xfId="0" applyNumberFormat="1" applyFont="1" applyFill="1" applyBorder="1" applyAlignment="1">
      <alignment horizontal="center" vertical="top" wrapText="1"/>
    </xf>
    <xf numFmtId="164" fontId="2" fillId="0" borderId="0" xfId="0" applyNumberFormat="1" applyFont="1" applyFill="1" applyAlignment="1">
      <alignment vertical="top" wrapText="1"/>
    </xf>
    <xf numFmtId="164" fontId="9" fillId="0" borderId="0" xfId="0" applyNumberFormat="1" applyFont="1" applyFill="1" applyBorder="1" applyAlignment="1">
      <alignment vertical="top" wrapText="1"/>
    </xf>
    <xf numFmtId="164" fontId="2" fillId="0" borderId="16" xfId="0" applyNumberFormat="1" applyFont="1" applyFill="1" applyBorder="1" applyAlignment="1">
      <alignment horizontal="center" vertical="top" wrapText="1"/>
    </xf>
    <xf numFmtId="164" fontId="2" fillId="0" borderId="17" xfId="0" applyNumberFormat="1" applyFont="1" applyFill="1" applyBorder="1" applyAlignment="1">
      <alignment horizontal="center" vertical="top" wrapText="1"/>
    </xf>
    <xf numFmtId="164" fontId="2" fillId="0" borderId="0" xfId="0" applyNumberFormat="1" applyFont="1" applyFill="1" applyBorder="1" applyAlignment="1">
      <alignment vertical="top" wrapText="1"/>
    </xf>
    <xf numFmtId="164" fontId="8" fillId="0" borderId="0" xfId="0" applyNumberFormat="1" applyFont="1" applyFill="1" applyAlignment="1">
      <alignment wrapText="1"/>
    </xf>
    <xf numFmtId="164" fontId="4" fillId="0" borderId="0" xfId="0" applyNumberFormat="1" applyFont="1" applyFill="1" applyAlignment="1">
      <alignment vertical="top" wrapText="1"/>
    </xf>
    <xf numFmtId="9" fontId="8" fillId="0" borderId="0" xfId="0" applyNumberFormat="1" applyFont="1" applyFill="1" applyBorder="1" applyAlignment="1">
      <alignment wrapText="1"/>
    </xf>
    <xf numFmtId="9" fontId="9" fillId="0" borderId="0" xfId="0" applyNumberFormat="1" applyFont="1" applyFill="1" applyBorder="1" applyAlignment="1">
      <alignment vertical="top" wrapText="1"/>
    </xf>
    <xf numFmtId="9" fontId="10" fillId="0" borderId="0" xfId="0" applyNumberFormat="1" applyFont="1" applyFill="1" applyAlignment="1">
      <alignment horizontal="center" vertical="top" wrapText="1"/>
    </xf>
    <xf numFmtId="0" fontId="12" fillId="0" borderId="18" xfId="0" applyNumberFormat="1" applyFont="1" applyFill="1" applyBorder="1" applyAlignment="1">
      <alignment horizontal="center" vertical="top" wrapText="1"/>
    </xf>
    <xf numFmtId="0" fontId="12" fillId="0" borderId="19" xfId="0" applyNumberFormat="1" applyFont="1" applyFill="1" applyBorder="1" applyAlignment="1">
      <alignment horizontal="center" vertical="top" wrapText="1"/>
    </xf>
    <xf numFmtId="0" fontId="12" fillId="0" borderId="20" xfId="0" applyNumberFormat="1" applyFont="1" applyFill="1" applyBorder="1" applyAlignment="1">
      <alignment horizontal="center" vertical="top" wrapText="1"/>
    </xf>
    <xf numFmtId="0" fontId="12" fillId="0" borderId="21" xfId="0" applyNumberFormat="1" applyFont="1" applyFill="1" applyBorder="1" applyAlignment="1">
      <alignment horizontal="center" vertical="top" wrapText="1"/>
    </xf>
    <xf numFmtId="0" fontId="12" fillId="0" borderId="22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169" fontId="12" fillId="0" borderId="23" xfId="0" applyNumberFormat="1" applyFont="1" applyFill="1" applyBorder="1" applyAlignment="1">
      <alignment horizontal="right" vertical="top" wrapText="1"/>
    </xf>
    <xf numFmtId="169" fontId="12" fillId="0" borderId="24" xfId="0" applyNumberFormat="1" applyFont="1" applyFill="1" applyBorder="1" applyAlignment="1">
      <alignment horizontal="right" vertical="top" wrapText="1"/>
    </xf>
    <xf numFmtId="169" fontId="12" fillId="0" borderId="23" xfId="58" applyNumberFormat="1" applyFont="1" applyFill="1" applyBorder="1" applyAlignment="1">
      <alignment horizontal="right" vertical="top" wrapText="1"/>
    </xf>
    <xf numFmtId="0" fontId="1" fillId="33" borderId="22" xfId="0" applyFont="1" applyFill="1" applyBorder="1" applyAlignment="1">
      <alignment vertical="top" wrapText="1"/>
    </xf>
    <xf numFmtId="49" fontId="1" fillId="33" borderId="19" xfId="0" applyNumberFormat="1" applyFont="1" applyFill="1" applyBorder="1" applyAlignment="1">
      <alignment vertical="top" wrapText="1"/>
    </xf>
    <xf numFmtId="0" fontId="4" fillId="33" borderId="20" xfId="0" applyFont="1" applyFill="1" applyBorder="1" applyAlignment="1">
      <alignment horizontal="center" vertical="top" wrapText="1"/>
    </xf>
    <xf numFmtId="164" fontId="5" fillId="33" borderId="22" xfId="0" applyNumberFormat="1" applyFont="1" applyFill="1" applyBorder="1" applyAlignment="1">
      <alignment horizontal="right" vertical="top" wrapText="1"/>
    </xf>
    <xf numFmtId="164" fontId="5" fillId="33" borderId="20" xfId="0" applyNumberFormat="1" applyFont="1" applyFill="1" applyBorder="1" applyAlignment="1">
      <alignment horizontal="right" vertical="top" wrapText="1"/>
    </xf>
    <xf numFmtId="169" fontId="5" fillId="33" borderId="21" xfId="0" applyNumberFormat="1" applyFont="1" applyFill="1" applyBorder="1" applyAlignment="1">
      <alignment horizontal="right" vertical="top" wrapText="1"/>
    </xf>
    <xf numFmtId="164" fontId="5" fillId="33" borderId="18" xfId="0" applyNumberFormat="1" applyFont="1" applyFill="1" applyBorder="1" applyAlignment="1">
      <alignment horizontal="right" vertical="top" wrapText="1"/>
    </xf>
    <xf numFmtId="164" fontId="12" fillId="0" borderId="25" xfId="0" applyNumberFormat="1" applyFont="1" applyFill="1" applyBorder="1" applyAlignment="1">
      <alignment horizontal="right" vertical="top" wrapText="1"/>
    </xf>
    <xf numFmtId="0" fontId="12" fillId="0" borderId="23" xfId="0" applyNumberFormat="1" applyFont="1" applyFill="1" applyBorder="1" applyAlignment="1">
      <alignment horizontal="left" vertical="top" wrapText="1"/>
    </xf>
    <xf numFmtId="49" fontId="1" fillId="0" borderId="13" xfId="0" applyNumberFormat="1" applyFont="1" applyFill="1" applyBorder="1" applyAlignment="1">
      <alignment horizontal="center" vertical="top" wrapText="1"/>
    </xf>
    <xf numFmtId="0" fontId="12" fillId="0" borderId="24" xfId="0" applyNumberFormat="1" applyFont="1" applyFill="1" applyBorder="1" applyAlignment="1">
      <alignment horizontal="left" vertical="top" wrapText="1"/>
    </xf>
    <xf numFmtId="164" fontId="12" fillId="0" borderId="26" xfId="0" applyNumberFormat="1" applyFont="1" applyFill="1" applyBorder="1" applyAlignment="1">
      <alignment horizontal="right" vertical="top" wrapText="1"/>
    </xf>
    <xf numFmtId="0" fontId="49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9" fontId="12" fillId="0" borderId="24" xfId="0" applyNumberFormat="1" applyFont="1" applyFill="1" applyBorder="1" applyAlignment="1">
      <alignment horizontal="right" vertical="top" wrapText="1"/>
    </xf>
    <xf numFmtId="164" fontId="12" fillId="0" borderId="27" xfId="0" applyNumberFormat="1" applyFont="1" applyFill="1" applyBorder="1" applyAlignment="1">
      <alignment horizontal="right" vertical="top" wrapText="1"/>
    </xf>
    <xf numFmtId="164" fontId="12" fillId="0" borderId="28" xfId="0" applyNumberFormat="1" applyFont="1" applyFill="1" applyBorder="1" applyAlignment="1">
      <alignment horizontal="right" vertical="top" wrapText="1"/>
    </xf>
    <xf numFmtId="169" fontId="12" fillId="0" borderId="29" xfId="0" applyNumberFormat="1" applyFont="1" applyFill="1" applyBorder="1" applyAlignment="1">
      <alignment horizontal="right" vertical="top" wrapText="1"/>
    </xf>
    <xf numFmtId="49" fontId="1" fillId="0" borderId="11" xfId="0" applyNumberFormat="1" applyFont="1" applyFill="1" applyBorder="1" applyAlignment="1">
      <alignment horizontal="center" vertical="top" wrapText="1"/>
    </xf>
    <xf numFmtId="3" fontId="1" fillId="0" borderId="28" xfId="0" applyNumberFormat="1" applyFont="1" applyFill="1" applyBorder="1" applyAlignment="1">
      <alignment horizontal="center" vertical="top" wrapText="1"/>
    </xf>
    <xf numFmtId="0" fontId="12" fillId="0" borderId="29" xfId="0" applyNumberFormat="1" applyFont="1" applyFill="1" applyBorder="1" applyAlignment="1">
      <alignment horizontal="left" vertical="top" wrapText="1"/>
    </xf>
    <xf numFmtId="164" fontId="12" fillId="0" borderId="30" xfId="0" applyNumberFormat="1" applyFont="1" applyFill="1" applyBorder="1" applyAlignment="1">
      <alignment horizontal="right" vertical="top" wrapText="1"/>
    </xf>
    <xf numFmtId="0" fontId="1" fillId="0" borderId="27" xfId="0" applyFont="1" applyFill="1" applyBorder="1" applyAlignment="1">
      <alignment horizontal="center" vertical="top" wrapText="1"/>
    </xf>
    <xf numFmtId="0" fontId="4" fillId="0" borderId="31" xfId="0" applyFont="1" applyFill="1" applyBorder="1" applyAlignment="1">
      <alignment horizontal="center" vertical="top" wrapText="1"/>
    </xf>
    <xf numFmtId="0" fontId="4" fillId="0" borderId="32" xfId="0" applyFont="1" applyFill="1" applyBorder="1" applyAlignment="1">
      <alignment horizontal="center" vertical="top" wrapText="1"/>
    </xf>
    <xf numFmtId="0" fontId="13" fillId="0" borderId="18" xfId="0" applyFont="1" applyFill="1" applyBorder="1" applyAlignment="1">
      <alignment horizontal="center" vertical="top" wrapText="1"/>
    </xf>
    <xf numFmtId="0" fontId="13" fillId="0" borderId="20" xfId="0" applyFont="1" applyFill="1" applyBorder="1" applyAlignment="1">
      <alignment horizontal="center" vertical="top" wrapText="1"/>
    </xf>
    <xf numFmtId="0" fontId="13" fillId="0" borderId="33" xfId="0" applyFont="1" applyFill="1" applyBorder="1" applyAlignment="1">
      <alignment horizontal="center" vertical="top" wrapText="1"/>
    </xf>
    <xf numFmtId="0" fontId="4" fillId="0" borderId="34" xfId="0" applyFont="1" applyFill="1" applyBorder="1" applyAlignment="1">
      <alignment horizontal="center" vertical="top" wrapText="1"/>
    </xf>
    <xf numFmtId="0" fontId="4" fillId="0" borderId="35" xfId="0" applyFont="1" applyFill="1" applyBorder="1" applyAlignment="1">
      <alignment horizontal="center" vertical="top" wrapText="1"/>
    </xf>
    <xf numFmtId="0" fontId="4" fillId="0" borderId="36" xfId="0" applyFont="1" applyFill="1" applyBorder="1" applyAlignment="1">
      <alignment horizontal="center" vertical="top" wrapText="1"/>
    </xf>
    <xf numFmtId="0" fontId="4" fillId="0" borderId="37" xfId="0" applyFont="1" applyFill="1" applyBorder="1" applyAlignment="1">
      <alignment horizontal="center" vertical="top" wrapText="1"/>
    </xf>
    <xf numFmtId="0" fontId="4" fillId="0" borderId="38" xfId="0" applyFont="1" applyFill="1" applyBorder="1" applyAlignment="1">
      <alignment horizontal="center" vertical="top" wrapText="1"/>
    </xf>
    <xf numFmtId="0" fontId="4" fillId="0" borderId="39" xfId="0" applyFont="1" applyFill="1" applyBorder="1" applyAlignment="1">
      <alignment horizontal="center" vertical="top" wrapText="1"/>
    </xf>
    <xf numFmtId="0" fontId="8" fillId="0" borderId="15" xfId="0" applyFont="1" applyBorder="1" applyAlignment="1">
      <alignment/>
    </xf>
    <xf numFmtId="49" fontId="13" fillId="0" borderId="40" xfId="0" applyNumberFormat="1" applyFont="1" applyFill="1" applyBorder="1" applyAlignment="1">
      <alignment horizontal="center" vertical="top" wrapText="1"/>
    </xf>
    <xf numFmtId="49" fontId="13" fillId="0" borderId="13" xfId="0" applyNumberFormat="1" applyFont="1" applyFill="1" applyBorder="1" applyAlignment="1">
      <alignment horizontal="center" vertical="top" wrapText="1"/>
    </xf>
    <xf numFmtId="49" fontId="12" fillId="0" borderId="0" xfId="0" applyNumberFormat="1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center" vertical="top" wrapText="1"/>
    </xf>
    <xf numFmtId="0" fontId="13" fillId="0" borderId="34" xfId="0" applyFont="1" applyFill="1" applyBorder="1" applyAlignment="1">
      <alignment horizontal="center" vertical="top" wrapText="1"/>
    </xf>
    <xf numFmtId="0" fontId="13" fillId="0" borderId="35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center" vertical="top" wrapText="1"/>
    </xf>
    <xf numFmtId="0" fontId="9" fillId="0" borderId="41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8" fillId="0" borderId="42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B1:U102"/>
  <sheetViews>
    <sheetView tabSelected="1" view="pageBreakPreview" zoomScale="75" zoomScaleSheetLayoutView="75" workbookViewId="0" topLeftCell="A1">
      <selection activeCell="F73" sqref="F73"/>
    </sheetView>
  </sheetViews>
  <sheetFormatPr defaultColWidth="8.77734375" defaultRowHeight="18.75"/>
  <cols>
    <col min="1" max="1" width="2.4453125" style="1" customWidth="1"/>
    <col min="2" max="2" width="3.5546875" style="5" customWidth="1"/>
    <col min="3" max="3" width="6.77734375" style="14" customWidth="1"/>
    <col min="4" max="4" width="9.21484375" style="14" customWidth="1"/>
    <col min="5" max="5" width="28.5546875" style="1" customWidth="1"/>
    <col min="6" max="6" width="9.5546875" style="21" customWidth="1"/>
    <col min="7" max="7" width="9.4453125" style="21" customWidth="1"/>
    <col min="8" max="8" width="6.10546875" style="7" customWidth="1"/>
    <col min="9" max="9" width="9.5546875" style="21" customWidth="1"/>
    <col min="10" max="10" width="8.6640625" style="21" customWidth="1"/>
    <col min="11" max="11" width="6.10546875" style="7" customWidth="1"/>
    <col min="12" max="12" width="9.5546875" style="21" customWidth="1"/>
    <col min="13" max="13" width="8.99609375" style="21" customWidth="1"/>
    <col min="14" max="14" width="5.99609375" style="7" customWidth="1"/>
    <col min="15" max="15" width="9.5546875" style="21" customWidth="1"/>
    <col min="16" max="16" width="8.88671875" style="21" customWidth="1"/>
    <col min="17" max="17" width="5.99609375" style="7" customWidth="1"/>
    <col min="18" max="18" width="9.5546875" style="21" customWidth="1"/>
    <col min="19" max="19" width="8.88671875" style="21" customWidth="1"/>
    <col min="20" max="20" width="5.99609375" style="7" customWidth="1"/>
    <col min="21" max="16384" width="8.77734375" style="1" customWidth="1"/>
  </cols>
  <sheetData>
    <row r="1" spans="3:20" ht="24" customHeight="1">
      <c r="C1" s="82" t="s">
        <v>17</v>
      </c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30"/>
    </row>
    <row r="2" spans="2:20" s="2" customFormat="1" ht="21" customHeight="1">
      <c r="B2" s="6"/>
      <c r="C2" s="12"/>
      <c r="D2" s="12"/>
      <c r="E2" s="3"/>
      <c r="F2" s="3"/>
      <c r="G2" s="3"/>
      <c r="H2" s="85" t="s">
        <v>55</v>
      </c>
      <c r="I2" s="85"/>
      <c r="J2" s="85"/>
      <c r="K2" s="28"/>
      <c r="L2" s="85" t="s">
        <v>143</v>
      </c>
      <c r="M2" s="85"/>
      <c r="N2" s="85"/>
      <c r="O2" s="26"/>
      <c r="P2" s="26"/>
      <c r="Q2" s="8"/>
      <c r="R2" s="26"/>
      <c r="S2" s="26"/>
      <c r="T2" s="8"/>
    </row>
    <row r="3" spans="3:20" ht="14.25" customHeight="1">
      <c r="C3" s="13"/>
      <c r="D3" s="13"/>
      <c r="E3" s="3"/>
      <c r="G3" s="22"/>
      <c r="H3" s="84" t="s">
        <v>4</v>
      </c>
      <c r="I3" s="84"/>
      <c r="J3" s="84"/>
      <c r="K3" s="29"/>
      <c r="L3" s="83" t="s">
        <v>5</v>
      </c>
      <c r="M3" s="83"/>
      <c r="N3" s="83"/>
      <c r="O3" s="27"/>
      <c r="P3" s="27"/>
      <c r="Q3" s="9"/>
      <c r="R3" s="27"/>
      <c r="S3" s="27"/>
      <c r="T3" s="9"/>
    </row>
    <row r="4" spans="17:20" ht="16.5" thickBot="1">
      <c r="Q4" s="11"/>
      <c r="T4" s="11" t="s">
        <v>18</v>
      </c>
    </row>
    <row r="5" spans="2:20" ht="15" customHeight="1" thickBot="1">
      <c r="B5" s="64" t="s">
        <v>12</v>
      </c>
      <c r="C5" s="76" t="s">
        <v>9</v>
      </c>
      <c r="D5" s="76"/>
      <c r="E5" s="74" t="s">
        <v>15</v>
      </c>
      <c r="F5" s="64" t="s">
        <v>16</v>
      </c>
      <c r="G5" s="69"/>
      <c r="H5" s="70"/>
      <c r="I5" s="79" t="s">
        <v>3</v>
      </c>
      <c r="J5" s="80"/>
      <c r="K5" s="80"/>
      <c r="L5" s="80"/>
      <c r="M5" s="80"/>
      <c r="N5" s="80"/>
      <c r="O5" s="80"/>
      <c r="P5" s="80"/>
      <c r="Q5" s="80"/>
      <c r="R5" s="80"/>
      <c r="S5" s="80"/>
      <c r="T5" s="81"/>
    </row>
    <row r="6" spans="2:20" ht="57.75" customHeight="1" thickBot="1">
      <c r="B6" s="65"/>
      <c r="C6" s="77"/>
      <c r="D6" s="77"/>
      <c r="E6" s="75"/>
      <c r="F6" s="71"/>
      <c r="G6" s="72"/>
      <c r="H6" s="73"/>
      <c r="I6" s="66" t="s">
        <v>0</v>
      </c>
      <c r="J6" s="67"/>
      <c r="K6" s="68"/>
      <c r="L6" s="66" t="s">
        <v>1</v>
      </c>
      <c r="M6" s="67"/>
      <c r="N6" s="68"/>
      <c r="O6" s="66" t="s">
        <v>2</v>
      </c>
      <c r="P6" s="67"/>
      <c r="Q6" s="68"/>
      <c r="R6" s="66" t="s">
        <v>8</v>
      </c>
      <c r="S6" s="67"/>
      <c r="T6" s="68"/>
    </row>
    <row r="7" spans="2:20" ht="42.75" customHeight="1" thickBot="1">
      <c r="B7" s="65"/>
      <c r="C7" s="19" t="s">
        <v>19</v>
      </c>
      <c r="D7" s="19" t="s">
        <v>10</v>
      </c>
      <c r="E7" s="75"/>
      <c r="F7" s="23" t="s">
        <v>13</v>
      </c>
      <c r="G7" s="24" t="s">
        <v>14</v>
      </c>
      <c r="H7" s="20" t="s">
        <v>7</v>
      </c>
      <c r="I7" s="23" t="s">
        <v>155</v>
      </c>
      <c r="J7" s="24" t="s">
        <v>156</v>
      </c>
      <c r="K7" s="20" t="s">
        <v>7</v>
      </c>
      <c r="L7" s="23" t="s">
        <v>155</v>
      </c>
      <c r="M7" s="24" t="s">
        <v>156</v>
      </c>
      <c r="N7" s="20" t="s">
        <v>7</v>
      </c>
      <c r="O7" s="23" t="s">
        <v>155</v>
      </c>
      <c r="P7" s="24" t="s">
        <v>156</v>
      </c>
      <c r="Q7" s="20" t="s">
        <v>7</v>
      </c>
      <c r="R7" s="23" t="s">
        <v>155</v>
      </c>
      <c r="S7" s="24" t="s">
        <v>156</v>
      </c>
      <c r="T7" s="20" t="s">
        <v>7</v>
      </c>
    </row>
    <row r="8" spans="2:20" s="36" customFormat="1" ht="23.25" customHeight="1" thickBot="1">
      <c r="B8" s="31">
        <v>1</v>
      </c>
      <c r="C8" s="32" t="s">
        <v>11</v>
      </c>
      <c r="D8" s="33">
        <v>3</v>
      </c>
      <c r="E8" s="34">
        <v>4</v>
      </c>
      <c r="F8" s="35">
        <v>5</v>
      </c>
      <c r="G8" s="32">
        <v>6</v>
      </c>
      <c r="H8" s="34">
        <v>7</v>
      </c>
      <c r="I8" s="35">
        <v>8</v>
      </c>
      <c r="J8" s="32">
        <v>9</v>
      </c>
      <c r="K8" s="34">
        <v>10</v>
      </c>
      <c r="L8" s="35">
        <v>11</v>
      </c>
      <c r="M8" s="32">
        <v>12</v>
      </c>
      <c r="N8" s="34">
        <v>13</v>
      </c>
      <c r="O8" s="35">
        <v>14</v>
      </c>
      <c r="P8" s="32">
        <v>15</v>
      </c>
      <c r="Q8" s="34">
        <v>16</v>
      </c>
      <c r="R8" s="35">
        <v>17</v>
      </c>
      <c r="S8" s="32">
        <v>18</v>
      </c>
      <c r="T8" s="34">
        <v>19</v>
      </c>
    </row>
    <row r="9" spans="2:20" ht="30" customHeight="1" thickBot="1">
      <c r="B9" s="41"/>
      <c r="C9" s="42"/>
      <c r="D9" s="42"/>
      <c r="E9" s="43" t="s">
        <v>6</v>
      </c>
      <c r="F9" s="44">
        <f>SUM(F10:F67)</f>
        <v>8039214.909999997</v>
      </c>
      <c r="G9" s="45">
        <f>SUM(G10:G67)</f>
        <v>5714431.787899999</v>
      </c>
      <c r="H9" s="46">
        <f>G9/F9</f>
        <v>0.710819632498169</v>
      </c>
      <c r="I9" s="47">
        <f>SUM(I10:I67)</f>
        <v>3527409.358</v>
      </c>
      <c r="J9" s="47">
        <f>SUM(J10:J67)</f>
        <v>2609344.866000001</v>
      </c>
      <c r="K9" s="46">
        <f>J9/I9</f>
        <v>0.7397340657619248</v>
      </c>
      <c r="L9" s="47">
        <f>SUM(L10:L67)</f>
        <v>2916225.835</v>
      </c>
      <c r="M9" s="47">
        <f>SUM(M10:M67)</f>
        <v>1721960.1970000002</v>
      </c>
      <c r="N9" s="46">
        <f>M9/L9</f>
        <v>0.5904755990888477</v>
      </c>
      <c r="O9" s="47">
        <f>SUM(O10:O67)</f>
        <v>207499.217</v>
      </c>
      <c r="P9" s="47">
        <f>SUM(P10:P67)</f>
        <v>155229.81900000002</v>
      </c>
      <c r="Q9" s="46">
        <f>P9/O9</f>
        <v>0.7480983361975772</v>
      </c>
      <c r="R9" s="47">
        <f>SUM(R10:R67)</f>
        <v>1388080.5</v>
      </c>
      <c r="S9" s="47">
        <f>SUM(S10:S67)</f>
        <v>1227896.9059000001</v>
      </c>
      <c r="T9" s="46">
        <f>S9/R9</f>
        <v>0.8846006452075367</v>
      </c>
    </row>
    <row r="10" spans="2:20" ht="287.25" customHeight="1">
      <c r="B10" s="37">
        <v>1</v>
      </c>
      <c r="C10" s="59" t="s">
        <v>81</v>
      </c>
      <c r="D10" s="59" t="s">
        <v>115</v>
      </c>
      <c r="E10" s="49" t="s">
        <v>116</v>
      </c>
      <c r="F10" s="15">
        <f>SUM(I10+L10+O10+R10)</f>
        <v>16205.7</v>
      </c>
      <c r="G10" s="16">
        <f>SUM(J10+M10+P10+S10)</f>
        <v>7895.1</v>
      </c>
      <c r="H10" s="38">
        <f>SUM(G10/F10)</f>
        <v>0.48718043651307874</v>
      </c>
      <c r="I10" s="15">
        <v>15790.2</v>
      </c>
      <c r="J10" s="16">
        <v>7895.1</v>
      </c>
      <c r="K10" s="38">
        <f>SUM(J10/I10)</f>
        <v>0.5</v>
      </c>
      <c r="L10" s="15">
        <v>415.5</v>
      </c>
      <c r="M10" s="16">
        <v>0</v>
      </c>
      <c r="N10" s="38">
        <f>SUM(M10/L10)</f>
        <v>0</v>
      </c>
      <c r="O10" s="15"/>
      <c r="P10" s="16"/>
      <c r="Q10" s="38"/>
      <c r="R10" s="15"/>
      <c r="S10" s="16"/>
      <c r="T10" s="38"/>
    </row>
    <row r="11" spans="2:20" ht="150.75" customHeight="1">
      <c r="B11" s="37">
        <v>2</v>
      </c>
      <c r="C11" s="50" t="s">
        <v>77</v>
      </c>
      <c r="D11" s="50" t="s">
        <v>118</v>
      </c>
      <c r="E11" s="49" t="s">
        <v>117</v>
      </c>
      <c r="F11" s="15">
        <f>SUM(I11+L11+O11+R11)</f>
        <v>110451.2</v>
      </c>
      <c r="G11" s="16">
        <f>SUM(J11+M11+P11+S11)</f>
        <v>108017.7</v>
      </c>
      <c r="H11" s="38">
        <f>SUM(G11/F11)</f>
        <v>0.9779676454397961</v>
      </c>
      <c r="I11" s="17">
        <v>110451.2</v>
      </c>
      <c r="J11" s="18">
        <v>108017.7</v>
      </c>
      <c r="K11" s="38">
        <f>SUM(J11/I11)</f>
        <v>0.9779676454397961</v>
      </c>
      <c r="L11" s="17"/>
      <c r="M11" s="18"/>
      <c r="N11" s="38"/>
      <c r="O11" s="17"/>
      <c r="P11" s="18"/>
      <c r="Q11" s="39"/>
      <c r="R11" s="17"/>
      <c r="S11" s="18"/>
      <c r="T11" s="39"/>
    </row>
    <row r="12" spans="2:20" ht="171.75" customHeight="1">
      <c r="B12" s="37">
        <v>3</v>
      </c>
      <c r="C12" s="50" t="s">
        <v>77</v>
      </c>
      <c r="D12" s="50" t="s">
        <v>78</v>
      </c>
      <c r="E12" s="49" t="s">
        <v>82</v>
      </c>
      <c r="F12" s="15">
        <f aca="true" t="shared" si="0" ref="F12:F20">SUM(I12+L12+O12+R12)</f>
        <v>1089.5</v>
      </c>
      <c r="G12" s="16">
        <f aca="true" t="shared" si="1" ref="G12:G20">SUM(J12+M12+P12+S12)</f>
        <v>1089.5</v>
      </c>
      <c r="H12" s="38">
        <f aca="true" t="shared" si="2" ref="H12:H20">SUM(G12/F12)</f>
        <v>1</v>
      </c>
      <c r="I12" s="17">
        <v>1089.5</v>
      </c>
      <c r="J12" s="18">
        <v>1089.5</v>
      </c>
      <c r="K12" s="38">
        <f aca="true" t="shared" si="3" ref="K12:K21">SUM(J12/I12)</f>
        <v>1</v>
      </c>
      <c r="L12" s="17"/>
      <c r="M12" s="18"/>
      <c r="N12" s="40"/>
      <c r="O12" s="17"/>
      <c r="P12" s="18"/>
      <c r="Q12" s="39"/>
      <c r="R12" s="17"/>
      <c r="S12" s="18"/>
      <c r="T12" s="39"/>
    </row>
    <row r="13" spans="2:20" ht="242.25" customHeight="1">
      <c r="B13" s="37">
        <v>4</v>
      </c>
      <c r="C13" s="50" t="s">
        <v>65</v>
      </c>
      <c r="D13" s="50" t="s">
        <v>111</v>
      </c>
      <c r="E13" s="49" t="s">
        <v>112</v>
      </c>
      <c r="F13" s="15">
        <f>SUM(I13+L13+O13+R13)</f>
        <v>66806.5</v>
      </c>
      <c r="G13" s="16">
        <f>SUM(J13+M13+P13+S13)</f>
        <v>66806.5</v>
      </c>
      <c r="H13" s="38">
        <f>SUM(G13/F13)</f>
        <v>1</v>
      </c>
      <c r="I13" s="17">
        <v>66806.5</v>
      </c>
      <c r="J13" s="18">
        <v>66806.5</v>
      </c>
      <c r="K13" s="38">
        <f>SUM(J13/I13)</f>
        <v>1</v>
      </c>
      <c r="L13" s="17"/>
      <c r="M13" s="18"/>
      <c r="N13" s="38"/>
      <c r="O13" s="17"/>
      <c r="P13" s="18"/>
      <c r="Q13" s="39"/>
      <c r="R13" s="17"/>
      <c r="S13" s="18"/>
      <c r="T13" s="39"/>
    </row>
    <row r="14" spans="2:20" ht="212.25" customHeight="1">
      <c r="B14" s="37">
        <v>5</v>
      </c>
      <c r="C14" s="50" t="s">
        <v>65</v>
      </c>
      <c r="D14" s="50" t="s">
        <v>66</v>
      </c>
      <c r="E14" s="51" t="s">
        <v>67</v>
      </c>
      <c r="F14" s="17">
        <f t="shared" si="0"/>
        <v>347378.3</v>
      </c>
      <c r="G14" s="18">
        <f t="shared" si="1"/>
        <v>150369.8</v>
      </c>
      <c r="H14" s="39">
        <f t="shared" si="2"/>
        <v>0.43287044700259053</v>
      </c>
      <c r="I14" s="17">
        <v>208427</v>
      </c>
      <c r="J14" s="18">
        <v>70694.7</v>
      </c>
      <c r="K14" s="39">
        <f t="shared" si="3"/>
        <v>0.3391820637441406</v>
      </c>
      <c r="L14" s="17">
        <v>138951.3</v>
      </c>
      <c r="M14" s="18">
        <v>79675.1</v>
      </c>
      <c r="N14" s="39">
        <f>SUM(M14/L14)</f>
        <v>0.5734030556029344</v>
      </c>
      <c r="O14" s="17"/>
      <c r="P14" s="18"/>
      <c r="Q14" s="39"/>
      <c r="R14" s="17"/>
      <c r="S14" s="18"/>
      <c r="T14" s="39"/>
    </row>
    <row r="15" spans="2:20" ht="167.25" customHeight="1">
      <c r="B15" s="37">
        <v>6</v>
      </c>
      <c r="C15" s="50" t="s">
        <v>69</v>
      </c>
      <c r="D15" s="50" t="s">
        <v>68</v>
      </c>
      <c r="E15" s="49" t="s">
        <v>70</v>
      </c>
      <c r="F15" s="15">
        <f t="shared" si="0"/>
        <v>145298.7</v>
      </c>
      <c r="G15" s="16">
        <f t="shared" si="1"/>
        <v>138044.9</v>
      </c>
      <c r="H15" s="38">
        <f t="shared" si="2"/>
        <v>0.9500766352348643</v>
      </c>
      <c r="I15" s="17">
        <v>82400</v>
      </c>
      <c r="J15" s="18">
        <v>82400</v>
      </c>
      <c r="K15" s="38">
        <f t="shared" si="3"/>
        <v>1</v>
      </c>
      <c r="L15" s="17">
        <v>62898.7</v>
      </c>
      <c r="M15" s="18">
        <v>55644.9</v>
      </c>
      <c r="N15" s="39">
        <f>SUM(M15/L15)</f>
        <v>0.8846748819927917</v>
      </c>
      <c r="O15" s="17"/>
      <c r="P15" s="18"/>
      <c r="Q15" s="39"/>
      <c r="R15" s="17"/>
      <c r="S15" s="18"/>
      <c r="T15" s="39"/>
    </row>
    <row r="16" spans="2:20" ht="197.25" customHeight="1">
      <c r="B16" s="37">
        <v>7</v>
      </c>
      <c r="C16" s="50" t="s">
        <v>65</v>
      </c>
      <c r="D16" s="50" t="s">
        <v>80</v>
      </c>
      <c r="E16" s="49" t="s">
        <v>113</v>
      </c>
      <c r="F16" s="15">
        <f t="shared" si="0"/>
        <v>922996.6699999999</v>
      </c>
      <c r="G16" s="16">
        <f t="shared" si="1"/>
        <v>240688</v>
      </c>
      <c r="H16" s="38">
        <f t="shared" si="2"/>
        <v>0.26076800472097045</v>
      </c>
      <c r="I16" s="17">
        <v>553798</v>
      </c>
      <c r="J16" s="18">
        <v>223804.4</v>
      </c>
      <c r="K16" s="38">
        <f t="shared" si="3"/>
        <v>0.40412641432435653</v>
      </c>
      <c r="L16" s="17">
        <v>369198.67</v>
      </c>
      <c r="M16" s="18">
        <v>16883.6</v>
      </c>
      <c r="N16" s="38">
        <f>SUM(M16/L16)</f>
        <v>0.04573039225737189</v>
      </c>
      <c r="O16" s="17"/>
      <c r="P16" s="18"/>
      <c r="Q16" s="39"/>
      <c r="R16" s="17"/>
      <c r="S16" s="18"/>
      <c r="T16" s="39"/>
    </row>
    <row r="17" spans="2:20" ht="346.5" customHeight="1">
      <c r="B17" s="37">
        <v>8</v>
      </c>
      <c r="C17" s="50" t="s">
        <v>65</v>
      </c>
      <c r="D17" s="50" t="s">
        <v>72</v>
      </c>
      <c r="E17" s="49" t="s">
        <v>71</v>
      </c>
      <c r="F17" s="15">
        <f t="shared" si="0"/>
        <v>11899.6</v>
      </c>
      <c r="G17" s="16">
        <f t="shared" si="1"/>
        <v>11886.9</v>
      </c>
      <c r="H17" s="38">
        <f t="shared" si="2"/>
        <v>0.998932737234865</v>
      </c>
      <c r="I17" s="17">
        <v>11899.6</v>
      </c>
      <c r="J17" s="18">
        <v>11886.9</v>
      </c>
      <c r="K17" s="38">
        <f t="shared" si="3"/>
        <v>0.998932737234865</v>
      </c>
      <c r="L17" s="17"/>
      <c r="M17" s="18"/>
      <c r="N17" s="38"/>
      <c r="O17" s="17"/>
      <c r="P17" s="18"/>
      <c r="Q17" s="39"/>
      <c r="R17" s="17"/>
      <c r="S17" s="18"/>
      <c r="T17" s="39"/>
    </row>
    <row r="18" spans="2:20" ht="183.75" customHeight="1">
      <c r="B18" s="37">
        <v>9</v>
      </c>
      <c r="C18" s="50" t="s">
        <v>65</v>
      </c>
      <c r="D18" s="50" t="s">
        <v>79</v>
      </c>
      <c r="E18" s="49" t="s">
        <v>114</v>
      </c>
      <c r="F18" s="15">
        <f t="shared" si="0"/>
        <v>110422.70000000001</v>
      </c>
      <c r="G18" s="16">
        <f t="shared" si="1"/>
        <v>41398.5</v>
      </c>
      <c r="H18" s="38">
        <f t="shared" si="2"/>
        <v>0.374909325709297</v>
      </c>
      <c r="I18" s="17">
        <v>52229.9</v>
      </c>
      <c r="J18" s="18">
        <v>33939.2</v>
      </c>
      <c r="K18" s="38">
        <f t="shared" si="3"/>
        <v>0.6498040394486683</v>
      </c>
      <c r="L18" s="17">
        <v>58192.8</v>
      </c>
      <c r="M18" s="18">
        <v>7459.3</v>
      </c>
      <c r="N18" s="38">
        <f>SUM(M18/L18)</f>
        <v>0.12818252429853866</v>
      </c>
      <c r="O18" s="17"/>
      <c r="P18" s="18"/>
      <c r="Q18" s="39"/>
      <c r="R18" s="17"/>
      <c r="S18" s="18"/>
      <c r="T18" s="39"/>
    </row>
    <row r="19" spans="2:20" ht="163.5" customHeight="1">
      <c r="B19" s="37">
        <v>10</v>
      </c>
      <c r="C19" s="50" t="s">
        <v>65</v>
      </c>
      <c r="D19" s="50" t="s">
        <v>75</v>
      </c>
      <c r="E19" s="49" t="s">
        <v>76</v>
      </c>
      <c r="F19" s="15">
        <f t="shared" si="0"/>
        <v>3969.79</v>
      </c>
      <c r="G19" s="16">
        <f t="shared" si="1"/>
        <v>3969.8</v>
      </c>
      <c r="H19" s="38">
        <f t="shared" si="2"/>
        <v>1.000002519024936</v>
      </c>
      <c r="I19" s="17">
        <v>3771.3</v>
      </c>
      <c r="J19" s="18">
        <v>3771.3</v>
      </c>
      <c r="K19" s="38">
        <f t="shared" si="3"/>
        <v>1</v>
      </c>
      <c r="L19" s="17">
        <v>198.49</v>
      </c>
      <c r="M19" s="18">
        <v>198.5</v>
      </c>
      <c r="N19" s="38">
        <f>SUM(M19/L19)</f>
        <v>1.000050380371807</v>
      </c>
      <c r="O19" s="17"/>
      <c r="P19" s="18"/>
      <c r="Q19" s="39"/>
      <c r="R19" s="17"/>
      <c r="S19" s="18"/>
      <c r="T19" s="39"/>
    </row>
    <row r="20" spans="2:20" ht="136.5" customHeight="1">
      <c r="B20" s="37">
        <v>11</v>
      </c>
      <c r="C20" s="50" t="s">
        <v>65</v>
      </c>
      <c r="D20" s="50" t="s">
        <v>73</v>
      </c>
      <c r="E20" s="49" t="s">
        <v>74</v>
      </c>
      <c r="F20" s="15">
        <f t="shared" si="0"/>
        <v>5474.7</v>
      </c>
      <c r="G20" s="16">
        <f t="shared" si="1"/>
        <v>3985.7000000000003</v>
      </c>
      <c r="H20" s="38">
        <f t="shared" si="2"/>
        <v>0.7280216267558041</v>
      </c>
      <c r="I20" s="17">
        <v>3786.4</v>
      </c>
      <c r="J20" s="18">
        <v>3786.4</v>
      </c>
      <c r="K20" s="38">
        <f t="shared" si="3"/>
        <v>1</v>
      </c>
      <c r="L20" s="17">
        <v>1688.3</v>
      </c>
      <c r="M20" s="18">
        <v>199.3</v>
      </c>
      <c r="N20" s="38">
        <f>SUM(M20/L20)</f>
        <v>0.11804774033050999</v>
      </c>
      <c r="O20" s="17"/>
      <c r="P20" s="18"/>
      <c r="Q20" s="39"/>
      <c r="R20" s="17"/>
      <c r="S20" s="18"/>
      <c r="T20" s="39"/>
    </row>
    <row r="21" spans="2:20" ht="123.75" customHeight="1">
      <c r="B21" s="37">
        <v>12</v>
      </c>
      <c r="C21" s="50" t="s">
        <v>128</v>
      </c>
      <c r="D21" s="50" t="s">
        <v>129</v>
      </c>
      <c r="E21" s="49" t="s">
        <v>130</v>
      </c>
      <c r="F21" s="17">
        <f>I21+L21+O21+R21</f>
        <v>372882.064</v>
      </c>
      <c r="G21" s="48">
        <f>J21+M21+P21+S21</f>
        <v>372882.064</v>
      </c>
      <c r="H21" s="38">
        <f>SUM(G21/F21)</f>
        <v>1</v>
      </c>
      <c r="I21" s="17">
        <v>235933.3</v>
      </c>
      <c r="J21" s="18">
        <v>235933.3</v>
      </c>
      <c r="K21" s="38">
        <f t="shared" si="3"/>
        <v>1</v>
      </c>
      <c r="L21" s="17">
        <v>100000</v>
      </c>
      <c r="M21" s="18">
        <v>100000</v>
      </c>
      <c r="N21" s="38">
        <f>SUM(M21/L21)</f>
        <v>1</v>
      </c>
      <c r="O21" s="17">
        <v>36948.764</v>
      </c>
      <c r="P21" s="18">
        <v>36948.764</v>
      </c>
      <c r="Q21" s="55">
        <f>P21/O21</f>
        <v>1</v>
      </c>
      <c r="R21" s="17"/>
      <c r="S21" s="18"/>
      <c r="T21" s="39"/>
    </row>
    <row r="22" spans="2:20" ht="111" customHeight="1">
      <c r="B22" s="37">
        <v>13</v>
      </c>
      <c r="C22" s="50" t="s">
        <v>83</v>
      </c>
      <c r="D22" s="50" t="s">
        <v>84</v>
      </c>
      <c r="E22" s="51" t="s">
        <v>85</v>
      </c>
      <c r="F22" s="17">
        <f>I22+L22+O22+R22</f>
        <v>2200</v>
      </c>
      <c r="G22" s="48">
        <f>J22+M22+P22+S22</f>
        <v>2200</v>
      </c>
      <c r="H22" s="39">
        <f aca="true" t="shared" si="4" ref="H22:H41">G22/F22</f>
        <v>1</v>
      </c>
      <c r="I22" s="17">
        <v>1200</v>
      </c>
      <c r="J22" s="18">
        <v>1200</v>
      </c>
      <c r="K22" s="39">
        <f aca="true" t="shared" si="5" ref="K22:K33">J22/I22</f>
        <v>1</v>
      </c>
      <c r="L22" s="17">
        <v>1000</v>
      </c>
      <c r="M22" s="18">
        <v>1000</v>
      </c>
      <c r="N22" s="39">
        <f aca="true" t="shared" si="6" ref="N22:N33">M22/L22</f>
        <v>1</v>
      </c>
      <c r="O22" s="17"/>
      <c r="P22" s="18"/>
      <c r="Q22" s="39"/>
      <c r="R22" s="17"/>
      <c r="S22" s="18"/>
      <c r="T22" s="39"/>
    </row>
    <row r="23" spans="2:20" ht="129" customHeight="1">
      <c r="B23" s="37">
        <v>14</v>
      </c>
      <c r="C23" s="50" t="s">
        <v>93</v>
      </c>
      <c r="D23" s="50" t="s">
        <v>94</v>
      </c>
      <c r="E23" s="51" t="s">
        <v>95</v>
      </c>
      <c r="F23" s="17">
        <f>I23+L23+O23</f>
        <v>271857.1</v>
      </c>
      <c r="G23" s="48">
        <f>J23+M23+P23</f>
        <v>269784.4</v>
      </c>
      <c r="H23" s="39">
        <f t="shared" si="4"/>
        <v>0.9923757738900328</v>
      </c>
      <c r="I23" s="17">
        <v>45713.8</v>
      </c>
      <c r="J23" s="18">
        <v>45713.8</v>
      </c>
      <c r="K23" s="39">
        <f t="shared" si="5"/>
        <v>1</v>
      </c>
      <c r="L23" s="17">
        <v>171343.3</v>
      </c>
      <c r="M23" s="18">
        <v>169270.6</v>
      </c>
      <c r="N23" s="39">
        <f t="shared" si="6"/>
        <v>0.987903232866415</v>
      </c>
      <c r="O23" s="17">
        <v>54800</v>
      </c>
      <c r="P23" s="18">
        <v>54800</v>
      </c>
      <c r="Q23" s="39">
        <f>P23/O23</f>
        <v>1</v>
      </c>
      <c r="R23" s="17"/>
      <c r="S23" s="18"/>
      <c r="T23" s="39"/>
    </row>
    <row r="24" spans="2:21" ht="165">
      <c r="B24" s="37">
        <v>15</v>
      </c>
      <c r="C24" s="50" t="s">
        <v>89</v>
      </c>
      <c r="D24" s="50" t="s">
        <v>90</v>
      </c>
      <c r="E24" s="51" t="s">
        <v>91</v>
      </c>
      <c r="F24" s="17">
        <f aca="true" t="shared" si="7" ref="F24:G32">I24+L24+O24+R24</f>
        <v>229809.3</v>
      </c>
      <c r="G24" s="48">
        <f t="shared" si="7"/>
        <v>229065.09999999998</v>
      </c>
      <c r="H24" s="39">
        <f t="shared" si="4"/>
        <v>0.9967616628221747</v>
      </c>
      <c r="I24" s="17">
        <v>23829.3</v>
      </c>
      <c r="J24" s="18">
        <v>23829.3</v>
      </c>
      <c r="K24" s="39">
        <f t="shared" si="5"/>
        <v>1</v>
      </c>
      <c r="L24" s="17">
        <v>205980</v>
      </c>
      <c r="M24" s="18">
        <v>205235.8</v>
      </c>
      <c r="N24" s="39">
        <f>M24/L24</f>
        <v>0.9963870278667831</v>
      </c>
      <c r="O24" s="17"/>
      <c r="P24" s="18"/>
      <c r="Q24" s="39"/>
      <c r="R24" s="17"/>
      <c r="S24" s="18"/>
      <c r="T24" s="39"/>
      <c r="U24" s="54"/>
    </row>
    <row r="25" spans="2:20" ht="150">
      <c r="B25" s="37">
        <v>16</v>
      </c>
      <c r="C25" s="50" t="s">
        <v>89</v>
      </c>
      <c r="D25" s="50" t="s">
        <v>92</v>
      </c>
      <c r="E25" s="51" t="s">
        <v>98</v>
      </c>
      <c r="F25" s="17">
        <f t="shared" si="7"/>
        <v>220998.09999999998</v>
      </c>
      <c r="G25" s="48">
        <f t="shared" si="7"/>
        <v>217394.8</v>
      </c>
      <c r="H25" s="39">
        <f t="shared" si="4"/>
        <v>0.9836953349372688</v>
      </c>
      <c r="I25" s="17">
        <v>104758.9</v>
      </c>
      <c r="J25" s="18">
        <v>102797.9</v>
      </c>
      <c r="K25" s="39">
        <f t="shared" si="5"/>
        <v>0.9812808267364396</v>
      </c>
      <c r="L25" s="17">
        <v>116239.2</v>
      </c>
      <c r="M25" s="18">
        <v>114596.9</v>
      </c>
      <c r="N25" s="39">
        <f t="shared" si="6"/>
        <v>0.9858713755772579</v>
      </c>
      <c r="O25" s="17"/>
      <c r="P25" s="18"/>
      <c r="Q25" s="39"/>
      <c r="R25" s="17"/>
      <c r="S25" s="18"/>
      <c r="T25" s="39"/>
    </row>
    <row r="26" spans="2:20" ht="178.5" customHeight="1">
      <c r="B26" s="37">
        <v>17</v>
      </c>
      <c r="C26" s="50" t="s">
        <v>83</v>
      </c>
      <c r="D26" s="50" t="s">
        <v>97</v>
      </c>
      <c r="E26" s="51" t="s">
        <v>142</v>
      </c>
      <c r="F26" s="17">
        <f>I26+L26+O26+R26</f>
        <v>61161.100000000006</v>
      </c>
      <c r="G26" s="48">
        <f>J26+M26+P26+S26</f>
        <v>739</v>
      </c>
      <c r="H26" s="39">
        <f>G26/F26</f>
        <v>0.01208284350673876</v>
      </c>
      <c r="I26" s="17">
        <v>40366.3</v>
      </c>
      <c r="J26" s="18">
        <v>739</v>
      </c>
      <c r="K26" s="39">
        <f t="shared" si="5"/>
        <v>0.01830735043836071</v>
      </c>
      <c r="L26" s="17">
        <v>20794.8</v>
      </c>
      <c r="M26" s="18">
        <v>0</v>
      </c>
      <c r="N26" s="39">
        <f t="shared" si="6"/>
        <v>0</v>
      </c>
      <c r="O26" s="17"/>
      <c r="P26" s="18"/>
      <c r="Q26" s="39"/>
      <c r="R26" s="17"/>
      <c r="S26" s="18"/>
      <c r="T26" s="39"/>
    </row>
    <row r="27" spans="2:21" ht="168" customHeight="1">
      <c r="B27" s="37">
        <v>18</v>
      </c>
      <c r="C27" s="50" t="s">
        <v>96</v>
      </c>
      <c r="D27" s="50" t="s">
        <v>97</v>
      </c>
      <c r="E27" s="51" t="s">
        <v>99</v>
      </c>
      <c r="F27" s="17">
        <f t="shared" si="7"/>
        <v>42961.7</v>
      </c>
      <c r="G27" s="48">
        <f t="shared" si="7"/>
        <v>26965.366</v>
      </c>
      <c r="H27" s="39">
        <f t="shared" si="4"/>
        <v>0.6276605907121926</v>
      </c>
      <c r="I27" s="17">
        <v>20781.5</v>
      </c>
      <c r="J27" s="18">
        <v>19109.866</v>
      </c>
      <c r="K27" s="39">
        <f t="shared" si="5"/>
        <v>0.9195614368548951</v>
      </c>
      <c r="L27" s="17">
        <v>22180.2</v>
      </c>
      <c r="M27" s="18">
        <v>7855.5</v>
      </c>
      <c r="N27" s="39">
        <f t="shared" si="6"/>
        <v>0.3541672302323694</v>
      </c>
      <c r="O27" s="17"/>
      <c r="P27" s="18"/>
      <c r="Q27" s="39"/>
      <c r="R27" s="17"/>
      <c r="S27" s="18"/>
      <c r="T27" s="39"/>
      <c r="U27" s="53"/>
    </row>
    <row r="28" spans="2:20" ht="181.5" customHeight="1">
      <c r="B28" s="37">
        <v>19</v>
      </c>
      <c r="C28" s="50" t="s">
        <v>103</v>
      </c>
      <c r="D28" s="50" t="s">
        <v>97</v>
      </c>
      <c r="E28" s="51" t="s">
        <v>107</v>
      </c>
      <c r="F28" s="17">
        <f t="shared" si="7"/>
        <v>3399.952</v>
      </c>
      <c r="G28" s="17">
        <f t="shared" si="7"/>
        <v>1241.5520000000001</v>
      </c>
      <c r="H28" s="39">
        <f t="shared" si="4"/>
        <v>0.36516750824717525</v>
      </c>
      <c r="I28" s="17">
        <v>899.952</v>
      </c>
      <c r="J28" s="18">
        <v>899.952</v>
      </c>
      <c r="K28" s="39">
        <f t="shared" si="5"/>
        <v>1</v>
      </c>
      <c r="L28" s="17">
        <v>2500</v>
      </c>
      <c r="M28" s="18">
        <v>341.6</v>
      </c>
      <c r="N28" s="39">
        <f t="shared" si="6"/>
        <v>0.13664</v>
      </c>
      <c r="O28" s="17"/>
      <c r="P28" s="18"/>
      <c r="Q28" s="39"/>
      <c r="R28" s="17"/>
      <c r="S28" s="18"/>
      <c r="T28" s="39"/>
    </row>
    <row r="29" spans="2:20" ht="148.5" customHeight="1">
      <c r="B29" s="37">
        <v>20</v>
      </c>
      <c r="C29" s="50" t="s">
        <v>137</v>
      </c>
      <c r="D29" s="50" t="s">
        <v>138</v>
      </c>
      <c r="E29" s="51" t="s">
        <v>157</v>
      </c>
      <c r="F29" s="17">
        <f>I29+L29+O29+R29</f>
        <v>799726.648</v>
      </c>
      <c r="G29" s="17">
        <f>J29+M29+P29+S29</f>
        <v>463248.7</v>
      </c>
      <c r="H29" s="39">
        <f>G29/F29</f>
        <v>0.5792588019400349</v>
      </c>
      <c r="I29" s="17">
        <v>76434.2</v>
      </c>
      <c r="J29" s="18">
        <v>36250.7</v>
      </c>
      <c r="K29" s="39">
        <f t="shared" si="5"/>
        <v>0.4742732965086309</v>
      </c>
      <c r="L29" s="17">
        <v>323297.4</v>
      </c>
      <c r="M29" s="18">
        <v>150801.7</v>
      </c>
      <c r="N29" s="39">
        <f t="shared" si="6"/>
        <v>0.4664488486452412</v>
      </c>
      <c r="O29" s="17">
        <v>21790.548</v>
      </c>
      <c r="P29" s="18">
        <v>17699.3</v>
      </c>
      <c r="Q29" s="39">
        <f>P29/O29</f>
        <v>0.8122466676836214</v>
      </c>
      <c r="R29" s="17">
        <v>378204.5</v>
      </c>
      <c r="S29" s="18">
        <v>258497</v>
      </c>
      <c r="T29" s="39">
        <f>S29/R29</f>
        <v>0.6834847285000575</v>
      </c>
    </row>
    <row r="30" spans="2:20" ht="135">
      <c r="B30" s="37">
        <v>21</v>
      </c>
      <c r="C30" s="50" t="s">
        <v>100</v>
      </c>
      <c r="D30" s="50" t="s">
        <v>101</v>
      </c>
      <c r="E30" s="51" t="s">
        <v>102</v>
      </c>
      <c r="F30" s="17">
        <f t="shared" si="7"/>
        <v>10674.9</v>
      </c>
      <c r="G30" s="17">
        <f t="shared" si="7"/>
        <v>9135.7</v>
      </c>
      <c r="H30" s="39">
        <f t="shared" si="4"/>
        <v>0.8558112956561655</v>
      </c>
      <c r="I30" s="17">
        <v>9084.3</v>
      </c>
      <c r="J30" s="18">
        <v>7774.5</v>
      </c>
      <c r="K30" s="39">
        <f t="shared" si="5"/>
        <v>0.855817179089198</v>
      </c>
      <c r="L30" s="17">
        <v>1590.6</v>
      </c>
      <c r="M30" s="18">
        <v>1361.2</v>
      </c>
      <c r="N30" s="39">
        <f t="shared" si="6"/>
        <v>0.8557776939519679</v>
      </c>
      <c r="O30" s="17"/>
      <c r="P30" s="18"/>
      <c r="Q30" s="39"/>
      <c r="R30" s="17"/>
      <c r="S30" s="18"/>
      <c r="T30" s="39"/>
    </row>
    <row r="31" spans="2:20" ht="149.25" customHeight="1">
      <c r="B31" s="37">
        <v>22</v>
      </c>
      <c r="C31" s="50" t="s">
        <v>100</v>
      </c>
      <c r="D31" s="50" t="s">
        <v>135</v>
      </c>
      <c r="E31" s="51" t="s">
        <v>136</v>
      </c>
      <c r="F31" s="17">
        <f>I31+L31+O31+R31</f>
        <v>41659.1</v>
      </c>
      <c r="G31" s="48">
        <f>J31+M31+P31+S31</f>
        <v>34146</v>
      </c>
      <c r="H31" s="39">
        <f>G31/F31</f>
        <v>0.8196528489573707</v>
      </c>
      <c r="I31" s="17">
        <v>17038.1</v>
      </c>
      <c r="J31" s="18">
        <v>12564.5</v>
      </c>
      <c r="K31" s="39">
        <f t="shared" si="5"/>
        <v>0.7374355121756535</v>
      </c>
      <c r="L31" s="17">
        <v>24621</v>
      </c>
      <c r="M31" s="18">
        <v>21581.5</v>
      </c>
      <c r="N31" s="39">
        <f t="shared" si="6"/>
        <v>0.8765484748791682</v>
      </c>
      <c r="O31" s="17"/>
      <c r="P31" s="18"/>
      <c r="Q31" s="39"/>
      <c r="R31" s="17"/>
      <c r="S31" s="18"/>
      <c r="T31" s="39"/>
    </row>
    <row r="32" spans="2:20" ht="180" customHeight="1">
      <c r="B32" s="37">
        <v>23</v>
      </c>
      <c r="C32" s="50" t="s">
        <v>108</v>
      </c>
      <c r="D32" s="50" t="s">
        <v>109</v>
      </c>
      <c r="E32" s="51" t="s">
        <v>110</v>
      </c>
      <c r="F32" s="17">
        <f t="shared" si="7"/>
        <v>39559.905</v>
      </c>
      <c r="G32" s="48">
        <f t="shared" si="7"/>
        <v>623.905</v>
      </c>
      <c r="H32" s="39">
        <f t="shared" si="4"/>
        <v>0.01577114505204196</v>
      </c>
      <c r="I32" s="17">
        <v>36856</v>
      </c>
      <c r="J32" s="18">
        <v>0</v>
      </c>
      <c r="K32" s="39">
        <f t="shared" si="5"/>
        <v>0</v>
      </c>
      <c r="L32" s="17">
        <v>2080</v>
      </c>
      <c r="M32" s="18">
        <v>0</v>
      </c>
      <c r="N32" s="39">
        <f t="shared" si="6"/>
        <v>0</v>
      </c>
      <c r="O32" s="17">
        <v>623.905</v>
      </c>
      <c r="P32" s="18">
        <v>623.905</v>
      </c>
      <c r="Q32" s="55">
        <f>P32/O32</f>
        <v>1</v>
      </c>
      <c r="R32" s="17"/>
      <c r="S32" s="18"/>
      <c r="T32" s="39"/>
    </row>
    <row r="33" spans="2:20" ht="89.25" customHeight="1">
      <c r="B33" s="37">
        <v>24</v>
      </c>
      <c r="C33" s="50" t="s">
        <v>64</v>
      </c>
      <c r="D33" s="50" t="s">
        <v>154</v>
      </c>
      <c r="E33" s="51" t="s">
        <v>153</v>
      </c>
      <c r="F33" s="17">
        <f>I33+L33+O33+R33</f>
        <v>1294.8</v>
      </c>
      <c r="G33" s="48">
        <f>J33+M33+P33+S33</f>
        <v>1054.4</v>
      </c>
      <c r="H33" s="39">
        <f>G33/F33</f>
        <v>0.8143342601173927</v>
      </c>
      <c r="I33" s="17">
        <v>647.4</v>
      </c>
      <c r="J33" s="18">
        <v>527.2</v>
      </c>
      <c r="K33" s="39">
        <f t="shared" si="5"/>
        <v>0.8143342601173927</v>
      </c>
      <c r="L33" s="17">
        <v>647.4</v>
      </c>
      <c r="M33" s="18">
        <v>527.2</v>
      </c>
      <c r="N33" s="39">
        <f t="shared" si="6"/>
        <v>0.8143342601173927</v>
      </c>
      <c r="O33" s="17"/>
      <c r="P33" s="18"/>
      <c r="Q33" s="55"/>
      <c r="R33" s="17"/>
      <c r="S33" s="18"/>
      <c r="T33" s="39"/>
    </row>
    <row r="34" spans="2:20" ht="138.75" customHeight="1">
      <c r="B34" s="37">
        <v>25</v>
      </c>
      <c r="C34" s="50" t="s">
        <v>103</v>
      </c>
      <c r="D34" s="50" t="s">
        <v>104</v>
      </c>
      <c r="E34" s="51" t="s">
        <v>134</v>
      </c>
      <c r="F34" s="17">
        <f aca="true" t="shared" si="8" ref="F34:G41">I34+L34+O34+R34</f>
        <v>177348.4</v>
      </c>
      <c r="G34" s="48">
        <f t="shared" si="8"/>
        <v>62353.974</v>
      </c>
      <c r="H34" s="39">
        <f>G34/F34</f>
        <v>0.35159028217903293</v>
      </c>
      <c r="I34" s="17">
        <v>74502</v>
      </c>
      <c r="J34" s="18">
        <v>35548.574</v>
      </c>
      <c r="K34" s="39">
        <f>J34/I34</f>
        <v>0.4771492577380473</v>
      </c>
      <c r="L34" s="17">
        <v>102846.4</v>
      </c>
      <c r="M34" s="18">
        <v>26805.4</v>
      </c>
      <c r="N34" s="39">
        <f>M34/L34</f>
        <v>0.26063527746231274</v>
      </c>
      <c r="O34" s="17"/>
      <c r="P34" s="18"/>
      <c r="Q34" s="39"/>
      <c r="R34" s="17"/>
      <c r="S34" s="18"/>
      <c r="T34" s="39"/>
    </row>
    <row r="35" spans="2:20" ht="165">
      <c r="B35" s="37">
        <v>26</v>
      </c>
      <c r="C35" s="50" t="s">
        <v>131</v>
      </c>
      <c r="D35" s="50" t="s">
        <v>132</v>
      </c>
      <c r="E35" s="51" t="s">
        <v>133</v>
      </c>
      <c r="F35" s="17">
        <f t="shared" si="8"/>
        <v>9850.8</v>
      </c>
      <c r="G35" s="48">
        <f t="shared" si="8"/>
        <v>7476.9</v>
      </c>
      <c r="H35" s="39">
        <f t="shared" si="4"/>
        <v>0.7590144962845657</v>
      </c>
      <c r="I35" s="17">
        <v>7486.6</v>
      </c>
      <c r="J35" s="18">
        <v>7350</v>
      </c>
      <c r="K35" s="39">
        <f aca="true" t="shared" si="9" ref="K35:K46">J35/I35</f>
        <v>0.9817540672668501</v>
      </c>
      <c r="L35" s="17">
        <v>2364.2</v>
      </c>
      <c r="M35" s="18">
        <v>126.9</v>
      </c>
      <c r="N35" s="39">
        <f aca="true" t="shared" si="10" ref="N35:N42">M35/L35</f>
        <v>0.05367566195753321</v>
      </c>
      <c r="O35" s="17"/>
      <c r="P35" s="18"/>
      <c r="Q35" s="39"/>
      <c r="R35" s="17"/>
      <c r="S35" s="18"/>
      <c r="T35" s="39"/>
    </row>
    <row r="36" spans="2:20" ht="150.75" customHeight="1">
      <c r="B36" s="37">
        <v>27</v>
      </c>
      <c r="C36" s="50" t="s">
        <v>103</v>
      </c>
      <c r="D36" s="50" t="s">
        <v>105</v>
      </c>
      <c r="E36" s="51" t="s">
        <v>106</v>
      </c>
      <c r="F36" s="17">
        <f t="shared" si="8"/>
        <v>8421</v>
      </c>
      <c r="G36" s="48">
        <f t="shared" si="8"/>
        <v>8421</v>
      </c>
      <c r="H36" s="39">
        <f t="shared" si="4"/>
        <v>1</v>
      </c>
      <c r="I36" s="17">
        <v>8421</v>
      </c>
      <c r="J36" s="18">
        <v>8421</v>
      </c>
      <c r="K36" s="39">
        <f t="shared" si="9"/>
        <v>1</v>
      </c>
      <c r="L36" s="17">
        <v>0</v>
      </c>
      <c r="M36" s="18">
        <v>0</v>
      </c>
      <c r="N36" s="39">
        <v>0</v>
      </c>
      <c r="O36" s="17"/>
      <c r="P36" s="18"/>
      <c r="Q36" s="39"/>
      <c r="R36" s="17"/>
      <c r="S36" s="18"/>
      <c r="T36" s="39"/>
    </row>
    <row r="37" spans="2:20" ht="125.25" customHeight="1">
      <c r="B37" s="37">
        <v>28</v>
      </c>
      <c r="C37" s="50" t="s">
        <v>103</v>
      </c>
      <c r="D37" s="50" t="s">
        <v>139</v>
      </c>
      <c r="E37" s="51" t="s">
        <v>140</v>
      </c>
      <c r="F37" s="17">
        <f t="shared" si="8"/>
        <v>101582</v>
      </c>
      <c r="G37" s="48">
        <f t="shared" si="8"/>
        <v>45972</v>
      </c>
      <c r="H37" s="39">
        <f>G37/F37</f>
        <v>0.4525604930007285</v>
      </c>
      <c r="I37" s="17">
        <v>60257.5</v>
      </c>
      <c r="J37" s="18">
        <v>18820.1</v>
      </c>
      <c r="K37" s="39">
        <f t="shared" si="9"/>
        <v>0.3123279259843173</v>
      </c>
      <c r="L37" s="17">
        <v>41324.5</v>
      </c>
      <c r="M37" s="18">
        <v>27151.9</v>
      </c>
      <c r="N37" s="39">
        <f t="shared" si="10"/>
        <v>0.6570412225193287</v>
      </c>
      <c r="O37" s="17"/>
      <c r="P37" s="18"/>
      <c r="Q37" s="39"/>
      <c r="R37" s="17"/>
      <c r="S37" s="18"/>
      <c r="T37" s="39"/>
    </row>
    <row r="38" spans="2:20" ht="137.25" customHeight="1">
      <c r="B38" s="37">
        <v>29</v>
      </c>
      <c r="C38" s="50" t="s">
        <v>58</v>
      </c>
      <c r="D38" s="50" t="s">
        <v>59</v>
      </c>
      <c r="E38" s="51" t="s">
        <v>60</v>
      </c>
      <c r="F38" s="17">
        <f t="shared" si="8"/>
        <v>468247.377</v>
      </c>
      <c r="G38" s="48">
        <f t="shared" si="8"/>
        <v>458498.55700000003</v>
      </c>
      <c r="H38" s="39">
        <f t="shared" si="4"/>
        <v>0.9791801930371519</v>
      </c>
      <c r="I38" s="17">
        <v>383133.342</v>
      </c>
      <c r="J38" s="18">
        <v>373948.9</v>
      </c>
      <c r="K38" s="39">
        <f t="shared" si="9"/>
        <v>0.9760280795399948</v>
      </c>
      <c r="L38" s="17">
        <v>85114.035</v>
      </c>
      <c r="M38" s="18">
        <v>84549.657</v>
      </c>
      <c r="N38" s="39">
        <f t="shared" si="10"/>
        <v>0.9933691546875907</v>
      </c>
      <c r="O38" s="17"/>
      <c r="P38" s="18"/>
      <c r="Q38" s="39"/>
      <c r="R38" s="17"/>
      <c r="S38" s="18"/>
      <c r="T38" s="39"/>
    </row>
    <row r="39" spans="2:20" ht="162.75" customHeight="1">
      <c r="B39" s="37">
        <v>30</v>
      </c>
      <c r="C39" s="50" t="s">
        <v>58</v>
      </c>
      <c r="D39" s="50" t="s">
        <v>150</v>
      </c>
      <c r="E39" s="49" t="s">
        <v>149</v>
      </c>
      <c r="F39" s="17">
        <f>I39+L39+O39+R39</f>
        <v>67807.1</v>
      </c>
      <c r="G39" s="52">
        <f>J39+M39+P39+S39</f>
        <v>7000</v>
      </c>
      <c r="H39" s="38">
        <f>G39/F39</f>
        <v>0.1032340271151546</v>
      </c>
      <c r="I39" s="17">
        <v>54465</v>
      </c>
      <c r="J39" s="16">
        <v>0</v>
      </c>
      <c r="K39" s="38">
        <f t="shared" si="9"/>
        <v>0</v>
      </c>
      <c r="L39" s="15">
        <v>13342.1</v>
      </c>
      <c r="M39" s="16">
        <v>7000</v>
      </c>
      <c r="N39" s="38">
        <f t="shared" si="10"/>
        <v>0.5246550393116526</v>
      </c>
      <c r="O39" s="15"/>
      <c r="P39" s="16"/>
      <c r="Q39" s="38"/>
      <c r="R39" s="15"/>
      <c r="S39" s="16"/>
      <c r="T39" s="38"/>
    </row>
    <row r="40" spans="2:20" ht="119.25" customHeight="1">
      <c r="B40" s="37">
        <v>31</v>
      </c>
      <c r="C40" s="50" t="s">
        <v>146</v>
      </c>
      <c r="D40" s="50" t="s">
        <v>147</v>
      </c>
      <c r="E40" s="49" t="s">
        <v>148</v>
      </c>
      <c r="F40" s="17">
        <f>I40+L40+O40+R40</f>
        <v>2619.54</v>
      </c>
      <c r="G40" s="52">
        <f>J40+M40+P40+S40</f>
        <v>2539.35</v>
      </c>
      <c r="H40" s="38">
        <f>G40/F40</f>
        <v>0.9693877551020408</v>
      </c>
      <c r="I40" s="15">
        <v>1339.47</v>
      </c>
      <c r="J40" s="52">
        <v>1259.28</v>
      </c>
      <c r="K40" s="38">
        <f t="shared" si="9"/>
        <v>0.9401330376940132</v>
      </c>
      <c r="L40" s="15">
        <v>1280.07</v>
      </c>
      <c r="M40" s="16">
        <v>1280.07</v>
      </c>
      <c r="N40" s="38">
        <f t="shared" si="10"/>
        <v>1</v>
      </c>
      <c r="O40" s="15"/>
      <c r="P40" s="16"/>
      <c r="Q40" s="38"/>
      <c r="R40" s="15"/>
      <c r="S40" s="16"/>
      <c r="T40" s="38"/>
    </row>
    <row r="41" spans="2:21" s="4" customFormat="1" ht="114" customHeight="1">
      <c r="B41" s="37">
        <v>32</v>
      </c>
      <c r="C41" s="50" t="s">
        <v>56</v>
      </c>
      <c r="D41" s="50" t="s">
        <v>57</v>
      </c>
      <c r="E41" s="49" t="s">
        <v>61</v>
      </c>
      <c r="F41" s="17">
        <f t="shared" si="8"/>
        <v>28000</v>
      </c>
      <c r="G41" s="52">
        <f t="shared" si="8"/>
        <v>28000</v>
      </c>
      <c r="H41" s="38">
        <f t="shared" si="4"/>
        <v>1</v>
      </c>
      <c r="I41" s="15">
        <v>13000</v>
      </c>
      <c r="J41" s="52">
        <v>13000</v>
      </c>
      <c r="K41" s="38">
        <f t="shared" si="9"/>
        <v>1</v>
      </c>
      <c r="L41" s="15">
        <v>15000</v>
      </c>
      <c r="M41" s="16">
        <v>15000</v>
      </c>
      <c r="N41" s="38">
        <f t="shared" si="10"/>
        <v>1</v>
      </c>
      <c r="O41" s="15"/>
      <c r="P41" s="16"/>
      <c r="Q41" s="38"/>
      <c r="R41" s="15"/>
      <c r="S41" s="16"/>
      <c r="T41" s="38"/>
      <c r="U41" s="1"/>
    </row>
    <row r="42" spans="2:20" s="4" customFormat="1" ht="165.75" customHeight="1">
      <c r="B42" s="37">
        <v>33</v>
      </c>
      <c r="C42" s="50" t="s">
        <v>20</v>
      </c>
      <c r="D42" s="50" t="s">
        <v>21</v>
      </c>
      <c r="E42" s="49" t="s">
        <v>22</v>
      </c>
      <c r="F42" s="15">
        <f>I42+L42</f>
        <v>4524.3</v>
      </c>
      <c r="G42" s="16">
        <f>J42+M42</f>
        <v>4524.3</v>
      </c>
      <c r="H42" s="38">
        <f>G42/F42</f>
        <v>1</v>
      </c>
      <c r="I42" s="15">
        <v>1524.3</v>
      </c>
      <c r="J42" s="16">
        <v>1524.3</v>
      </c>
      <c r="K42" s="38">
        <f t="shared" si="9"/>
        <v>1</v>
      </c>
      <c r="L42" s="15">
        <v>3000</v>
      </c>
      <c r="M42" s="16">
        <v>3000</v>
      </c>
      <c r="N42" s="38">
        <f t="shared" si="10"/>
        <v>1</v>
      </c>
      <c r="O42" s="15"/>
      <c r="P42" s="16"/>
      <c r="Q42" s="38"/>
      <c r="R42" s="15"/>
      <c r="S42" s="16"/>
      <c r="T42" s="38"/>
    </row>
    <row r="43" spans="2:20" s="4" customFormat="1" ht="196.5" customHeight="1">
      <c r="B43" s="37">
        <v>34</v>
      </c>
      <c r="C43" s="50" t="s">
        <v>20</v>
      </c>
      <c r="D43" s="50" t="s">
        <v>24</v>
      </c>
      <c r="E43" s="49" t="s">
        <v>23</v>
      </c>
      <c r="F43" s="15">
        <f aca="true" t="shared" si="11" ref="F43:F48">I43+L43</f>
        <v>1019.4</v>
      </c>
      <c r="G43" s="16">
        <f aca="true" t="shared" si="12" ref="G43:G53">J43+M43</f>
        <v>1019.3</v>
      </c>
      <c r="H43" s="38">
        <f>G43/F43</f>
        <v>0.9999019030802433</v>
      </c>
      <c r="I43" s="15">
        <v>519.4</v>
      </c>
      <c r="J43" s="16">
        <v>519.3</v>
      </c>
      <c r="K43" s="38">
        <f t="shared" si="9"/>
        <v>0.9998074701578744</v>
      </c>
      <c r="L43" s="15">
        <v>500</v>
      </c>
      <c r="M43" s="16">
        <v>500</v>
      </c>
      <c r="N43" s="38">
        <f aca="true" t="shared" si="13" ref="N43:N63">M43/L43</f>
        <v>1</v>
      </c>
      <c r="O43" s="15"/>
      <c r="P43" s="16"/>
      <c r="Q43" s="38"/>
      <c r="R43" s="15"/>
      <c r="S43" s="16"/>
      <c r="T43" s="38"/>
    </row>
    <row r="44" spans="2:20" s="4" customFormat="1" ht="195" customHeight="1">
      <c r="B44" s="37">
        <v>35</v>
      </c>
      <c r="C44" s="50" t="s">
        <v>20</v>
      </c>
      <c r="D44" s="50" t="s">
        <v>25</v>
      </c>
      <c r="E44" s="49" t="s">
        <v>26</v>
      </c>
      <c r="F44" s="15">
        <f t="shared" si="11"/>
        <v>2590.6</v>
      </c>
      <c r="G44" s="16">
        <f t="shared" si="12"/>
        <v>2590.6</v>
      </c>
      <c r="H44" s="38">
        <f aca="true" t="shared" si="14" ref="H44:H59">G44/F44</f>
        <v>1</v>
      </c>
      <c r="I44" s="15">
        <v>1590.6</v>
      </c>
      <c r="J44" s="16">
        <v>1590.6</v>
      </c>
      <c r="K44" s="38">
        <f t="shared" si="9"/>
        <v>1</v>
      </c>
      <c r="L44" s="15">
        <v>1000</v>
      </c>
      <c r="M44" s="16">
        <v>1000</v>
      </c>
      <c r="N44" s="38">
        <f t="shared" si="13"/>
        <v>1</v>
      </c>
      <c r="O44" s="15"/>
      <c r="P44" s="16"/>
      <c r="Q44" s="38"/>
      <c r="R44" s="15"/>
      <c r="S44" s="16"/>
      <c r="T44" s="38"/>
    </row>
    <row r="45" spans="2:20" s="4" customFormat="1" ht="224.25" customHeight="1">
      <c r="B45" s="37">
        <v>36</v>
      </c>
      <c r="C45" s="50" t="s">
        <v>20</v>
      </c>
      <c r="D45" s="50" t="s">
        <v>27</v>
      </c>
      <c r="E45" s="49" t="s">
        <v>28</v>
      </c>
      <c r="F45" s="15">
        <f t="shared" si="11"/>
        <v>12546.3</v>
      </c>
      <c r="G45" s="16">
        <f t="shared" si="12"/>
        <v>12463.3</v>
      </c>
      <c r="H45" s="38">
        <f>G45/F45</f>
        <v>0.9933845037979324</v>
      </c>
      <c r="I45" s="15">
        <v>10046.3</v>
      </c>
      <c r="J45" s="16">
        <v>10046.3</v>
      </c>
      <c r="K45" s="38">
        <f t="shared" si="9"/>
        <v>1</v>
      </c>
      <c r="L45" s="15">
        <v>2500</v>
      </c>
      <c r="M45" s="16">
        <v>2417</v>
      </c>
      <c r="N45" s="38">
        <f t="shared" si="13"/>
        <v>0.9668</v>
      </c>
      <c r="O45" s="15"/>
      <c r="P45" s="16"/>
      <c r="Q45" s="38"/>
      <c r="R45" s="15"/>
      <c r="S45" s="16"/>
      <c r="T45" s="38"/>
    </row>
    <row r="46" spans="2:20" s="4" customFormat="1" ht="240.75" customHeight="1">
      <c r="B46" s="37">
        <v>37</v>
      </c>
      <c r="C46" s="50" t="s">
        <v>20</v>
      </c>
      <c r="D46" s="50" t="s">
        <v>29</v>
      </c>
      <c r="E46" s="49" t="s">
        <v>30</v>
      </c>
      <c r="F46" s="15">
        <f t="shared" si="11"/>
        <v>55953.1</v>
      </c>
      <c r="G46" s="16">
        <f t="shared" si="12"/>
        <v>50943.4</v>
      </c>
      <c r="H46" s="38">
        <f>G46/F46</f>
        <v>0.9104660867762466</v>
      </c>
      <c r="I46" s="15">
        <v>48443.5</v>
      </c>
      <c r="J46" s="16">
        <v>47456.6</v>
      </c>
      <c r="K46" s="38">
        <f t="shared" si="9"/>
        <v>0.9796278138449946</v>
      </c>
      <c r="L46" s="15">
        <v>7509.6</v>
      </c>
      <c r="M46" s="16">
        <v>3486.8</v>
      </c>
      <c r="N46" s="38">
        <f t="shared" si="13"/>
        <v>0.4643123468626824</v>
      </c>
      <c r="O46" s="15"/>
      <c r="P46" s="16"/>
      <c r="Q46" s="38"/>
      <c r="R46" s="15"/>
      <c r="S46" s="16"/>
      <c r="T46" s="38"/>
    </row>
    <row r="47" spans="2:20" s="4" customFormat="1" ht="210.75" customHeight="1">
      <c r="B47" s="37">
        <v>38</v>
      </c>
      <c r="C47" s="50" t="s">
        <v>20</v>
      </c>
      <c r="D47" s="50" t="s">
        <v>31</v>
      </c>
      <c r="E47" s="49" t="s">
        <v>32</v>
      </c>
      <c r="F47" s="15">
        <f t="shared" si="11"/>
        <v>154945.8</v>
      </c>
      <c r="G47" s="16">
        <f t="shared" si="12"/>
        <v>154945.8</v>
      </c>
      <c r="H47" s="38">
        <f t="shared" si="14"/>
        <v>1</v>
      </c>
      <c r="I47" s="15">
        <v>77472.9</v>
      </c>
      <c r="J47" s="16">
        <v>77472.9</v>
      </c>
      <c r="K47" s="38">
        <f aca="true" t="shared" si="15" ref="K47:K63">J47/I47</f>
        <v>1</v>
      </c>
      <c r="L47" s="15">
        <v>77472.9</v>
      </c>
      <c r="M47" s="16">
        <v>77472.9</v>
      </c>
      <c r="N47" s="38">
        <f t="shared" si="13"/>
        <v>1</v>
      </c>
      <c r="O47" s="15"/>
      <c r="P47" s="16"/>
      <c r="Q47" s="38"/>
      <c r="R47" s="15"/>
      <c r="S47" s="16"/>
      <c r="T47" s="38"/>
    </row>
    <row r="48" spans="2:20" s="4" customFormat="1" ht="178.5" customHeight="1">
      <c r="B48" s="37">
        <v>39</v>
      </c>
      <c r="C48" s="50" t="s">
        <v>20</v>
      </c>
      <c r="D48" s="50" t="s">
        <v>33</v>
      </c>
      <c r="E48" s="49" t="s">
        <v>34</v>
      </c>
      <c r="F48" s="15">
        <f t="shared" si="11"/>
        <v>56413.899999999994</v>
      </c>
      <c r="G48" s="16">
        <f t="shared" si="12"/>
        <v>50994.2</v>
      </c>
      <c r="H48" s="38">
        <f t="shared" si="14"/>
        <v>0.9039297052676735</v>
      </c>
      <c r="I48" s="15">
        <v>22083.8</v>
      </c>
      <c r="J48" s="16">
        <v>22083.8</v>
      </c>
      <c r="K48" s="38">
        <f t="shared" si="15"/>
        <v>1</v>
      </c>
      <c r="L48" s="15">
        <v>34330.1</v>
      </c>
      <c r="M48" s="16">
        <v>28910.4</v>
      </c>
      <c r="N48" s="38">
        <f t="shared" si="13"/>
        <v>0.8421297928057303</v>
      </c>
      <c r="O48" s="15"/>
      <c r="P48" s="16"/>
      <c r="Q48" s="38"/>
      <c r="R48" s="15"/>
      <c r="S48" s="16"/>
      <c r="T48" s="38"/>
    </row>
    <row r="49" spans="2:20" s="4" customFormat="1" ht="195">
      <c r="B49" s="37">
        <v>40</v>
      </c>
      <c r="C49" s="50" t="s">
        <v>20</v>
      </c>
      <c r="D49" s="50" t="s">
        <v>122</v>
      </c>
      <c r="E49" s="49" t="s">
        <v>123</v>
      </c>
      <c r="F49" s="15">
        <f>I49+L49</f>
        <v>145945.5</v>
      </c>
      <c r="G49" s="16">
        <f>J49+M49</f>
        <v>137100.4</v>
      </c>
      <c r="H49" s="38">
        <f>G49/F49</f>
        <v>0.9393945000017129</v>
      </c>
      <c r="I49" s="15">
        <v>89610.5</v>
      </c>
      <c r="J49" s="16">
        <v>89610.5</v>
      </c>
      <c r="K49" s="38">
        <f t="shared" si="15"/>
        <v>1</v>
      </c>
      <c r="L49" s="15">
        <v>56335</v>
      </c>
      <c r="M49" s="16">
        <v>47489.9</v>
      </c>
      <c r="N49" s="38">
        <f t="shared" si="13"/>
        <v>0.8429910357681726</v>
      </c>
      <c r="O49" s="15"/>
      <c r="P49" s="16"/>
      <c r="Q49" s="38"/>
      <c r="R49" s="15"/>
      <c r="S49" s="16"/>
      <c r="T49" s="38"/>
    </row>
    <row r="50" spans="2:20" s="4" customFormat="1" ht="225">
      <c r="B50" s="37">
        <v>41</v>
      </c>
      <c r="C50" s="50" t="s">
        <v>20</v>
      </c>
      <c r="D50" s="50" t="s">
        <v>35</v>
      </c>
      <c r="E50" s="49" t="s">
        <v>36</v>
      </c>
      <c r="F50" s="15">
        <f aca="true" t="shared" si="16" ref="F50:F58">I50+L50</f>
        <v>25160.2</v>
      </c>
      <c r="G50" s="16">
        <f>J50+M50</f>
        <v>21375.7</v>
      </c>
      <c r="H50" s="38">
        <f t="shared" si="14"/>
        <v>0.8495838665829365</v>
      </c>
      <c r="I50" s="15">
        <v>18160.2</v>
      </c>
      <c r="J50" s="16">
        <v>18160.2</v>
      </c>
      <c r="K50" s="38">
        <f t="shared" si="15"/>
        <v>1</v>
      </c>
      <c r="L50" s="15">
        <v>7000</v>
      </c>
      <c r="M50" s="16">
        <v>3215.5</v>
      </c>
      <c r="N50" s="38">
        <f t="shared" si="13"/>
        <v>0.45935714285714285</v>
      </c>
      <c r="O50" s="15"/>
      <c r="P50" s="16"/>
      <c r="Q50" s="38"/>
      <c r="R50" s="15"/>
      <c r="S50" s="16"/>
      <c r="T50" s="38"/>
    </row>
    <row r="51" spans="2:20" s="4" customFormat="1" ht="255" customHeight="1">
      <c r="B51" s="37">
        <v>42</v>
      </c>
      <c r="C51" s="50" t="s">
        <v>20</v>
      </c>
      <c r="D51" s="50" t="s">
        <v>37</v>
      </c>
      <c r="E51" s="49" t="s">
        <v>38</v>
      </c>
      <c r="F51" s="15">
        <f t="shared" si="16"/>
        <v>624106.7</v>
      </c>
      <c r="G51" s="16">
        <f>J51+M51</f>
        <v>538120.8</v>
      </c>
      <c r="H51" s="38">
        <f t="shared" si="14"/>
        <v>0.8622256418654055</v>
      </c>
      <c r="I51" s="15">
        <v>556106.7</v>
      </c>
      <c r="J51" s="16">
        <v>487977.5</v>
      </c>
      <c r="K51" s="38">
        <f t="shared" si="15"/>
        <v>0.8774889782842035</v>
      </c>
      <c r="L51" s="15">
        <v>68000</v>
      </c>
      <c r="M51" s="16">
        <v>50143.3</v>
      </c>
      <c r="N51" s="38">
        <f t="shared" si="13"/>
        <v>0.7374014705882354</v>
      </c>
      <c r="O51" s="15"/>
      <c r="P51" s="16"/>
      <c r="Q51" s="38"/>
      <c r="R51" s="15"/>
      <c r="S51" s="16"/>
      <c r="T51" s="38"/>
    </row>
    <row r="52" spans="2:20" s="4" customFormat="1" ht="240.75" customHeight="1">
      <c r="B52" s="37">
        <v>43</v>
      </c>
      <c r="C52" s="50" t="s">
        <v>20</v>
      </c>
      <c r="D52" s="50" t="s">
        <v>39</v>
      </c>
      <c r="E52" s="49" t="s">
        <v>40</v>
      </c>
      <c r="F52" s="15">
        <f t="shared" si="16"/>
        <v>1115.094</v>
      </c>
      <c r="G52" s="16">
        <f t="shared" si="12"/>
        <v>1115.094</v>
      </c>
      <c r="H52" s="38">
        <f t="shared" si="14"/>
        <v>1</v>
      </c>
      <c r="I52" s="17">
        <v>684.694</v>
      </c>
      <c r="J52" s="18">
        <v>684.694</v>
      </c>
      <c r="K52" s="38">
        <f t="shared" si="15"/>
        <v>1</v>
      </c>
      <c r="L52" s="17">
        <v>430.4</v>
      </c>
      <c r="M52" s="18">
        <v>430.4</v>
      </c>
      <c r="N52" s="38">
        <f t="shared" si="13"/>
        <v>1</v>
      </c>
      <c r="O52" s="17"/>
      <c r="P52" s="18"/>
      <c r="Q52" s="39"/>
      <c r="R52" s="17"/>
      <c r="S52" s="18"/>
      <c r="T52" s="39"/>
    </row>
    <row r="53" spans="2:20" s="4" customFormat="1" ht="165">
      <c r="B53" s="37">
        <v>44</v>
      </c>
      <c r="C53" s="50" t="s">
        <v>20</v>
      </c>
      <c r="D53" s="50" t="s">
        <v>41</v>
      </c>
      <c r="E53" s="49" t="s">
        <v>42</v>
      </c>
      <c r="F53" s="15">
        <f t="shared" si="16"/>
        <v>14750.6</v>
      </c>
      <c r="G53" s="16">
        <f t="shared" si="12"/>
        <v>13564.2</v>
      </c>
      <c r="H53" s="38">
        <f t="shared" si="14"/>
        <v>0.9195693734492156</v>
      </c>
      <c r="I53" s="17">
        <v>8750.6</v>
      </c>
      <c r="J53" s="18">
        <v>8750.6</v>
      </c>
      <c r="K53" s="38">
        <f t="shared" si="15"/>
        <v>1</v>
      </c>
      <c r="L53" s="17">
        <v>6000</v>
      </c>
      <c r="M53" s="18">
        <v>4813.6</v>
      </c>
      <c r="N53" s="38">
        <f t="shared" si="13"/>
        <v>0.8022666666666667</v>
      </c>
      <c r="O53" s="17"/>
      <c r="P53" s="18"/>
      <c r="Q53" s="39"/>
      <c r="R53" s="17"/>
      <c r="S53" s="18"/>
      <c r="T53" s="39"/>
    </row>
    <row r="54" spans="2:20" s="4" customFormat="1" ht="180">
      <c r="B54" s="37">
        <v>45</v>
      </c>
      <c r="C54" s="50" t="s">
        <v>20</v>
      </c>
      <c r="D54" s="50" t="s">
        <v>124</v>
      </c>
      <c r="E54" s="49" t="s">
        <v>125</v>
      </c>
      <c r="F54" s="15">
        <f>I54+L54</f>
        <v>41859</v>
      </c>
      <c r="G54" s="16">
        <f>J54+M54</f>
        <v>19239.6</v>
      </c>
      <c r="H54" s="38">
        <f>G54/F54</f>
        <v>0.4596287536730452</v>
      </c>
      <c r="I54" s="17">
        <v>8959</v>
      </c>
      <c r="J54" s="18">
        <v>8959</v>
      </c>
      <c r="K54" s="38">
        <f t="shared" si="15"/>
        <v>1</v>
      </c>
      <c r="L54" s="17">
        <v>32900</v>
      </c>
      <c r="M54" s="18">
        <v>10280.6</v>
      </c>
      <c r="N54" s="38">
        <f t="shared" si="13"/>
        <v>0.31248024316109424</v>
      </c>
      <c r="O54" s="17"/>
      <c r="P54" s="18"/>
      <c r="Q54" s="39"/>
      <c r="R54" s="17"/>
      <c r="S54" s="18"/>
      <c r="T54" s="39"/>
    </row>
    <row r="55" spans="2:20" s="4" customFormat="1" ht="195">
      <c r="B55" s="37">
        <v>46</v>
      </c>
      <c r="C55" s="50" t="s">
        <v>20</v>
      </c>
      <c r="D55" s="50" t="s">
        <v>126</v>
      </c>
      <c r="E55" s="49" t="s">
        <v>127</v>
      </c>
      <c r="F55" s="15">
        <f>I55+L55</f>
        <v>48221</v>
      </c>
      <c r="G55" s="16">
        <f>J55+M55</f>
        <v>45259.7</v>
      </c>
      <c r="H55" s="38">
        <f>G55/F55</f>
        <v>0.9385889964953028</v>
      </c>
      <c r="I55" s="17">
        <v>39111</v>
      </c>
      <c r="J55" s="18">
        <v>39111</v>
      </c>
      <c r="K55" s="38">
        <f t="shared" si="15"/>
        <v>1</v>
      </c>
      <c r="L55" s="17">
        <v>9110</v>
      </c>
      <c r="M55" s="18">
        <v>6148.7</v>
      </c>
      <c r="N55" s="38">
        <f t="shared" si="13"/>
        <v>0.6749396267837541</v>
      </c>
      <c r="O55" s="17"/>
      <c r="P55" s="18"/>
      <c r="Q55" s="39"/>
      <c r="R55" s="17"/>
      <c r="S55" s="18"/>
      <c r="T55" s="39"/>
    </row>
    <row r="56" spans="2:20" s="4" customFormat="1" ht="149.25" customHeight="1">
      <c r="B56" s="37">
        <v>47</v>
      </c>
      <c r="C56" s="50" t="s">
        <v>20</v>
      </c>
      <c r="D56" s="50" t="s">
        <v>43</v>
      </c>
      <c r="E56" s="49" t="s">
        <v>44</v>
      </c>
      <c r="F56" s="15">
        <f>I56+L56+R56</f>
        <v>41899</v>
      </c>
      <c r="G56" s="16">
        <f>J56+M56+S56</f>
        <v>37709</v>
      </c>
      <c r="H56" s="38">
        <f>G56/F56</f>
        <v>0.8999976133081935</v>
      </c>
      <c r="I56" s="17">
        <v>17723</v>
      </c>
      <c r="J56" s="18">
        <v>17723</v>
      </c>
      <c r="K56" s="38">
        <f t="shared" si="15"/>
        <v>1</v>
      </c>
      <c r="L56" s="17">
        <v>19986</v>
      </c>
      <c r="M56" s="18">
        <v>19986</v>
      </c>
      <c r="N56" s="38">
        <f t="shared" si="13"/>
        <v>1</v>
      </c>
      <c r="O56" s="17"/>
      <c r="P56" s="18"/>
      <c r="Q56" s="39"/>
      <c r="R56" s="17">
        <v>4190</v>
      </c>
      <c r="S56" s="18">
        <v>0</v>
      </c>
      <c r="T56" s="39">
        <f>S56/R56</f>
        <v>0</v>
      </c>
    </row>
    <row r="57" spans="2:20" s="4" customFormat="1" ht="151.5" customHeight="1">
      <c r="B57" s="37">
        <v>48</v>
      </c>
      <c r="C57" s="50" t="s">
        <v>20</v>
      </c>
      <c r="D57" s="50" t="s">
        <v>45</v>
      </c>
      <c r="E57" s="49" t="s">
        <v>46</v>
      </c>
      <c r="F57" s="15">
        <f>I57+L57+R57</f>
        <v>134408</v>
      </c>
      <c r="G57" s="16">
        <f>J57+M57+S57</f>
        <v>80645</v>
      </c>
      <c r="H57" s="38">
        <f t="shared" si="14"/>
        <v>0.6000014880066663</v>
      </c>
      <c r="I57" s="17">
        <v>30645</v>
      </c>
      <c r="J57" s="18">
        <v>30645</v>
      </c>
      <c r="K57" s="38">
        <f t="shared" si="15"/>
        <v>1</v>
      </c>
      <c r="L57" s="17">
        <v>50000</v>
      </c>
      <c r="M57" s="17">
        <v>50000</v>
      </c>
      <c r="N57" s="38">
        <f t="shared" si="13"/>
        <v>1</v>
      </c>
      <c r="O57" s="17"/>
      <c r="P57" s="18"/>
      <c r="Q57" s="39"/>
      <c r="R57" s="17">
        <v>53763</v>
      </c>
      <c r="S57" s="18">
        <v>0</v>
      </c>
      <c r="T57" s="39">
        <f>S57/R57</f>
        <v>0</v>
      </c>
    </row>
    <row r="58" spans="2:20" s="4" customFormat="1" ht="193.5" customHeight="1">
      <c r="B58" s="37">
        <v>49</v>
      </c>
      <c r="C58" s="50" t="s">
        <v>20</v>
      </c>
      <c r="D58" s="50" t="s">
        <v>47</v>
      </c>
      <c r="E58" s="49" t="s">
        <v>48</v>
      </c>
      <c r="F58" s="15">
        <f t="shared" si="16"/>
        <v>8733.3</v>
      </c>
      <c r="G58" s="16">
        <f>J58+M58</f>
        <v>8639.9</v>
      </c>
      <c r="H58" s="38">
        <f t="shared" si="14"/>
        <v>0.989305302691995</v>
      </c>
      <c r="I58" s="17">
        <v>7882.3</v>
      </c>
      <c r="J58" s="18">
        <v>7882.3</v>
      </c>
      <c r="K58" s="38">
        <f t="shared" si="15"/>
        <v>1</v>
      </c>
      <c r="L58" s="17">
        <v>851</v>
      </c>
      <c r="M58" s="18">
        <v>757.6</v>
      </c>
      <c r="N58" s="38">
        <f t="shared" si="13"/>
        <v>0.8902467685076381</v>
      </c>
      <c r="O58" s="17"/>
      <c r="P58" s="18"/>
      <c r="Q58" s="39"/>
      <c r="R58" s="17"/>
      <c r="S58" s="18"/>
      <c r="T58" s="39"/>
    </row>
    <row r="59" spans="2:20" s="4" customFormat="1" ht="165">
      <c r="B59" s="37">
        <v>50</v>
      </c>
      <c r="C59" s="50" t="s">
        <v>20</v>
      </c>
      <c r="D59" s="50" t="s">
        <v>49</v>
      </c>
      <c r="E59" s="49" t="s">
        <v>63</v>
      </c>
      <c r="F59" s="17">
        <f>I59+L59+O59+R59</f>
        <v>2487</v>
      </c>
      <c r="G59" s="52">
        <f>J59+M59+P59+S59</f>
        <v>1748.6999999999998</v>
      </c>
      <c r="H59" s="38">
        <f t="shared" si="14"/>
        <v>0.70313630880579</v>
      </c>
      <c r="I59" s="17">
        <v>493</v>
      </c>
      <c r="J59" s="18">
        <v>493</v>
      </c>
      <c r="K59" s="38">
        <f t="shared" si="15"/>
        <v>1</v>
      </c>
      <c r="L59" s="17">
        <v>1000</v>
      </c>
      <c r="M59" s="18">
        <v>117.8</v>
      </c>
      <c r="N59" s="38">
        <f t="shared" si="13"/>
        <v>0.1178</v>
      </c>
      <c r="O59" s="17">
        <v>716</v>
      </c>
      <c r="P59" s="18">
        <v>881</v>
      </c>
      <c r="Q59" s="38">
        <f aca="true" t="shared" si="17" ref="Q59:Q64">P59/O59</f>
        <v>1.2304469273743017</v>
      </c>
      <c r="R59" s="17">
        <v>278</v>
      </c>
      <c r="S59" s="18">
        <v>256.9</v>
      </c>
      <c r="T59" s="38">
        <f>S59/R59</f>
        <v>0.9241007194244604</v>
      </c>
    </row>
    <row r="60" spans="2:20" s="4" customFormat="1" ht="165">
      <c r="B60" s="37">
        <v>51</v>
      </c>
      <c r="C60" s="50" t="s">
        <v>50</v>
      </c>
      <c r="D60" s="50" t="s">
        <v>49</v>
      </c>
      <c r="E60" s="49" t="s">
        <v>63</v>
      </c>
      <c r="F60" s="17">
        <f>I60+L60+O60+R60</f>
        <v>38179</v>
      </c>
      <c r="G60" s="52">
        <f aca="true" t="shared" si="18" ref="F60:G63">J60+M60+P60+S60</f>
        <v>18179.600000000002</v>
      </c>
      <c r="H60" s="38">
        <f aca="true" t="shared" si="19" ref="H60:H67">G60/F60</f>
        <v>0.47616752665077666</v>
      </c>
      <c r="I60" s="17">
        <v>10200</v>
      </c>
      <c r="J60" s="18">
        <v>9190.7</v>
      </c>
      <c r="K60" s="38">
        <f t="shared" si="15"/>
        <v>0.9010490196078432</v>
      </c>
      <c r="L60" s="17">
        <v>24000</v>
      </c>
      <c r="M60" s="18">
        <v>6547.1</v>
      </c>
      <c r="N60" s="38">
        <f t="shared" si="13"/>
        <v>0.27279583333333335</v>
      </c>
      <c r="O60" s="17">
        <v>3979</v>
      </c>
      <c r="P60" s="18">
        <v>2441.8</v>
      </c>
      <c r="Q60" s="38">
        <f t="shared" si="17"/>
        <v>0.6136717768283488</v>
      </c>
      <c r="R60" s="17"/>
      <c r="S60" s="18"/>
      <c r="T60" s="39"/>
    </row>
    <row r="61" spans="2:20" s="4" customFormat="1" ht="165">
      <c r="B61" s="37">
        <v>52</v>
      </c>
      <c r="C61" s="50" t="s">
        <v>51</v>
      </c>
      <c r="D61" s="50" t="s">
        <v>49</v>
      </c>
      <c r="E61" s="49" t="s">
        <v>63</v>
      </c>
      <c r="F61" s="17">
        <f>I61+L61+O61+R61</f>
        <v>66710</v>
      </c>
      <c r="G61" s="52">
        <f t="shared" si="18"/>
        <v>61215.8</v>
      </c>
      <c r="H61" s="38">
        <f t="shared" si="19"/>
        <v>0.9176405336531255</v>
      </c>
      <c r="I61" s="17">
        <v>3100</v>
      </c>
      <c r="J61" s="18">
        <v>3100</v>
      </c>
      <c r="K61" s="38">
        <f t="shared" si="15"/>
        <v>1</v>
      </c>
      <c r="L61" s="17">
        <v>56940</v>
      </c>
      <c r="M61" s="18">
        <v>57389.9</v>
      </c>
      <c r="N61" s="38">
        <f t="shared" si="13"/>
        <v>1.0079012996136285</v>
      </c>
      <c r="O61" s="17">
        <v>6670</v>
      </c>
      <c r="P61" s="18">
        <v>725.9</v>
      </c>
      <c r="Q61" s="38">
        <f t="shared" si="17"/>
        <v>0.10883058470764617</v>
      </c>
      <c r="R61" s="17"/>
      <c r="S61" s="18"/>
      <c r="T61" s="39"/>
    </row>
    <row r="62" spans="2:20" s="4" customFormat="1" ht="165">
      <c r="B62" s="37">
        <v>53</v>
      </c>
      <c r="C62" s="50" t="s">
        <v>52</v>
      </c>
      <c r="D62" s="50" t="s">
        <v>53</v>
      </c>
      <c r="E62" s="49" t="s">
        <v>63</v>
      </c>
      <c r="F62" s="17">
        <f t="shared" si="18"/>
        <v>109251</v>
      </c>
      <c r="G62" s="52">
        <f t="shared" si="18"/>
        <v>99153.2</v>
      </c>
      <c r="H62" s="38">
        <f t="shared" si="19"/>
        <v>0.9075724707325333</v>
      </c>
      <c r="I62" s="17">
        <v>20791</v>
      </c>
      <c r="J62" s="18">
        <v>20791</v>
      </c>
      <c r="K62" s="38">
        <f t="shared" si="15"/>
        <v>1</v>
      </c>
      <c r="L62" s="17">
        <v>43000</v>
      </c>
      <c r="M62" s="18">
        <v>25967.7</v>
      </c>
      <c r="N62" s="38">
        <f t="shared" si="13"/>
        <v>0.6039</v>
      </c>
      <c r="O62" s="17">
        <v>11365</v>
      </c>
      <c r="P62" s="18">
        <v>11025.8</v>
      </c>
      <c r="Q62" s="38">
        <f t="shared" si="17"/>
        <v>0.9701539815222173</v>
      </c>
      <c r="R62" s="17">
        <v>34095</v>
      </c>
      <c r="S62" s="18">
        <v>41368.7</v>
      </c>
      <c r="T62" s="38">
        <f>S62/R62</f>
        <v>1.213336266314709</v>
      </c>
    </row>
    <row r="63" spans="2:20" s="4" customFormat="1" ht="165">
      <c r="B63" s="37">
        <v>54</v>
      </c>
      <c r="C63" s="50" t="s">
        <v>54</v>
      </c>
      <c r="D63" s="50" t="s">
        <v>49</v>
      </c>
      <c r="E63" s="49" t="s">
        <v>62</v>
      </c>
      <c r="F63" s="17">
        <f>I63+L63+O63+R63</f>
        <v>16577</v>
      </c>
      <c r="G63" s="52">
        <f t="shared" si="18"/>
        <v>10432.1</v>
      </c>
      <c r="H63" s="38">
        <f t="shared" si="19"/>
        <v>0.6293116969294806</v>
      </c>
      <c r="I63" s="17">
        <v>4920</v>
      </c>
      <c r="J63" s="18">
        <v>4920</v>
      </c>
      <c r="K63" s="38">
        <f t="shared" si="15"/>
        <v>1</v>
      </c>
      <c r="L63" s="17">
        <v>10000</v>
      </c>
      <c r="M63" s="18">
        <v>3877</v>
      </c>
      <c r="N63" s="38">
        <f t="shared" si="13"/>
        <v>0.3877</v>
      </c>
      <c r="O63" s="17">
        <v>1657</v>
      </c>
      <c r="P63" s="18">
        <v>1635.1</v>
      </c>
      <c r="Q63" s="39">
        <f t="shared" si="17"/>
        <v>0.9867833433916716</v>
      </c>
      <c r="R63" s="17"/>
      <c r="S63" s="18"/>
      <c r="T63" s="39"/>
    </row>
    <row r="64" spans="2:20" ht="120">
      <c r="B64" s="37">
        <v>55</v>
      </c>
      <c r="C64" s="50" t="s">
        <v>86</v>
      </c>
      <c r="D64" s="50" t="s">
        <v>87</v>
      </c>
      <c r="E64" s="49" t="s">
        <v>88</v>
      </c>
      <c r="F64" s="17">
        <f>I64+L64+O64+R64</f>
        <v>105012.76999999999</v>
      </c>
      <c r="G64" s="52">
        <f>J64+M64+P64+S64</f>
        <v>97233.72</v>
      </c>
      <c r="H64" s="38">
        <f t="shared" si="19"/>
        <v>0.9259228187200472</v>
      </c>
      <c r="I64" s="17">
        <v>60832.7</v>
      </c>
      <c r="J64" s="18">
        <v>60832.7</v>
      </c>
      <c r="K64" s="38">
        <f>J64/I64</f>
        <v>1</v>
      </c>
      <c r="L64" s="17">
        <v>41220.07</v>
      </c>
      <c r="M64" s="18">
        <v>34178.47</v>
      </c>
      <c r="N64" s="38">
        <f>M64/L64</f>
        <v>0.8291705957801625</v>
      </c>
      <c r="O64" s="17">
        <v>2960</v>
      </c>
      <c r="P64" s="18">
        <v>2222.55</v>
      </c>
      <c r="Q64" s="39">
        <f t="shared" si="17"/>
        <v>0.7508614864864865</v>
      </c>
      <c r="R64" s="17"/>
      <c r="S64" s="18"/>
      <c r="T64" s="39"/>
    </row>
    <row r="65" spans="2:20" ht="105">
      <c r="B65" s="37">
        <v>56</v>
      </c>
      <c r="C65" s="50" t="s">
        <v>141</v>
      </c>
      <c r="D65" s="50" t="s">
        <v>144</v>
      </c>
      <c r="E65" s="49" t="s">
        <v>145</v>
      </c>
      <c r="F65" s="17">
        <f>I65+L65+O65+R65</f>
        <v>4315.1</v>
      </c>
      <c r="G65" s="52">
        <f>J65+M65+P65+S65</f>
        <v>4315.1</v>
      </c>
      <c r="H65" s="38">
        <f t="shared" si="19"/>
        <v>1</v>
      </c>
      <c r="I65" s="17">
        <v>3875</v>
      </c>
      <c r="J65" s="18">
        <v>3875</v>
      </c>
      <c r="K65" s="38">
        <f>J65/I65</f>
        <v>1</v>
      </c>
      <c r="L65" s="17">
        <v>440.1</v>
      </c>
      <c r="M65" s="18">
        <v>440.1</v>
      </c>
      <c r="N65" s="38">
        <v>0</v>
      </c>
      <c r="O65" s="17"/>
      <c r="P65" s="18"/>
      <c r="Q65" s="39"/>
      <c r="R65" s="17"/>
      <c r="S65" s="18"/>
      <c r="T65" s="38"/>
    </row>
    <row r="66" spans="2:20" ht="149.25" customHeight="1">
      <c r="B66" s="37">
        <v>57</v>
      </c>
      <c r="C66" s="50" t="s">
        <v>100</v>
      </c>
      <c r="D66" s="50" t="s">
        <v>151</v>
      </c>
      <c r="E66" s="49" t="s">
        <v>152</v>
      </c>
      <c r="F66" s="17">
        <f>I66+L66+O66+R66</f>
        <v>1588035</v>
      </c>
      <c r="G66" s="52">
        <f>J66+M66+P66+S66</f>
        <v>1201554.8059</v>
      </c>
      <c r="H66" s="38">
        <f>G66/F66</f>
        <v>0.7566299268592946</v>
      </c>
      <c r="I66" s="17">
        <v>131725.6</v>
      </c>
      <c r="J66" s="18">
        <v>63000</v>
      </c>
      <c r="K66" s="38">
        <f>J66/I66</f>
        <v>0.478266942796237</v>
      </c>
      <c r="L66" s="17">
        <v>472770.3999999999</v>
      </c>
      <c r="M66" s="18">
        <v>184554.8</v>
      </c>
      <c r="N66" s="38">
        <f>M66/L66</f>
        <v>0.3903687709721252</v>
      </c>
      <c r="O66" s="17">
        <v>65989</v>
      </c>
      <c r="P66" s="18">
        <v>26225.7</v>
      </c>
      <c r="Q66" s="38">
        <f>P66/O66</f>
        <v>0.3974253284638349</v>
      </c>
      <c r="R66" s="17">
        <v>917550</v>
      </c>
      <c r="S66" s="18">
        <v>927774.3059</v>
      </c>
      <c r="T66" s="38">
        <f>S66/R66</f>
        <v>1.0111430504059724</v>
      </c>
    </row>
    <row r="67" spans="2:20" ht="225.75" thickBot="1">
      <c r="B67" s="63">
        <v>58</v>
      </c>
      <c r="C67" s="60" t="s">
        <v>121</v>
      </c>
      <c r="D67" s="60" t="s">
        <v>120</v>
      </c>
      <c r="E67" s="61" t="s">
        <v>119</v>
      </c>
      <c r="F67" s="56">
        <f>I67+L67+O67+R67</f>
        <v>30402</v>
      </c>
      <c r="G67" s="62">
        <f>J67+M67+P67+S67</f>
        <v>17453.3</v>
      </c>
      <c r="H67" s="58">
        <f t="shared" si="19"/>
        <v>0.5740839418459311</v>
      </c>
      <c r="I67" s="56">
        <v>25560.7</v>
      </c>
      <c r="J67" s="57">
        <v>13165.3</v>
      </c>
      <c r="K67" s="58">
        <f>J67/I67</f>
        <v>0.515060229179952</v>
      </c>
      <c r="L67" s="56">
        <v>4841.3</v>
      </c>
      <c r="M67" s="57">
        <v>4288</v>
      </c>
      <c r="N67" s="58">
        <f>M67/L67</f>
        <v>0.8857125152335116</v>
      </c>
      <c r="O67" s="56"/>
      <c r="P67" s="57"/>
      <c r="Q67" s="58"/>
      <c r="R67" s="56"/>
      <c r="S67" s="57"/>
      <c r="T67" s="58"/>
    </row>
    <row r="68" spans="2:20" ht="24.75" customHeight="1">
      <c r="B68" s="78" t="s">
        <v>158</v>
      </c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</row>
    <row r="69" spans="2:20" ht="24.75" customHeight="1">
      <c r="B69" s="78" t="s">
        <v>159</v>
      </c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</row>
    <row r="70" spans="2:20" ht="39.75" customHeight="1">
      <c r="B70" s="78" t="s">
        <v>160</v>
      </c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</row>
    <row r="71" spans="11:13" ht="15.75">
      <c r="K71" s="10"/>
      <c r="L71" s="25"/>
      <c r="M71" s="25"/>
    </row>
    <row r="72" spans="11:13" ht="15.75">
      <c r="K72" s="10"/>
      <c r="L72" s="25"/>
      <c r="M72" s="25"/>
    </row>
    <row r="73" spans="11:13" ht="15.75">
      <c r="K73" s="10"/>
      <c r="L73" s="25"/>
      <c r="M73" s="25"/>
    </row>
    <row r="74" spans="11:13" ht="15.75">
      <c r="K74" s="10"/>
      <c r="L74" s="25"/>
      <c r="M74" s="25"/>
    </row>
    <row r="75" spans="11:13" ht="15.75">
      <c r="K75" s="10"/>
      <c r="L75" s="25"/>
      <c r="M75" s="25"/>
    </row>
    <row r="76" spans="11:13" ht="15.75">
      <c r="K76" s="10"/>
      <c r="L76" s="25"/>
      <c r="M76" s="25"/>
    </row>
    <row r="77" spans="11:13" ht="15.75">
      <c r="K77" s="10"/>
      <c r="L77" s="25"/>
      <c r="M77" s="25"/>
    </row>
    <row r="78" spans="11:13" ht="15.75">
      <c r="K78" s="10"/>
      <c r="L78" s="25"/>
      <c r="M78" s="25"/>
    </row>
    <row r="79" spans="11:13" ht="15.75">
      <c r="K79" s="10"/>
      <c r="L79" s="25"/>
      <c r="M79" s="25"/>
    </row>
    <row r="80" spans="11:13" ht="15.75">
      <c r="K80" s="10"/>
      <c r="L80" s="25"/>
      <c r="M80" s="25"/>
    </row>
    <row r="81" spans="11:13" ht="15.75">
      <c r="K81" s="10"/>
      <c r="L81" s="25"/>
      <c r="M81" s="25"/>
    </row>
    <row r="82" spans="11:13" ht="15.75">
      <c r="K82" s="10"/>
      <c r="L82" s="25"/>
      <c r="M82" s="25"/>
    </row>
    <row r="83" spans="11:13" ht="15.75">
      <c r="K83" s="10"/>
      <c r="L83" s="25"/>
      <c r="M83" s="25"/>
    </row>
    <row r="84" spans="11:13" ht="15.75">
      <c r="K84" s="10"/>
      <c r="L84" s="25"/>
      <c r="M84" s="25"/>
    </row>
    <row r="85" spans="11:13" ht="15.75">
      <c r="K85" s="10"/>
      <c r="L85" s="25"/>
      <c r="M85" s="25"/>
    </row>
    <row r="86" spans="11:13" ht="15.75">
      <c r="K86" s="10"/>
      <c r="L86" s="25"/>
      <c r="M86" s="25"/>
    </row>
    <row r="87" spans="11:13" ht="15.75">
      <c r="K87" s="10"/>
      <c r="L87" s="25"/>
      <c r="M87" s="25"/>
    </row>
    <row r="88" spans="11:13" ht="15.75">
      <c r="K88" s="10"/>
      <c r="L88" s="25"/>
      <c r="M88" s="25"/>
    </row>
    <row r="89" spans="11:13" ht="15.75">
      <c r="K89" s="10"/>
      <c r="L89" s="25"/>
      <c r="M89" s="25"/>
    </row>
    <row r="90" spans="11:13" ht="15.75">
      <c r="K90" s="10"/>
      <c r="L90" s="25"/>
      <c r="M90" s="25"/>
    </row>
    <row r="91" spans="11:13" ht="15.75">
      <c r="K91" s="10"/>
      <c r="L91" s="25"/>
      <c r="M91" s="25"/>
    </row>
    <row r="92" spans="11:13" ht="15.75">
      <c r="K92" s="10"/>
      <c r="L92" s="25"/>
      <c r="M92" s="25"/>
    </row>
    <row r="93" spans="11:13" ht="15.75">
      <c r="K93" s="10"/>
      <c r="L93" s="25"/>
      <c r="M93" s="25"/>
    </row>
    <row r="94" spans="11:13" ht="15.75">
      <c r="K94" s="10"/>
      <c r="L94" s="25"/>
      <c r="M94" s="25"/>
    </row>
    <row r="95" spans="11:13" ht="15.75">
      <c r="K95" s="10"/>
      <c r="L95" s="25"/>
      <c r="M95" s="25"/>
    </row>
    <row r="96" spans="11:13" ht="15.75">
      <c r="K96" s="10"/>
      <c r="L96" s="25"/>
      <c r="M96" s="25"/>
    </row>
    <row r="97" spans="11:13" ht="15.75">
      <c r="K97" s="10"/>
      <c r="L97" s="25"/>
      <c r="M97" s="25"/>
    </row>
    <row r="98" spans="11:13" ht="15.75">
      <c r="K98" s="10"/>
      <c r="L98" s="25"/>
      <c r="M98" s="25"/>
    </row>
    <row r="99" spans="11:13" ht="15.75">
      <c r="K99" s="10"/>
      <c r="L99" s="25"/>
      <c r="M99" s="25"/>
    </row>
    <row r="100" spans="12:13" ht="15.75">
      <c r="L100" s="25"/>
      <c r="M100" s="25"/>
    </row>
    <row r="101" spans="12:13" ht="15.75">
      <c r="L101" s="25"/>
      <c r="M101" s="25"/>
    </row>
    <row r="102" spans="12:13" ht="15.75">
      <c r="L102" s="25"/>
      <c r="M102" s="25"/>
    </row>
  </sheetData>
  <sheetProtection/>
  <mergeCells count="17">
    <mergeCell ref="B69:T69"/>
    <mergeCell ref="B70:T70"/>
    <mergeCell ref="B68:T68"/>
    <mergeCell ref="R6:T6"/>
    <mergeCell ref="I5:T5"/>
    <mergeCell ref="C1:S1"/>
    <mergeCell ref="L3:N3"/>
    <mergeCell ref="H3:J3"/>
    <mergeCell ref="L2:N2"/>
    <mergeCell ref="H2:J2"/>
    <mergeCell ref="B5:B7"/>
    <mergeCell ref="O6:Q6"/>
    <mergeCell ref="F5:H6"/>
    <mergeCell ref="I6:K6"/>
    <mergeCell ref="L6:N6"/>
    <mergeCell ref="E5:E7"/>
    <mergeCell ref="C5:D6"/>
  </mergeCells>
  <printOptions horizontalCentered="1"/>
  <pageMargins left="0.3937007874015748" right="0.1968503937007874" top="0.5905511811023623" bottom="0.1968503937007874" header="0.31496062992125984" footer="0.5118110236220472"/>
  <pageSetup orientation="landscape" paperSize="9" scale="65" r:id="rId1"/>
  <headerFooter alignWithMargins="0">
    <oddHeader>&amp;C&amp;P</oddHeader>
  </headerFooter>
  <rowBreaks count="13" manualBreakCount="13">
    <brk id="12" min="1" max="19" man="1"/>
    <brk id="15" min="1" max="19" man="1"/>
    <brk id="18" min="1" max="19" man="1"/>
    <brk id="27" min="1" max="19" man="1"/>
    <brk id="36" min="1" max="19" man="1"/>
    <brk id="41" min="1" max="19" man="1"/>
    <brk id="44" min="1" max="19" man="1"/>
    <brk id="47" min="1" max="19" man="1"/>
    <brk id="50" min="1" max="19" man="1"/>
    <brk id="53" min="1" max="19" man="1"/>
    <brk id="57" min="1" max="19" man="1"/>
    <brk id="61" min="1" max="19" man="1"/>
    <brk id="66" min="1" max="19" man="1"/>
  </rowBreaks>
  <ignoredErrors>
    <ignoredError sqref="C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АППП в ЦФО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Анпилогова Ольга Владимировна</dc:creator>
  <cp:keywords/>
  <dc:description/>
  <cp:lastModifiedBy>Анпилогова Ольга Владимировна</cp:lastModifiedBy>
  <cp:lastPrinted>2015-01-19T13:03:13Z</cp:lastPrinted>
  <dcterms:created xsi:type="dcterms:W3CDTF">2012-12-24T07:36:17Z</dcterms:created>
  <dcterms:modified xsi:type="dcterms:W3CDTF">2015-03-04T06:05:50Z</dcterms:modified>
  <cp:category/>
  <cp:version/>
  <cp:contentType/>
  <cp:contentStatus/>
</cp:coreProperties>
</file>