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30" windowWidth="28365" windowHeight="11835" activeTab="0"/>
  </bookViews>
  <sheets>
    <sheet name="ФОРМА" sheetId="1" r:id="rId1"/>
  </sheets>
  <definedNames>
    <definedName name="_xlnm.Print_Titles" localSheetId="0">'ФОРМА'!$5:$8</definedName>
    <definedName name="_xlnm.Print_Area" localSheetId="0">'ФОРМА'!$A$1:$T$138</definedName>
  </definedNames>
  <calcPr fullCalcOnLoad="1"/>
</workbook>
</file>

<file path=xl/sharedStrings.xml><?xml version="1.0" encoding="utf-8"?>
<sst xmlns="http://schemas.openxmlformats.org/spreadsheetml/2006/main" count="405" uniqueCount="289">
  <si>
    <t>Федеральный бюджет</t>
  </si>
  <si>
    <t>Областной бюджет</t>
  </si>
  <si>
    <t>наименование субъекта РФ</t>
  </si>
  <si>
    <t>Общая сумма</t>
  </si>
  <si>
    <t>%</t>
  </si>
  <si>
    <t>Код классификации расходов федерального бюджета</t>
  </si>
  <si>
    <t>ЦСР</t>
  </si>
  <si>
    <t>2</t>
  </si>
  <si>
    <t>№</t>
  </si>
  <si>
    <t xml:space="preserve">                   Отчет о реализации мероприятий государственных программ Российской Федерации</t>
  </si>
  <si>
    <t>тыс. рублей</t>
  </si>
  <si>
    <t>Рз, Пр</t>
  </si>
  <si>
    <t>Финансирование мероприятия, 
всего</t>
  </si>
  <si>
    <t>Профинан-сировано (поступило средств из ФБ)</t>
  </si>
  <si>
    <t>Фактический расход</t>
  </si>
  <si>
    <t>Фактически предусмотрено 
на текущий год</t>
  </si>
  <si>
    <t>отчетный период
(нарастающим итогом, 
без учета остатков прошлых лет)</t>
  </si>
  <si>
    <t>в том числе по источникам:</t>
  </si>
  <si>
    <t>6=10+13+16+19</t>
  </si>
  <si>
    <t>5=9+12+15+18</t>
  </si>
  <si>
    <t>Фактически выделено 
на текущий год 
(по ФБ - профи-нансировано)</t>
  </si>
  <si>
    <t>%
от профи-нанси-ровано</t>
  </si>
  <si>
    <t>Калужская область</t>
  </si>
  <si>
    <t>11 03</t>
  </si>
  <si>
    <t>04 12</t>
  </si>
  <si>
    <t>04 05</t>
  </si>
  <si>
    <t>Государственная программа Российской Федерации "Развитие здравоохранения"</t>
  </si>
  <si>
    <t xml:space="preserve">Государственная программа Российской Федерации "Социальная поддержка граждан"
</t>
  </si>
  <si>
    <t>10 04</t>
  </si>
  <si>
    <t>Государственная программа Российской Федерации "Развитие физической культуры и спорта"</t>
  </si>
  <si>
    <t>Государственная программа Российской Федерации "Экономическое развитие и инновационная экономика"</t>
  </si>
  <si>
    <t xml:space="preserve">10 03 </t>
  </si>
  <si>
    <t xml:space="preserve">Государственная программа Российской Федерации "Обеспечение доступным и комфортным жильем и коммунальными услугами граждан Российской Федерации" </t>
  </si>
  <si>
    <t>01</t>
  </si>
  <si>
    <t>03</t>
  </si>
  <si>
    <t>04</t>
  </si>
  <si>
    <t>05</t>
  </si>
  <si>
    <t>14 03</t>
  </si>
  <si>
    <t>02</t>
  </si>
  <si>
    <t>07 02</t>
  </si>
  <si>
    <t>11</t>
  </si>
  <si>
    <t>09 09</t>
  </si>
  <si>
    <t>Субсидии на возмещение части затрат на приобретение элитных семян</t>
  </si>
  <si>
    <t>Субсидии на возмещение части затрат на закладку и уход за многолетними плодовыми и ягодными насаждениями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</si>
  <si>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</si>
  <si>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на поддержку племенного крупного рогатого скота молочного направления</t>
  </si>
  <si>
    <t>Субсидии на грантовую поддержку сельскохозяйственных потребительских кооперативов для развития материально-технической базы</t>
  </si>
  <si>
    <t>Государственная программа Российской Федерации "Обеспечение общественного порядка и противодействие преступности"</t>
  </si>
  <si>
    <t>08</t>
  </si>
  <si>
    <t>09 02</t>
  </si>
  <si>
    <t>Бюджеты МО</t>
  </si>
  <si>
    <t>Стимулирование программ развития жилищного строительства субъектов Российской Федерации</t>
  </si>
  <si>
    <t>15 2 I5 55270</t>
  </si>
  <si>
    <t>Субсидии на проведение комплексных кадастровых работ</t>
  </si>
  <si>
    <t>Иные межбюджетные трансферты на возмещение части затрат на уплату процентов по инвестиционным кредитам (займам) в агропромышленном комплексе</t>
  </si>
  <si>
    <t>47 4 02 55250</t>
  </si>
  <si>
    <t>Государственная программа Российской Федерации "Научно-технологическое развитие Российской Федерации"</t>
  </si>
  <si>
    <t>04 09</t>
  </si>
  <si>
    <t>"Государственная программа развития сельского хозяйства и регулирования рынков сельскохозяйственной продукции, сырья и продовольствия"</t>
  </si>
  <si>
    <t>24</t>
  </si>
  <si>
    <t>Государственная программа Российской Федерации "Развитие транспортной системы"</t>
  </si>
  <si>
    <t>11 02</t>
  </si>
  <si>
    <t>01 К 05 54020</t>
  </si>
  <si>
    <t>01 7 05 51380</t>
  </si>
  <si>
    <t>01 К 06 52020</t>
  </si>
  <si>
    <t>01 К Р3 54680</t>
  </si>
  <si>
    <t>01 К 08 52010</t>
  </si>
  <si>
    <t>09 01</t>
  </si>
  <si>
    <t>01 К N3 51900</t>
  </si>
  <si>
    <t>01 К N2 51920</t>
  </si>
  <si>
    <t>01 7 01 51610</t>
  </si>
  <si>
    <t>Наименование мероприятия, 
на реализацию которого предоставляется субсидия, иной межбюджетный трансферт</t>
  </si>
  <si>
    <t>Субсидии на компенсацию отдельным категориям граждан оплаты взноса на капитальный ремонт общего имущества в многоквартирном доме</t>
  </si>
  <si>
    <t>Субсидии на реализацию мероприятий субъектов Российской Федерации в сфере реабилитации и абилитации инвалидов</t>
  </si>
  <si>
    <t>07</t>
  </si>
  <si>
    <t>Государственная программа Российской Федерации "Содействие занятости населения"</t>
  </si>
  <si>
    <t>Прочие источники</t>
  </si>
  <si>
    <t xml:space="preserve">Оказание высокотехнологичной медицинской помощи, не включенной в базовую программу обязательного медицинского страхования  </t>
  </si>
  <si>
    <t>Финансовое обеспечение закупок диагностических средств для выявления, определения чувствительности микробактерии туберкулеза и мониторинга лечения лиц, больных туберкулезом с множественной лекарственной устойчивостью возбудителя, в соответствии с перечнем, утвержденным Министерством здравоохранения Российской Федерации, а также медицинских изделий в соответствии со стандартом оснащения, предусмотренным порядком оказания медицинской помощи больным туберкулезом.</t>
  </si>
  <si>
    <t>Финансовое обеспечение закупок диагностических средств для выявления и мониторинга лечения лиц, инфицированных  вирусом иммунодефицита человека, в том числе в сочетании с вирусами гепатитов В и (или) С</t>
  </si>
  <si>
    <t>Финансовое обеспечение реализации мероприятий по профилактике ВИЧ-инфекции и гепатитов В и С, в том числе с привлечением к реализации указанных мероприятий социально ориентированных некоммерческих организаций</t>
  </si>
  <si>
    <t>017 03 52160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</si>
  <si>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тканей, а также по созданию и сопровождению электронных баз данных учета и движения данных лекарственных препаратов в пределах субъектов Российской Федерации.</t>
  </si>
  <si>
    <t>01Г N7 51140</t>
  </si>
  <si>
    <t>Реализация отдельных полномочий в области обеспечения лекартсвенными препаратами, изделиями медицинского назначения, а также специализированными продуктами лечебного питания (межбюджетные трансферты)</t>
  </si>
  <si>
    <t>09 04</t>
  </si>
  <si>
    <t>01 К N1 55540</t>
  </si>
  <si>
    <t>Реализация мероприятий по закупке авиационных работ в целях оказания медицинской помощи (скорой, в том числе специализированной, медицинской помощи)</t>
  </si>
  <si>
    <t>01 К N2 55860</t>
  </si>
  <si>
    <t>Субсидия на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</si>
  <si>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r>
      <t>Распределение субсидий на реализацию региональных проектов "Создание</t>
    </r>
    <r>
      <rPr>
        <sz val="10"/>
        <color indexed="8"/>
        <rFont val="Times New Roman"/>
        <family val="1"/>
      </rPr>
      <t xml:space="preserve"> единого цифрового контура здравоохранения на основе единой государственной информационной системы в сфере здравоохранения (ЕГИСЗ)"</t>
    </r>
  </si>
  <si>
    <r>
      <t xml:space="preserve">Предоставление иного межбюджетного трансферта в целях софинансирования расходных обязательств, возникающих при проведении вакцинации против </t>
    </r>
    <r>
      <rPr>
        <sz val="10"/>
        <color indexed="8"/>
        <rFont val="Times New Roman"/>
        <family val="1"/>
      </rPr>
      <t>пневмококовой инфекции граждан старше трудоспособного возраста из групп риска, проживающих в организациях социального обслуживания</t>
    </r>
  </si>
  <si>
    <r>
      <t>Предоставление субсидии в целях софинансирования реализации государственных программ, содержащих мероприятия по развитию системы</t>
    </r>
    <r>
      <rPr>
        <sz val="10"/>
        <color indexed="8"/>
        <rFont val="Times New Roman"/>
        <family val="1"/>
      </rPr>
      <t xml:space="preserve"> паллиативной медицинской помощи</t>
    </r>
  </si>
  <si>
    <r>
      <t xml:space="preserve">Предоставление иного межбюджетного трансферта на переоснащение медицинских организаций, оказывающих медицинскую помощь больным с </t>
    </r>
    <r>
      <rPr>
        <sz val="10"/>
        <color indexed="8"/>
        <rFont val="Times New Roman"/>
        <family val="1"/>
      </rPr>
      <t xml:space="preserve">онкологическими заболеваниями </t>
    </r>
  </si>
  <si>
    <r>
      <t xml:space="preserve">Предоставление иного межбюджетного трансферта в целях софинансирования расходных обязательств возникающих при оснащении оборудованием региональных </t>
    </r>
    <r>
      <rPr>
        <sz val="10"/>
        <color indexed="8"/>
        <rFont val="Times New Roman"/>
        <family val="1"/>
      </rPr>
      <t>сосудистых центров и первичных сосудистых отделений</t>
    </r>
  </si>
  <si>
    <t>07 03</t>
  </si>
  <si>
    <t>033Р150840</t>
  </si>
  <si>
    <t>Субсидии на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</si>
  <si>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05 03</t>
  </si>
  <si>
    <t>Субсидии на обеспечение прироста производства молока в рамках приоритетной подотрасли</t>
  </si>
  <si>
    <t>Субсидии на создание системы поддержки фермеров и развитие сельской кооперации</t>
  </si>
  <si>
    <t>Государственная программа Российской Федерации "Комплексное развитие сельских территорий"</t>
  </si>
  <si>
    <t>07 09</t>
  </si>
  <si>
    <t xml:space="preserve">Субсидии на обеспечение комплексного развития сельских территорий </t>
  </si>
  <si>
    <t>Субсидия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наукоградов Российской Федерации (в рамках государственной программы Российской Федерации "Научно-технологическое развитие
Российской Федерации")</t>
  </si>
  <si>
    <t>0311</t>
  </si>
  <si>
    <t>0860550860</t>
  </si>
  <si>
    <t>Субсидии на реализацию мероприятий,  предусмотренных региональной программой переселения,включенной  в Государственную программу  по оказанию содействия добровольному переселению в Российскую Федерацию соотечественников проживающих за рубежом</t>
  </si>
  <si>
    <t>0401</t>
  </si>
  <si>
    <t>071L352910</t>
  </si>
  <si>
    <t>Субсидии на повышение эффективности службы занятости</t>
  </si>
  <si>
    <t>0511354620</t>
  </si>
  <si>
    <t>0420655140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</si>
  <si>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
 </t>
  </si>
  <si>
    <t xml:space="preserve">Приобретение спортивного оборудования и инвентаря для приведения организаций спортивной подготовки в нормативное состояние
 </t>
  </si>
  <si>
    <t>0503</t>
  </si>
  <si>
    <t>Субсидии на увековечение памяти погибших при защите Отечества</t>
  </si>
  <si>
    <t>Федеральная целевая программа "Увековечение памяти погибших при защите Отечества на 2019 - 2024 годы"</t>
  </si>
  <si>
    <t>0801</t>
  </si>
  <si>
    <t>Субсидия на поддержку отрасли культуры (Государственная поддержка лучших работников сельских учреждений культуры)</t>
  </si>
  <si>
    <t>114А155190</t>
  </si>
  <si>
    <t>15 2 L2 52960</t>
  </si>
  <si>
    <t>31</t>
  </si>
  <si>
    <t>131P551390</t>
  </si>
  <si>
    <t>Предоставление иного межбюджетного трансферта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</si>
  <si>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на поддержку собственного производства молока</t>
  </si>
  <si>
    <t>Субсидии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</t>
  </si>
  <si>
    <t>0330153020</t>
  </si>
  <si>
    <t>Ежемесячная денежная выплата на ребенка в возрасте от трех до семи лет включительно в соответствии с Указом Президента Российской Федерации от 20 марта 2020 года № 199 "О дополнительных мерах государственной поддержки семей, имеющих детей"</t>
  </si>
  <si>
    <t>10 03</t>
  </si>
  <si>
    <t>132Р550810</t>
  </si>
  <si>
    <t>132P552290</t>
  </si>
  <si>
    <t>01 К 11 53650</t>
  </si>
  <si>
    <t>15 2 I2 55270</t>
  </si>
  <si>
    <r>
      <t>Субсидия на  государственную поддержку  малого  и  среднего  предпринимательства,  а  также  физических  лиц, применяющих  специальный  налоговый  режим  «Налог  на  профессиональный  доход» (</t>
    </r>
    <r>
      <rPr>
        <sz val="11"/>
        <color indexed="8"/>
        <rFont val="Times New Roman"/>
        <family val="1"/>
      </rPr>
      <t>РП «Создание благоприятных  условий  для  осуществления  деятельности  самозанятыми  гражданами»)</t>
    </r>
  </si>
  <si>
    <t>15 2 I4 55270</t>
  </si>
  <si>
    <t>Субсидии на развитие мясного животноводства</t>
  </si>
  <si>
    <t>Субсидии на обеспечение прироста производства мяса в рамках приоритетной подотрасли</t>
  </si>
  <si>
    <t>05 01</t>
  </si>
  <si>
    <t>05 05</t>
  </si>
  <si>
    <t>02  4  Е2  51890, 02  4  Е2  54910, 02 4 Е2 55370</t>
  </si>
  <si>
    <t>04 10</t>
  </si>
  <si>
    <t>23  4  D2  51170</t>
  </si>
  <si>
    <t>01 K 01 54220</t>
  </si>
  <si>
    <t>Иной межбюджетный трансферт на компенсацию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скорой, в том числе скорой специализированной, медицинской помощи, первичной медико-санитарной помощи и специализированной, в том числе высокотехнологичной, медицинской помощи в экстренных и неотложных формах при заболеваниях и состояниях, включенных в программу государственных гарантий бесплатного оказания гражданам медицинской помощи, и проведением профилактических прививок по эпидемическим показаниям гражданам Украины и лицам без гражданства, постоянно проживавшим на территории Украины, вынужденно покинувшим территорию Украины и прибывшим на территорию Российской Федерации в экстренном массовом порядке, за исключением лиц, признанных Российской Федерации в экстренном массовом порядке, за исключением лиц, признанных в установленном порядке беженцами</t>
  </si>
  <si>
    <t>0505</t>
  </si>
  <si>
    <t>Мероприятия по строительству и реконструкции (модернизации) объектов питьевого водоснабжения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</si>
  <si>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Государственная программа Российской Федерации "Реализация государственной национальной политики"</t>
  </si>
  <si>
    <t>1403</t>
  </si>
  <si>
    <t>46 2 01 55160</t>
  </si>
  <si>
    <t>03 1 21 54040</t>
  </si>
  <si>
    <t>Субсидии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</si>
  <si>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Региональный проект "Культурная среда" (Мероприятия, направленные на модернизацию региональных и муниципальных театров юного зрителя и театров кукол путем их реконструкции, капитального ремонта)</t>
  </si>
  <si>
    <t>Государственная программа Российской Федерации "Развитие образования"</t>
  </si>
  <si>
    <t>23</t>
  </si>
  <si>
    <t>Государственная программа Российской Федерации "Информационное общество"</t>
  </si>
  <si>
    <t>0105</t>
  </si>
  <si>
    <t>234 D255890</t>
  </si>
  <si>
    <t xml:space="preserve">Субсидия на обеспечение на судебных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 </t>
  </si>
  <si>
    <t>15 7 01 50660</t>
  </si>
  <si>
    <t>Субсидия на софинансирование расходов, связанных с оплатой оказанных специалистам российскими образовательными организациями услуг по обучению в соответствии с Государственным планом подготовки управленческих кадров для организаций народного хозяйства Российской Федерации</t>
  </si>
  <si>
    <t>Субсидии на поддержку племенного крупного рогатого скота мясного направления</t>
  </si>
  <si>
    <t>Субсидии на поддержку племенного животноводства</t>
  </si>
  <si>
    <t>Субсидия на поддержку творческой деятельности и техническое оснащение детских и кукольных театров</t>
  </si>
  <si>
    <t>Иной межбюджетный трансферт на создание модельных муниципальных библиотек</t>
  </si>
  <si>
    <t>Государственная программа Российской Федерации "Доступная среда"</t>
  </si>
  <si>
    <t>10 06</t>
  </si>
  <si>
    <t>07 05</t>
  </si>
  <si>
    <t>Государственная программа Российской Федерации "Развитие культуры"</t>
  </si>
  <si>
    <t>Иные межбюджетные трансферты на возмещение части прямых понесенных затрат на создание и (или) модернизацию объектов агропромышленного комплекса</t>
  </si>
  <si>
    <t>Иные межбюджетные трансферты на возмещение производителям зерновых культур части затрат на производство и реализацию зерновых культур</t>
  </si>
  <si>
    <t>1 квартал 2022 года</t>
  </si>
  <si>
    <t>236 07R0280</t>
  </si>
  <si>
    <t>Субсидия на поддержку региональных проектов в сфере информационных технологий</t>
  </si>
  <si>
    <t>0410</t>
  </si>
  <si>
    <t>Предоставление  из  федерального бюджета в 2022 -2024 годах бюджету Калужской области субсидии на формирование ИТ-инфраструктуры  в  государственных  (муниципальных)  образовательных  организациях, реализующих  программы  общего  образования,  в  соответствии  с  утвержденным стандартом  для  обеспечения  в  помещениях  безопасного  доступа  к  государственным, муниципальным  и  иным  информационным  системам,  а также к сети  "Интернет" в  целях
достижения  результатов  регионального  проекта  "Информационная  инфраструктура", обеспечивающего  достижение  целей,  показателей  и  результатов  федерального  проекта "Информационная  инфраструктура"  национальной  программы  "Цифровая  экономика
Российской  Федерации"  подпрограммы  4  "Информационное  государство" государственной  программы  Российской  Федерации  "Информационное  общество"</t>
  </si>
  <si>
    <t xml:space="preserve">24 2  R1 53890 </t>
  </si>
  <si>
    <t xml:space="preserve">Иные межбюджетные трансферты на развитие инфрструктуры дорожного хозяйства </t>
  </si>
  <si>
    <t>24 2  R1 57840</t>
  </si>
  <si>
    <t>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</si>
  <si>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 xml:space="preserve">24 2 04 53940 </t>
  </si>
  <si>
    <t xml:space="preserve">Субсидии на приведение в нормативное состояние автомобильных дорог и искусственных дорожных сооружений в рамах реализации национального проекта "Безопасные качественные дороги" </t>
  </si>
  <si>
    <t>24 2 04 54180</t>
  </si>
  <si>
    <t xml:space="preserve">Иные межбюджетные трансферты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населениес свыше 300 тысяч человек   </t>
  </si>
  <si>
    <r>
      <t>Субсидия на  государственную поддержку  малого  и  среднего  предпринимательства,  а  также  физических  лиц, применяющих  специальный  налоговый  режим  «Налог  на  профессиональный  доход» (</t>
    </r>
    <r>
      <rPr>
        <sz val="11"/>
        <color indexed="8"/>
        <rFont val="Times New Roman"/>
        <family val="1"/>
      </rPr>
      <t>РП «Создание условий для легкого старта и комфортного  ведения  бизнеса»)</t>
    </r>
  </si>
  <si>
    <r>
      <t>Субсидия на  государственную поддержку  малого  и  среднего  предпринимательства,  а  также  физических  лиц, применяющих  специальный  налоговый  режим  «Налог  на  профессиональный  доход» (</t>
    </r>
    <r>
      <rPr>
        <sz val="11"/>
        <color indexed="8"/>
        <rFont val="Times New Roman"/>
        <family val="1"/>
      </rPr>
      <t>РП «Акселерация  субъектов  малого  и среднего  предпринимательства»</t>
    </r>
  </si>
  <si>
    <r>
      <t xml:space="preserve">Государственная поддержка субъектов Российской Федерации - участников национального проекта </t>
    </r>
    <r>
      <rPr>
        <sz val="11"/>
        <color indexed="8"/>
        <rFont val="Times New Roman"/>
        <family val="1"/>
      </rPr>
      <t>"Производительность труда"</t>
    </r>
  </si>
  <si>
    <t>Распределение субсидий бюджетам субъектов Российской
Федерации на реализацию мероприятий по укреплению единства
российской нации и этнокультурному развитию народов
России на 2022 год</t>
  </si>
  <si>
    <t>11 1 А2 55190</t>
  </si>
  <si>
    <t>11 1 А3 54530</t>
  </si>
  <si>
    <t xml:space="preserve">Региональный проект "Цифровая культура" (Создание виртуальных концертных залов) </t>
  </si>
  <si>
    <t>11 1 А1 54540</t>
  </si>
  <si>
    <t>11 1 A1 55190</t>
  </si>
  <si>
    <t>Региональный проект "Культурная среда" (Субсидии на государственную поддержку отрасли культуры (Приобретение передвижных многофункциональных культурных центров (автоклубы) для обслуживания сельского населения субъектов Российской Федерации)</t>
  </si>
  <si>
    <t>11 1 A1 54550</t>
  </si>
  <si>
    <t>Субсидия на  развитие сети учреждений культурно-досугового типа, на реконструкцию и капитальный ремонт муниципальных музеев, на реновацию учреждений отрасли культуры</t>
  </si>
  <si>
    <t>Региональный проект "Культурная среда" (Развитие сети учреждений культурно-досугового типа)</t>
  </si>
  <si>
    <t>Региональный проект "Культурная среда" (Модернизация региональных и муниципальных детских школ искусств по видам искусств )</t>
  </si>
  <si>
    <t>111А155970</t>
  </si>
  <si>
    <t xml:space="preserve">Реконструкция и капитальный ремонт муниципальных музеев </t>
  </si>
  <si>
    <t>11 2 03 54670</t>
  </si>
  <si>
    <t>Субсидия на обеспечение развития и укрепления материально-технической базы домов культуры в населенных пукнктах с числом жителей до 50 тыс. человек</t>
  </si>
  <si>
    <t>11 2 03 55170</t>
  </si>
  <si>
    <t>11 2 02 57830</t>
  </si>
  <si>
    <t>Субсидия на на реставрацию и реэкспозицию мемориальных пушкинских музеев и музеев-заповедников</t>
  </si>
  <si>
    <t>11 2 7D 53530</t>
  </si>
  <si>
    <t xml:space="preserve">Субсидия на создание школ креативных индустрий </t>
  </si>
  <si>
    <t>11 2 01 55190</t>
  </si>
  <si>
    <t>Субсидия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Федерации, кроме гг. Москвы и Санкт-Петербурга</t>
  </si>
  <si>
    <t>111А154560</t>
  </si>
  <si>
    <t>Иной межбюджетный трансферт, имеющий целевое назначение в целях софинансирования расходных обязательст, возникающих при осуществлении работ по сохранению и приспособлению к современному использованию объекта культурного наследия регионального значения "Церковь Покрова Пресвятой Богородицы", 1888 г.</t>
  </si>
  <si>
    <t>Финансовое обеспечение единовременных компенсационных выплат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 , либо рабочие поселки, либо поселки городского типа, либо города с населением до 50 тыс. человек</t>
  </si>
  <si>
    <t>Субсидия на софинансирование расходных обязательств субъекта Российской Федерации, возникающих при реализации региональной программы модернизации первичного звена здравоохранения</t>
  </si>
  <si>
    <t>23 1 D2 53540</t>
  </si>
  <si>
    <t>Иной межбюджетный трансферт на реализацию мероприятий по созданию и организации работы единой службы оперативной помощи гражданам по номеру "122"</t>
  </si>
  <si>
    <t>321</t>
  </si>
  <si>
    <t>Государственная программа Российской Федерации "Национальная система пространственных данных"</t>
  </si>
  <si>
    <t xml:space="preserve"> 54 2 4F 55110</t>
  </si>
  <si>
    <t>07 04</t>
  </si>
  <si>
    <t>Иной межбюджетный трансферт из федерального бюджета бюджету Калужской области  на  обеспечение  выплат  ежемесячного денежного  вознаграждения  за  классное  руководство  (кураторство)  педагогическим
работникам  государственных  образовательных  организаций  субъектов  Российской Федерации  и  г.  Байконура,  муниципальных  образовательных  организаций,  реализующих образовательные  программы  среднего  профессионального  образования,  в  том  числе
программы  профессионального  обучения  для  лиц  с  ограниченными  возможностями здоровья, за  счет  средств  соответствующих  бюджетов  бюджетной  системы  Российской Федерации в  рамках государственной  программы  Российской  Федерации  «Развитие  образования»</t>
  </si>
  <si>
    <t xml:space="preserve">  02 1 E1 53050</t>
  </si>
  <si>
    <t> Субсидия  на софинансирование расходных обязательств субъектов Российской Федерации, возникающих при  реализации региональных проектов, предусматривающих создание в субъектах Российской Федерации дополнительных  мест  в  общеобразовательных  организациях  в  связи  с  ростом  числа обучающихся,  вызванным  демографическим  фактором,  в  рамках  государственной программы  Российской  Федерации  «Развитие  образования» (в рамках регионального проекта "Современная школа")</t>
  </si>
  <si>
    <t xml:space="preserve">07 02, 07 09, 07 03 </t>
  </si>
  <si>
    <t>Субсидии на софинансирование расходных обязательств субъектов Российской Федерации, возникающих при  реализации региональных  проектов,  обеспечивающих  достижение  целей,  показателей  и  результатов мероприятий  «Государственная  поддержка  образовательных  организаций  в  целях оснащения  (обновления)  их  компьютерным,  мультимедийным,  презентационным оборудованием  и  программным  обеспечением  в  рамках  эксперимента  по модернизации
начального  общего,  основного  общего  и  среднего  общего  образования»,  «Обеспечение образовательных  организаций  материально-технической  базой  для  внедрения  цифровой образовательной  среды»  и  «Создание  центров  цифрового  образования  детей»  (в рамках проекта "Цифровая образовательная среда")</t>
  </si>
  <si>
    <t xml:space="preserve"> 021E452080, 021E452100, 021E452190</t>
  </si>
  <si>
    <t xml:space="preserve">021Е151690, 021Е151730, 021Е151870  </t>
  </si>
  <si>
    <t>Субсидии  на софинансирование расходных обязательств субъектов Российской Федерации, возникающих при  реализации региональных  проектов,  обеспечивающих  достижение  целей,  показателей  и  результатов мероприятий  «Создание  и  обеспечение  функционирования  центров  образования естественно-научной  и  технологической  направленностей  в  общеобразовательных организациях,  расположенных  в  сельской  местности  и  малых  городах»,  «Создание детских  технопарков  «Кванториум»  и  «Обновление  материально-технической  базы  в организациях,  осуществляющих  образовательную  деятельность  исключительно  по адаптированным  основным  общеобразовательным  программам» (в рамках проекта "Современная школа")</t>
  </si>
  <si>
    <t>07 02,      07 09</t>
  </si>
  <si>
    <t>Субсидии  на софинансирование расходных обязательств субъектов Российской Федерации, возникающих при  реализации региональных  проектов,  обеспечивающих  достижение  целей,  показателей  и  результатов мероприятий  «Создание  центров выявления  и  поддержки  одаренных  детей»,  «Создание новых  мест  в  образовательных  организациях  различных  типов  для  реализации дополнительных  общеразвивающих  программ  всех  направленностей»  и  «Формирование
современных  управленческих  и  организационно-экономических  механизмов  в  системе дополнительного  образования  детей  в  субъектах  Российской  Федерации» (в рамках проекта "Успех каждого ребенка)</t>
  </si>
  <si>
    <t>021Е152560</t>
  </si>
  <si>
    <t xml:space="preserve"> Субсидия в целях софинансирования расходных  обязательств  субъектов  Российской  Федерации  по осуществлению единовременных компенсационных  выплат  учителям,  прибывшим (переехавшим)  на  работу  в  сельские  населенные  пункты,  либо  рабочие  поселки,  либо поселки городского типа, либо города с населением до 50 тыс. человек (в рамках регионального проекта "Современная школа")</t>
  </si>
  <si>
    <t>Субсидия на софинансирование расходных обязательств субъектов Российской Федерации, возникающих при реализации государственных программ субъектов Российской  Федерации, предусматривающих мероприятия по  организации  бесплатного  горячего  питания  обучающихся, получающих начальное общее образование в государственных образовательных организациях субъекта Российской  Федерации  (муниципальных  образовательных  организациях)  в  рамках государственной  программы  Российской  Федерации  «Развитие  образования»*</t>
  </si>
  <si>
    <t xml:space="preserve"> 02 2 01 57500</t>
  </si>
  <si>
    <t xml:space="preserve">Субсидия  на софинансирование расходов, возникающих  при реализации региональных проектов,  направленных  на реализацию мероприятий по модернизации  школьных  систем  образования в рамках государственной программы Российской Федерации  «Развитие  образования» </t>
  </si>
  <si>
    <t>02 1 Е6 51770, 02  1 Е6 53590</t>
  </si>
  <si>
    <t>Субсидия на софинансирование расходных обязательств субъектов Российской Федерации, возникающих при  реализации региональных  проектов,  обеспечивающих  достижение  целей,  показателей  и  результатов
мероприятий  Создание  и  обеспечение  функционирования  центров  опережающей профессиональной подготовки» и «Создание (обновление) материально-технической базы
образовательных  организаций,  реализующих  программы  среднего  профессионального образования» (в рамках регионального проекта "Молодые профессионалы")</t>
  </si>
  <si>
    <t>021Е155200</t>
  </si>
  <si>
    <t>Субсидия  на софинансирование расходов,  возникающих  при  реализации  государственных  программ  субъектов
Российской Федерации, на реализацию мероприятий по содействию созданию в субъектах Российской  Федерации  (исходя  из  прогнозируемой  потребности) новых мест  в общеобразовательных организациях в рамках  государственной  программы  Российской Федерации  «Развитие  образования» (в рамках регионального проекта "Современная школа")</t>
  </si>
  <si>
    <t>Субсидия  на софинансирование
расходов,  возникающих  при  реализации  государственных  программ  субъектов Российской Федерации, на реализацию мероприятий по содействию созданию в субъектах
Российской  Федерации  (исходя  из  прогнозируемой  потребности)  новых  мест  в
общеобразовательных  организациях,  расположенных  в  сельской  местности  и  поселках
городского  типа,  в  рамках  реализации  государственной  программы  Российской
Федерации  «Развитие  образования» (в рамках регионального проекта "Современная школа")</t>
  </si>
  <si>
    <t xml:space="preserve">  021Е152300</t>
  </si>
  <si>
    <t>02 1 Е2 54910, 02 1  Е2 55370</t>
  </si>
  <si>
    <t>Субсидии  на софинансирование
расходных обязательств субъектов Российской Федерации, возникающих при  реализации
региональных  проектов,  обеспечивающих  достижение  целей,  показателей  и  результатов
мероприятий  «Создание  новых  мест  в  образовательных  организациях  различных  типов
для  реализации  дополнительных  общеразвивающих  программ  всех  направленностей»  и
«Формирование  современных  управленческих  и  организационно-экономических
механизмов  в  системе  дополнительного  образования  детей  в  субъектах  Российской
Федерации» (в рамках проекта "Успех каждого ребенка")</t>
  </si>
  <si>
    <t xml:space="preserve">  02 1 Е2 50970</t>
  </si>
  <si>
    <t>Субсидия  на  создание  в
общеобразовательных  организациях,  расположенных  в  сельской  местности  и  малых
городах,  условий  для  занятия  физической  культурой  и  спортом (в рамках проекта "Успех каждого ребенка")</t>
  </si>
  <si>
    <t xml:space="preserve"> 02 4 01 53030</t>
  </si>
  <si>
    <t>Иной межбюджетный трансферт из федерального бюджета бюджету Калужской области на  обеспечение  выплат  ежемесячного
денежного  вознаграждения  за  классное  руководство  педагогическим  работникам
государственных  общеобразовательных  организаций субъектов Российской Федерации  и
г.  Байконура  и  муниципальных  общеобразовательных  организаций  в  рамках
государственной  программы  Российской  Федерации  «Развитие  образования»</t>
  </si>
  <si>
    <t>1006</t>
  </si>
  <si>
    <t>0520150820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</si>
  <si>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</si>
  <si>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0520154970</t>
  </si>
  <si>
    <t>Мероприятие по обеспечению жильем молодых семей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</si>
  <si>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051F150210</t>
  </si>
  <si>
    <t>051F255550</t>
  </si>
  <si>
    <t xml:space="preserve">Федеральный проект "Формирование комфортной городской среды" подпрограмма 2 "Создание условий для обеспечения качественными услугами жилищно-коммунального хозяйства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 наименование мероприятия "Реализованы мероприятия по благоустройству мест массового отдыха населения (городских парков),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среды"
</t>
  </si>
  <si>
    <t>051F254240</t>
  </si>
  <si>
    <t>051F552430</t>
  </si>
  <si>
    <t xml:space="preserve">131P552280
</t>
  </si>
  <si>
    <t xml:space="preserve">Оснащение объектов спортивной инфраструктуры спортивно-технологическим оборудованием
 </t>
  </si>
  <si>
    <t xml:space="preserve">Создание и модернизация объектов спортивной инфраструктуры региональной собственности для занятий физической культурой и спортом (Межбюджетные трансферты)
 </t>
  </si>
  <si>
    <t>1320254260</t>
  </si>
  <si>
    <t xml:space="preserve">Иные межбюджетные трансферты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
</t>
  </si>
  <si>
    <t>1328D57530</t>
  </si>
  <si>
    <t>Субсидии на софинансирование закупки оборудования для создания "умных" спортивных площадок</t>
  </si>
  <si>
    <t>25 2 01 55080</t>
  </si>
  <si>
    <t>Субсидии на проведение агротехнологических работ (овощи открытого грунта)</t>
  </si>
  <si>
    <t>Субсидии на проведение агротехнологических работ семеноводства (картофель)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</si>
  <si>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</si>
  <si>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25 2 01 55020</t>
  </si>
  <si>
    <t>Субсидии в форме грантов на развитие семейных ферм</t>
  </si>
  <si>
    <t>Субсидии на развитие овощеводства закрытого грунта</t>
  </si>
  <si>
    <t>25 2 02 54720</t>
  </si>
  <si>
    <t>25 2 02 54330</t>
  </si>
  <si>
    <t>25 1 Т2 52590</t>
  </si>
  <si>
    <t>Субсидии на стимулирование увеличения производства масличных культур</t>
  </si>
  <si>
    <t>25 1 I5 54800</t>
  </si>
  <si>
    <t>25 2 01 57870</t>
  </si>
  <si>
    <t>Иные межбюджетные трансферты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</si>
  <si>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25 2 01 53580</t>
  </si>
  <si>
    <t>25 2 05 53410</t>
  </si>
  <si>
    <t>Субсидии на развитие сельского туризма</t>
  </si>
  <si>
    <t>25 1 Т2 52510</t>
  </si>
  <si>
    <t>Субсидии на государственную поддержку аккредитации ветеринарных лабораторий в национальной системе аккредитации</t>
  </si>
  <si>
    <t>48 2 02 55760</t>
  </si>
  <si>
    <t>48 2 06 55760</t>
  </si>
  <si>
    <t>48 2 01 55760</t>
  </si>
  <si>
    <t>48 2 04 55760</t>
  </si>
  <si>
    <t>Государственная программа эффективного вовлечения в оборот земель сельскохозяйственного назначения и развития мелиоративного комплекса Российской Федерации</t>
  </si>
  <si>
    <t>53 2 01 55980</t>
  </si>
  <si>
    <t>Субсидии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</si>
</sst>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00"/>
    <numFmt numFmtId="179" formatCode="0.0"/>
    <numFmt numFmtId="180" formatCode="0.00;[Red]0.00"/>
    <numFmt numFmtId="181" formatCode="_-* #,##0.00000_р_._-;\-* #,##0.00000_р_._-;_-* &quot;-&quot;??_р_._-;_-@_-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  <numFmt numFmtId="186" formatCode="0.000%"/>
    <numFmt numFmtId="187" formatCode="0.0000%"/>
    <numFmt numFmtId="188" formatCode="0.000"/>
    <numFmt numFmtId="189" formatCode="_-* #,##0.000000_р_._-;\-* #,##0.000000_р_._-;_-* &quot;-&quot;??_р_._-;_-@_-"/>
    <numFmt numFmtId="190" formatCode="0.0000"/>
    <numFmt numFmtId="191" formatCode="[$-FC19]d\ mmmm\ yyyy\ &quot;г.&quot;"/>
    <numFmt numFmtId="192" formatCode="#,##0.00000"/>
    <numFmt numFmtId="193" formatCode="#,##0.0000"/>
  </numFmts>
  <fonts count="69">
    <font>
      <sz val="14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0" fillId="3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72" fontId="1" fillId="0" borderId="0" xfId="0" applyNumberFormat="1" applyFont="1" applyFill="1" applyAlignment="1">
      <alignment wrapText="1"/>
    </xf>
    <xf numFmtId="172" fontId="7" fillId="0" borderId="0" xfId="0" applyNumberFormat="1" applyFont="1" applyFill="1" applyBorder="1" applyAlignment="1">
      <alignment wrapText="1"/>
    </xf>
    <xf numFmtId="172" fontId="2" fillId="0" borderId="0" xfId="0" applyNumberFormat="1" applyFont="1" applyFill="1" applyAlignment="1">
      <alignment vertical="top" wrapText="1"/>
    </xf>
    <xf numFmtId="172" fontId="8" fillId="0" borderId="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7" fillId="0" borderId="0" xfId="0" applyNumberFormat="1" applyFont="1" applyFill="1" applyAlignment="1">
      <alignment wrapText="1"/>
    </xf>
    <xf numFmtId="172" fontId="4" fillId="0" borderId="0" xfId="0" applyNumberFormat="1" applyFont="1" applyFill="1" applyAlignment="1">
      <alignment vertical="top" wrapText="1"/>
    </xf>
    <xf numFmtId="9" fontId="8" fillId="0" borderId="0" xfId="0" applyNumberFormat="1" applyFont="1" applyFill="1" applyBorder="1" applyAlignment="1">
      <alignment vertical="top" wrapText="1"/>
    </xf>
    <xf numFmtId="9" fontId="12" fillId="0" borderId="0" xfId="0" applyNumberFormat="1" applyFont="1" applyFill="1" applyAlignment="1">
      <alignment vertical="top" wrapText="1"/>
    </xf>
    <xf numFmtId="9" fontId="13" fillId="0" borderId="11" xfId="0" applyNumberFormat="1" applyFont="1" applyFill="1" applyBorder="1" applyAlignment="1">
      <alignment horizontal="center" vertical="top" wrapText="1"/>
    </xf>
    <xf numFmtId="9" fontId="14" fillId="0" borderId="0" xfId="0" applyNumberFormat="1" applyFont="1" applyFill="1" applyBorder="1" applyAlignment="1">
      <alignment wrapText="1"/>
    </xf>
    <xf numFmtId="9" fontId="14" fillId="0" borderId="0" xfId="0" applyNumberFormat="1" applyFont="1" applyFill="1" applyAlignment="1">
      <alignment horizontal="center" wrapText="1"/>
    </xf>
    <xf numFmtId="9" fontId="15" fillId="0" borderId="0" xfId="0" applyNumberFormat="1" applyFont="1" applyFill="1" applyAlignment="1">
      <alignment horizontal="center" vertical="top" wrapText="1"/>
    </xf>
    <xf numFmtId="9" fontId="17" fillId="0" borderId="0" xfId="0" applyNumberFormat="1" applyFont="1" applyFill="1" applyAlignment="1">
      <alignment horizontal="center" vertical="top" wrapText="1"/>
    </xf>
    <xf numFmtId="9" fontId="4" fillId="0" borderId="0" xfId="0" applyNumberFormat="1" applyFont="1" applyFill="1" applyAlignment="1">
      <alignment horizontal="right" vertical="top"/>
    </xf>
    <xf numFmtId="0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2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right" vertical="top" wrapText="1"/>
    </xf>
    <xf numFmtId="10" fontId="14" fillId="0" borderId="0" xfId="0" applyNumberFormat="1" applyFont="1" applyFill="1" applyAlignment="1">
      <alignment horizontal="center" wrapText="1"/>
    </xf>
    <xf numFmtId="10" fontId="15" fillId="0" borderId="0" xfId="0" applyNumberFormat="1" applyFont="1" applyFill="1" applyAlignment="1">
      <alignment horizontal="center" vertical="top" wrapText="1"/>
    </xf>
    <xf numFmtId="10" fontId="16" fillId="0" borderId="0" xfId="0" applyNumberFormat="1" applyFont="1" applyFill="1" applyAlignment="1">
      <alignment horizontal="right" vertical="top"/>
    </xf>
    <xf numFmtId="10" fontId="12" fillId="0" borderId="0" xfId="0" applyNumberFormat="1" applyFont="1" applyFill="1" applyAlignment="1">
      <alignment vertical="top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16" xfId="55" applyNumberFormat="1" applyFont="1" applyFill="1" applyBorder="1" applyAlignment="1">
      <alignment horizontal="center" vertical="center" wrapText="1"/>
      <protection/>
    </xf>
    <xf numFmtId="177" fontId="4" fillId="0" borderId="12" xfId="64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10" fillId="0" borderId="10" xfId="55" applyNumberFormat="1" applyFont="1" applyFill="1" applyBorder="1" applyAlignment="1">
      <alignment horizontal="center" vertical="center" wrapText="1"/>
      <protection/>
    </xf>
    <xf numFmtId="4" fontId="10" fillId="0" borderId="18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1" xfId="55" applyNumberFormat="1" applyFont="1" applyFill="1" applyBorder="1" applyAlignment="1">
      <alignment horizontal="center" vertical="center" wrapText="1"/>
      <protection/>
    </xf>
    <xf numFmtId="4" fontId="1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top" wrapText="1"/>
    </xf>
    <xf numFmtId="4" fontId="18" fillId="0" borderId="16" xfId="0" applyNumberFormat="1" applyFont="1" applyFill="1" applyBorder="1" applyAlignment="1">
      <alignment horizontal="center" vertical="center" wrapText="1"/>
    </xf>
    <xf numFmtId="172" fontId="18" fillId="0" borderId="16" xfId="0" applyNumberFormat="1" applyFont="1" applyFill="1" applyBorder="1" applyAlignment="1">
      <alignment horizontal="center" vertical="center" wrapText="1"/>
    </xf>
    <xf numFmtId="172" fontId="18" fillId="0" borderId="19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 wrapText="1"/>
    </xf>
    <xf numFmtId="4" fontId="10" fillId="0" borderId="26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horizontal="center" vertical="center" wrapText="1"/>
    </xf>
    <xf numFmtId="4" fontId="10" fillId="0" borderId="21" xfId="59" applyNumberFormat="1" applyFont="1" applyFill="1" applyBorder="1" applyAlignment="1">
      <alignment horizontal="center" vertical="center" wrapText="1"/>
      <protection/>
    </xf>
    <xf numFmtId="4" fontId="10" fillId="0" borderId="22" xfId="59" applyNumberFormat="1" applyFont="1" applyFill="1" applyBorder="1" applyAlignment="1">
      <alignment horizontal="center" vertical="center" wrapText="1"/>
      <protection/>
    </xf>
    <xf numFmtId="4" fontId="10" fillId="0" borderId="10" xfId="59" applyNumberFormat="1" applyFont="1" applyFill="1" applyBorder="1" applyAlignment="1">
      <alignment horizontal="center" vertical="center" wrapText="1"/>
      <protection/>
    </xf>
    <xf numFmtId="4" fontId="10" fillId="0" borderId="18" xfId="59" applyNumberFormat="1" applyFont="1" applyFill="1" applyBorder="1" applyAlignment="1">
      <alignment horizontal="center" vertical="center" wrapText="1"/>
      <protection/>
    </xf>
    <xf numFmtId="4" fontId="10" fillId="0" borderId="22" xfId="55" applyNumberFormat="1" applyFont="1" applyFill="1" applyBorder="1" applyAlignment="1">
      <alignment horizontal="center" vertical="center" wrapText="1"/>
      <protection/>
    </xf>
    <xf numFmtId="4" fontId="10" fillId="0" borderId="21" xfId="55" applyNumberFormat="1" applyFont="1" applyFill="1" applyBorder="1" applyAlignment="1">
      <alignment horizontal="center" vertical="center" wrapText="1"/>
      <protection/>
    </xf>
    <xf numFmtId="4" fontId="10" fillId="0" borderId="17" xfId="55" applyNumberFormat="1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4" fontId="10" fillId="0" borderId="23" xfId="55" applyNumberFormat="1" applyFont="1" applyFill="1" applyBorder="1" applyAlignment="1">
      <alignment horizontal="center" vertical="center" wrapText="1"/>
      <protection/>
    </xf>
    <xf numFmtId="4" fontId="10" fillId="0" borderId="24" xfId="55" applyNumberFormat="1" applyFont="1" applyFill="1" applyBorder="1" applyAlignment="1">
      <alignment horizontal="center" vertical="center" wrapText="1"/>
      <protection/>
    </xf>
    <xf numFmtId="4" fontId="61" fillId="0" borderId="24" xfId="56" applyNumberFormat="1" applyFont="1" applyFill="1" applyBorder="1" applyAlignment="1">
      <alignment horizontal="center" vertical="center"/>
      <protection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18" xfId="55" applyNumberFormat="1" applyFont="1" applyFill="1" applyBorder="1" applyAlignment="1">
      <alignment horizontal="center" vertical="center" wrapText="1"/>
      <protection/>
    </xf>
    <xf numFmtId="4" fontId="10" fillId="0" borderId="28" xfId="55" applyNumberFormat="1" applyFont="1" applyFill="1" applyBorder="1" applyAlignment="1">
      <alignment horizontal="center" vertical="center" wrapText="1"/>
      <protection/>
    </xf>
    <xf numFmtId="4" fontId="10" fillId="0" borderId="10" xfId="68" applyNumberFormat="1" applyFont="1" applyFill="1" applyBorder="1" applyAlignment="1">
      <alignment horizontal="center" vertical="center" wrapText="1"/>
    </xf>
    <xf numFmtId="4" fontId="10" fillId="0" borderId="22" xfId="71" applyNumberFormat="1" applyFont="1" applyFill="1" applyBorder="1" applyAlignment="1">
      <alignment horizontal="center" vertical="center" wrapText="1"/>
    </xf>
    <xf numFmtId="4" fontId="10" fillId="0" borderId="25" xfId="71" applyNumberFormat="1" applyFont="1" applyFill="1" applyBorder="1" applyAlignment="1">
      <alignment horizontal="center" vertical="center" wrapText="1"/>
    </xf>
    <xf numFmtId="4" fontId="10" fillId="0" borderId="26" xfId="71" applyNumberFormat="1" applyFont="1" applyFill="1" applyBorder="1" applyAlignment="1">
      <alignment horizontal="center" vertical="center" wrapText="1"/>
    </xf>
    <xf numFmtId="4" fontId="10" fillId="0" borderId="27" xfId="71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29" xfId="0" applyNumberFormat="1" applyFont="1" applyFill="1" applyBorder="1" applyAlignment="1">
      <alignment horizontal="center" vertical="center" wrapText="1"/>
    </xf>
    <xf numFmtId="4" fontId="10" fillId="0" borderId="30" xfId="55" applyNumberFormat="1" applyFont="1" applyFill="1" applyBorder="1" applyAlignment="1">
      <alignment horizontal="center" vertical="center" wrapText="1"/>
      <protection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177" fontId="11" fillId="0" borderId="19" xfId="64" applyNumberFormat="1" applyFont="1" applyFill="1" applyBorder="1" applyAlignment="1">
      <alignment horizontal="center" vertical="center" wrapText="1"/>
    </xf>
    <xf numFmtId="4" fontId="10" fillId="0" borderId="16" xfId="71" applyNumberFormat="1" applyFont="1" applyFill="1" applyBorder="1" applyAlignment="1">
      <alignment horizontal="center" vertical="center" wrapText="1"/>
    </xf>
    <xf numFmtId="4" fontId="10" fillId="0" borderId="10" xfId="71" applyNumberFormat="1" applyFont="1" applyFill="1" applyBorder="1" applyAlignment="1">
      <alignment horizontal="center" vertical="center" wrapText="1"/>
    </xf>
    <xf numFmtId="4" fontId="10" fillId="0" borderId="24" xfId="71" applyNumberFormat="1" applyFont="1" applyFill="1" applyBorder="1" applyAlignment="1">
      <alignment horizontal="center" vertical="center" wrapText="1"/>
    </xf>
    <xf numFmtId="177" fontId="11" fillId="0" borderId="31" xfId="64" applyNumberFormat="1" applyFont="1" applyFill="1" applyBorder="1" applyAlignment="1">
      <alignment horizontal="center" vertical="center" wrapText="1"/>
    </xf>
    <xf numFmtId="177" fontId="11" fillId="0" borderId="32" xfId="64" applyNumberFormat="1" applyFont="1" applyFill="1" applyBorder="1" applyAlignment="1">
      <alignment horizontal="center" vertical="center" wrapText="1"/>
    </xf>
    <xf numFmtId="4" fontId="10" fillId="0" borderId="30" xfId="71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77" fontId="11" fillId="0" borderId="27" xfId="64" applyNumberFormat="1" applyFont="1" applyFill="1" applyBorder="1" applyAlignment="1">
      <alignment horizontal="center" vertical="center" wrapText="1"/>
    </xf>
    <xf numFmtId="4" fontId="10" fillId="0" borderId="24" xfId="59" applyNumberFormat="1" applyFont="1" applyFill="1" applyBorder="1" applyAlignment="1">
      <alignment horizontal="center" vertical="center" wrapText="1"/>
      <protection/>
    </xf>
    <xf numFmtId="9" fontId="13" fillId="0" borderId="33" xfId="0" applyNumberFormat="1" applyFont="1" applyFill="1" applyBorder="1" applyAlignment="1">
      <alignment horizontal="center" vertical="top" wrapText="1"/>
    </xf>
    <xf numFmtId="177" fontId="11" fillId="0" borderId="11" xfId="64" applyNumberFormat="1" applyFont="1" applyFill="1" applyBorder="1" applyAlignment="1">
      <alignment horizontal="center" vertical="center" wrapText="1"/>
    </xf>
    <xf numFmtId="177" fontId="11" fillId="0" borderId="34" xfId="64" applyNumberFormat="1" applyFont="1" applyFill="1" applyBorder="1" applyAlignment="1">
      <alignment horizontal="center" vertical="center" wrapText="1"/>
    </xf>
    <xf numFmtId="177" fontId="11" fillId="0" borderId="35" xfId="64" applyNumberFormat="1" applyFont="1" applyFill="1" applyBorder="1" applyAlignment="1">
      <alignment horizontal="center" vertical="center" wrapText="1"/>
    </xf>
    <xf numFmtId="177" fontId="11" fillId="0" borderId="34" xfId="65" applyNumberFormat="1" applyFont="1" applyFill="1" applyBorder="1" applyAlignment="1">
      <alignment horizontal="center" vertical="center" wrapText="1"/>
    </xf>
    <xf numFmtId="10" fontId="13" fillId="0" borderId="33" xfId="0" applyNumberFormat="1" applyFont="1" applyFill="1" applyBorder="1" applyAlignment="1">
      <alignment horizontal="center" vertical="top" wrapText="1"/>
    </xf>
    <xf numFmtId="4" fontId="10" fillId="0" borderId="36" xfId="0" applyNumberFormat="1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center" wrapText="1"/>
    </xf>
    <xf numFmtId="4" fontId="18" fillId="0" borderId="26" xfId="0" applyNumberFormat="1" applyFont="1" applyFill="1" applyBorder="1" applyAlignment="1">
      <alignment horizontal="center" vertical="center" wrapText="1"/>
    </xf>
    <xf numFmtId="4" fontId="10" fillId="0" borderId="30" xfId="0" applyNumberFormat="1" applyFont="1" applyFill="1" applyBorder="1" applyAlignment="1">
      <alignment horizontal="center" vertical="center" wrapText="1"/>
    </xf>
    <xf numFmtId="177" fontId="4" fillId="0" borderId="27" xfId="64" applyNumberFormat="1" applyFont="1" applyFill="1" applyBorder="1" applyAlignment="1">
      <alignment horizontal="center" vertical="center" wrapText="1"/>
    </xf>
    <xf numFmtId="177" fontId="11" fillId="0" borderId="37" xfId="64" applyNumberFormat="1" applyFont="1" applyFill="1" applyBorder="1" applyAlignment="1">
      <alignment horizontal="center" vertical="center" wrapText="1"/>
    </xf>
    <xf numFmtId="177" fontId="11" fillId="0" borderId="38" xfId="64" applyNumberFormat="1" applyFont="1" applyFill="1" applyBorder="1" applyAlignment="1">
      <alignment horizontal="center" vertical="center" wrapText="1"/>
    </xf>
    <xf numFmtId="177" fontId="11" fillId="0" borderId="39" xfId="64" applyNumberFormat="1" applyFont="1" applyFill="1" applyBorder="1" applyAlignment="1">
      <alignment horizontal="center" vertical="center" wrapText="1"/>
    </xf>
    <xf numFmtId="177" fontId="11" fillId="0" borderId="40" xfId="64" applyNumberFormat="1" applyFont="1" applyFill="1" applyBorder="1" applyAlignment="1">
      <alignment horizontal="center" vertical="center" wrapText="1"/>
    </xf>
    <xf numFmtId="177" fontId="11" fillId="0" borderId="41" xfId="64" applyNumberFormat="1" applyFont="1" applyFill="1" applyBorder="1" applyAlignment="1">
      <alignment horizontal="center" vertical="center" wrapText="1"/>
    </xf>
    <xf numFmtId="177" fontId="11" fillId="0" borderId="42" xfId="64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vertical="top" wrapText="1"/>
    </xf>
    <xf numFmtId="4" fontId="4" fillId="0" borderId="43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5" xfId="64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wrapText="1"/>
    </xf>
    <xf numFmtId="49" fontId="11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10" fillId="0" borderId="3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vertical="top" wrapText="1"/>
    </xf>
    <xf numFmtId="49" fontId="11" fillId="0" borderId="19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vertical="top" wrapText="1"/>
    </xf>
    <xf numFmtId="49" fontId="10" fillId="0" borderId="16" xfId="0" applyNumberFormat="1" applyFont="1" applyFill="1" applyBorder="1" applyAlignment="1">
      <alignment vertical="top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59" applyFont="1" applyFill="1" applyBorder="1" applyAlignment="1">
      <alignment horizontal="center" vertical="center" wrapText="1"/>
      <protection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top" wrapText="1"/>
    </xf>
    <xf numFmtId="4" fontId="10" fillId="0" borderId="21" xfId="71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10" fillId="0" borderId="17" xfId="7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top" wrapText="1"/>
    </xf>
    <xf numFmtId="4" fontId="2" fillId="0" borderId="44" xfId="0" applyNumberFormat="1" applyFont="1" applyFill="1" applyBorder="1" applyAlignment="1">
      <alignment horizontal="center" vertical="top" wrapText="1"/>
    </xf>
    <xf numFmtId="4" fontId="2" fillId="0" borderId="45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vertical="top" wrapText="1"/>
    </xf>
    <xf numFmtId="0" fontId="1" fillId="0" borderId="46" xfId="0" applyNumberFormat="1" applyFont="1" applyFill="1" applyBorder="1" applyAlignment="1">
      <alignment horizontal="center" vertical="center" wrapText="1"/>
    </xf>
    <xf numFmtId="4" fontId="22" fillId="0" borderId="22" xfId="59" applyNumberFormat="1" applyFont="1" applyFill="1" applyBorder="1" applyAlignment="1">
      <alignment horizontal="center" vertical="center" wrapText="1"/>
      <protection/>
    </xf>
    <xf numFmtId="4" fontId="22" fillId="0" borderId="24" xfId="59" applyNumberFormat="1" applyFont="1" applyFill="1" applyBorder="1" applyAlignment="1">
      <alignment horizontal="center" vertical="center" wrapText="1"/>
      <protection/>
    </xf>
    <xf numFmtId="49" fontId="10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38" xfId="59" applyFont="1" applyFill="1" applyBorder="1" applyAlignment="1">
      <alignment horizontal="center" vertical="center" wrapText="1"/>
      <protection/>
    </xf>
    <xf numFmtId="3" fontId="10" fillId="0" borderId="43" xfId="0" applyNumberFormat="1" applyFont="1" applyFill="1" applyBorder="1" applyAlignment="1">
      <alignment horizontal="center" vertical="center" wrapText="1"/>
    </xf>
    <xf numFmtId="3" fontId="10" fillId="0" borderId="47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177" fontId="11" fillId="0" borderId="48" xfId="64" applyNumberFormat="1" applyFont="1" applyFill="1" applyBorder="1" applyAlignment="1">
      <alignment horizontal="center" vertical="center" wrapText="1"/>
    </xf>
    <xf numFmtId="4" fontId="10" fillId="0" borderId="36" xfId="59" applyNumberFormat="1" applyFont="1" applyFill="1" applyBorder="1" applyAlignment="1">
      <alignment horizontal="center" vertical="center" wrapText="1"/>
      <protection/>
    </xf>
    <xf numFmtId="4" fontId="10" fillId="0" borderId="30" xfId="59" applyNumberFormat="1" applyFont="1" applyFill="1" applyBorder="1" applyAlignment="1">
      <alignment horizontal="center" vertical="center" wrapText="1"/>
      <protection/>
    </xf>
    <xf numFmtId="49" fontId="10" fillId="0" borderId="10" xfId="55" applyNumberFormat="1" applyFont="1" applyFill="1" applyBorder="1" applyAlignment="1">
      <alignment horizontal="center" vertical="center" wrapText="1"/>
      <protection/>
    </xf>
    <xf numFmtId="10" fontId="23" fillId="0" borderId="19" xfId="59" applyNumberFormat="1" applyFont="1" applyFill="1" applyBorder="1" applyAlignment="1">
      <alignment horizontal="center" vertical="center" wrapText="1"/>
      <protection/>
    </xf>
    <xf numFmtId="177" fontId="4" fillId="0" borderId="19" xfId="0" applyNumberFormat="1" applyFont="1" applyFill="1" applyBorder="1" applyAlignment="1">
      <alignment horizontal="center" vertical="center" wrapText="1"/>
    </xf>
    <xf numFmtId="177" fontId="11" fillId="0" borderId="11" xfId="0" applyNumberFormat="1" applyFont="1" applyFill="1" applyBorder="1" applyAlignment="1">
      <alignment horizontal="center" vertical="center" wrapText="1"/>
    </xf>
    <xf numFmtId="177" fontId="11" fillId="0" borderId="34" xfId="0" applyNumberFormat="1" applyFont="1" applyFill="1" applyBorder="1" applyAlignment="1">
      <alignment horizontal="center" vertical="center" wrapText="1"/>
    </xf>
    <xf numFmtId="177" fontId="11" fillId="0" borderId="19" xfId="0" applyNumberFormat="1" applyFont="1" applyFill="1" applyBorder="1" applyAlignment="1">
      <alignment horizontal="center" vertical="center" wrapText="1"/>
    </xf>
    <xf numFmtId="177" fontId="11" fillId="0" borderId="31" xfId="0" applyNumberFormat="1" applyFont="1" applyFill="1" applyBorder="1" applyAlignment="1">
      <alignment horizontal="center" vertical="center" wrapText="1"/>
    </xf>
    <xf numFmtId="177" fontId="11" fillId="0" borderId="32" xfId="0" applyNumberFormat="1" applyFont="1" applyFill="1" applyBorder="1" applyAlignment="1">
      <alignment horizontal="center" vertical="center" wrapText="1"/>
    </xf>
    <xf numFmtId="177" fontId="11" fillId="0" borderId="35" xfId="0" applyNumberFormat="1" applyFont="1" applyFill="1" applyBorder="1" applyAlignment="1">
      <alignment horizontal="center" vertical="center" wrapText="1"/>
    </xf>
    <xf numFmtId="177" fontId="11" fillId="0" borderId="27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24" xfId="55" applyNumberFormat="1" applyFont="1" applyFill="1" applyBorder="1" applyAlignment="1">
      <alignment horizontal="center" vertical="center" wrapText="1"/>
      <protection/>
    </xf>
    <xf numFmtId="49" fontId="10" fillId="0" borderId="31" xfId="55" applyNumberFormat="1" applyFont="1" applyFill="1" applyBorder="1" applyAlignment="1">
      <alignment horizontal="center" vertical="center" wrapText="1"/>
      <protection/>
    </xf>
    <xf numFmtId="4" fontId="11" fillId="0" borderId="25" xfId="0" applyNumberFormat="1" applyFont="1" applyFill="1" applyBorder="1" applyAlignment="1">
      <alignment horizontal="center" vertical="center" wrapText="1"/>
    </xf>
    <xf numFmtId="177" fontId="11" fillId="0" borderId="27" xfId="65" applyNumberFormat="1" applyFont="1" applyFill="1" applyBorder="1" applyAlignment="1">
      <alignment horizontal="center" vertical="center" wrapText="1"/>
    </xf>
    <xf numFmtId="4" fontId="10" fillId="0" borderId="25" xfId="55" applyNumberFormat="1" applyFont="1" applyFill="1" applyBorder="1" applyAlignment="1">
      <alignment horizontal="center" vertical="center" wrapText="1"/>
      <protection/>
    </xf>
    <xf numFmtId="4" fontId="10" fillId="0" borderId="26" xfId="55" applyNumberFormat="1" applyFont="1" applyFill="1" applyBorder="1" applyAlignment="1">
      <alignment horizontal="center" vertical="center" wrapText="1"/>
      <protection/>
    </xf>
    <xf numFmtId="4" fontId="10" fillId="0" borderId="49" xfId="0" applyNumberFormat="1" applyFont="1" applyFill="1" applyBorder="1" applyAlignment="1">
      <alignment horizontal="center" vertical="center" wrapText="1"/>
    </xf>
    <xf numFmtId="4" fontId="10" fillId="0" borderId="29" xfId="71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36" xfId="0" applyNumberFormat="1" applyFont="1" applyFill="1" applyBorder="1" applyAlignment="1">
      <alignment horizontal="center" vertical="center" wrapText="1"/>
    </xf>
    <xf numFmtId="177" fontId="11" fillId="0" borderId="31" xfId="65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2" fillId="0" borderId="25" xfId="71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4" fontId="10" fillId="0" borderId="27" xfId="55" applyNumberFormat="1" applyFont="1" applyFill="1" applyBorder="1" applyAlignment="1">
      <alignment horizontal="center" vertical="center" wrapText="1"/>
      <protection/>
    </xf>
    <xf numFmtId="4" fontId="10" fillId="0" borderId="50" xfId="0" applyNumberFormat="1" applyFont="1" applyFill="1" applyBorder="1" applyAlignment="1">
      <alignment horizontal="center" vertical="center" wrapText="1"/>
    </xf>
    <xf numFmtId="4" fontId="22" fillId="0" borderId="16" xfId="59" applyNumberFormat="1" applyFont="1" applyFill="1" applyBorder="1" applyAlignment="1">
      <alignment horizontal="center" vertical="center" wrapText="1"/>
      <protection/>
    </xf>
    <xf numFmtId="4" fontId="10" fillId="0" borderId="50" xfId="0" applyNumberFormat="1" applyFont="1" applyFill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/>
    </xf>
    <xf numFmtId="2" fontId="10" fillId="0" borderId="22" xfId="59" applyNumberFormat="1" applyFont="1" applyFill="1" applyBorder="1" applyAlignment="1">
      <alignment horizontal="center" vertical="center" wrapText="1"/>
      <protection/>
    </xf>
    <xf numFmtId="4" fontId="10" fillId="0" borderId="51" xfId="0" applyNumberFormat="1" applyFont="1" applyFill="1" applyBorder="1" applyAlignment="1">
      <alignment horizontal="center" vertical="center"/>
    </xf>
    <xf numFmtId="4" fontId="10" fillId="0" borderId="50" xfId="59" applyNumberFormat="1" applyFont="1" applyFill="1" applyBorder="1" applyAlignment="1">
      <alignment horizontal="center" vertical="center" wrapText="1"/>
      <protection/>
    </xf>
    <xf numFmtId="4" fontId="22" fillId="0" borderId="50" xfId="59" applyNumberFormat="1" applyFont="1" applyFill="1" applyBorder="1" applyAlignment="1">
      <alignment horizontal="center" vertical="center" wrapText="1"/>
      <protection/>
    </xf>
    <xf numFmtId="4" fontId="22" fillId="0" borderId="29" xfId="59" applyNumberFormat="1" applyFont="1" applyFill="1" applyBorder="1" applyAlignment="1">
      <alignment horizontal="center" vertical="center" wrapText="1"/>
      <protection/>
    </xf>
    <xf numFmtId="4" fontId="10" fillId="0" borderId="52" xfId="0" applyNumberFormat="1" applyFont="1" applyFill="1" applyBorder="1" applyAlignment="1">
      <alignment horizontal="center" vertical="center" wrapText="1"/>
    </xf>
    <xf numFmtId="4" fontId="10" fillId="0" borderId="52" xfId="55" applyNumberFormat="1" applyFont="1" applyFill="1" applyBorder="1" applyAlignment="1">
      <alignment horizontal="center" vertical="center" wrapText="1"/>
      <protection/>
    </xf>
    <xf numFmtId="4" fontId="10" fillId="0" borderId="50" xfId="55" applyNumberFormat="1" applyFont="1" applyFill="1" applyBorder="1" applyAlignment="1">
      <alignment horizontal="center" vertical="center" wrapText="1"/>
      <protection/>
    </xf>
    <xf numFmtId="4" fontId="10" fillId="0" borderId="53" xfId="55" applyNumberFormat="1" applyFont="1" applyFill="1" applyBorder="1" applyAlignment="1">
      <alignment horizontal="center" vertical="center" wrapText="1"/>
      <protection/>
    </xf>
    <xf numFmtId="4" fontId="10" fillId="0" borderId="52" xfId="71" applyNumberFormat="1" applyFont="1" applyFill="1" applyBorder="1" applyAlignment="1">
      <alignment horizontal="center" vertical="center" wrapText="1"/>
    </xf>
    <xf numFmtId="0" fontId="10" fillId="0" borderId="34" xfId="59" applyFont="1" applyFill="1" applyBorder="1" applyAlignment="1">
      <alignment horizontal="center" vertical="center" wrapText="1"/>
      <protection/>
    </xf>
    <xf numFmtId="4" fontId="19" fillId="0" borderId="26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77" fontId="11" fillId="0" borderId="33" xfId="64" applyNumberFormat="1" applyFont="1" applyFill="1" applyBorder="1" applyAlignment="1">
      <alignment horizontal="center" vertical="center" wrapText="1"/>
    </xf>
    <xf numFmtId="4" fontId="19" fillId="0" borderId="4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 wrapText="1"/>
    </xf>
    <xf numFmtId="4" fontId="10" fillId="0" borderId="33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49" fontId="10" fillId="0" borderId="26" xfId="55" applyNumberFormat="1" applyFont="1" applyFill="1" applyBorder="1" applyAlignment="1">
      <alignment horizontal="center" vertical="center" wrapText="1"/>
      <protection/>
    </xf>
    <xf numFmtId="4" fontId="10" fillId="0" borderId="25" xfId="55" applyNumberFormat="1" applyFont="1" applyFill="1" applyBorder="1" applyAlignment="1">
      <alignment horizontal="center" vertical="center"/>
      <protection/>
    </xf>
    <xf numFmtId="4" fontId="10" fillId="0" borderId="26" xfId="55" applyNumberFormat="1" applyFont="1" applyFill="1" applyBorder="1" applyAlignment="1">
      <alignment horizontal="center" vertical="center"/>
      <protection/>
    </xf>
    <xf numFmtId="4" fontId="10" fillId="0" borderId="50" xfId="71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top" wrapText="1"/>
    </xf>
    <xf numFmtId="4" fontId="10" fillId="0" borderId="49" xfId="71" applyNumberFormat="1" applyFont="1" applyFill="1" applyBorder="1" applyAlignment="1">
      <alignment horizontal="center" vertical="center" wrapText="1"/>
    </xf>
    <xf numFmtId="4" fontId="10" fillId="0" borderId="55" xfId="0" applyNumberFormat="1" applyFont="1" applyFill="1" applyBorder="1" applyAlignment="1">
      <alignment horizontal="center" vertical="center" wrapText="1"/>
    </xf>
    <xf numFmtId="4" fontId="10" fillId="0" borderId="20" xfId="59" applyNumberFormat="1" applyFont="1" applyFill="1" applyBorder="1" applyAlignment="1">
      <alignment horizontal="center" vertical="center" wrapText="1"/>
      <protection/>
    </xf>
    <xf numFmtId="4" fontId="10" fillId="0" borderId="29" xfId="55" applyNumberFormat="1" applyFont="1" applyFill="1" applyBorder="1" applyAlignment="1">
      <alignment horizontal="center" vertical="center" wrapText="1"/>
      <protection/>
    </xf>
    <xf numFmtId="4" fontId="10" fillId="0" borderId="53" xfId="59" applyNumberFormat="1" applyFont="1" applyFill="1" applyBorder="1" applyAlignment="1">
      <alignment horizontal="center" vertical="center" wrapText="1"/>
      <protection/>
    </xf>
    <xf numFmtId="4" fontId="10" fillId="0" borderId="20" xfId="55" applyNumberFormat="1" applyFont="1" applyFill="1" applyBorder="1" applyAlignment="1">
      <alignment horizontal="center" vertical="center" wrapText="1"/>
      <protection/>
    </xf>
    <xf numFmtId="0" fontId="8" fillId="0" borderId="33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4" fontId="4" fillId="0" borderId="56" xfId="0" applyNumberFormat="1" applyFont="1" applyFill="1" applyBorder="1" applyAlignment="1">
      <alignment horizontal="center" vertical="center" wrapText="1"/>
    </xf>
    <xf numFmtId="172" fontId="18" fillId="0" borderId="29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 wrapText="1"/>
    </xf>
    <xf numFmtId="4" fontId="61" fillId="0" borderId="52" xfId="56" applyNumberFormat="1" applyFont="1" applyFill="1" applyBorder="1" applyAlignment="1">
      <alignment horizontal="center" vertical="center"/>
      <protection/>
    </xf>
    <xf numFmtId="4" fontId="10" fillId="0" borderId="57" xfId="55" applyNumberFormat="1" applyFont="1" applyFill="1" applyBorder="1" applyAlignment="1">
      <alignment horizontal="center" vertical="center" wrapText="1"/>
      <protection/>
    </xf>
    <xf numFmtId="2" fontId="10" fillId="0" borderId="21" xfId="64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4" fontId="11" fillId="0" borderId="44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33" xfId="0" applyNumberFormat="1" applyFont="1" applyFill="1" applyBorder="1" applyAlignment="1">
      <alignment horizontal="center" vertical="center" wrapText="1"/>
    </xf>
    <xf numFmtId="4" fontId="10" fillId="0" borderId="18" xfId="71" applyNumberFormat="1" applyFont="1" applyFill="1" applyBorder="1" applyAlignment="1">
      <alignment horizontal="center" vertical="center" wrapText="1"/>
    </xf>
    <xf numFmtId="4" fontId="10" fillId="0" borderId="28" xfId="71" applyNumberFormat="1" applyFont="1" applyFill="1" applyBorder="1" applyAlignment="1">
      <alignment horizontal="center" vertical="center" wrapText="1"/>
    </xf>
    <xf numFmtId="0" fontId="63" fillId="0" borderId="58" xfId="0" applyFont="1" applyFill="1" applyBorder="1" applyAlignment="1">
      <alignment vertical="top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left" vertical="center" wrapText="1"/>
    </xf>
    <xf numFmtId="177" fontId="11" fillId="0" borderId="59" xfId="64" applyNumberFormat="1" applyFont="1" applyFill="1" applyBorder="1" applyAlignment="1">
      <alignment horizontal="center" vertical="center" wrapText="1"/>
    </xf>
    <xf numFmtId="177" fontId="11" fillId="0" borderId="60" xfId="64" applyNumberFormat="1" applyFont="1" applyFill="1" applyBorder="1" applyAlignment="1">
      <alignment horizontal="center" vertical="center" wrapText="1"/>
    </xf>
    <xf numFmtId="177" fontId="11" fillId="0" borderId="3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4" fontId="10" fillId="0" borderId="23" xfId="71" applyNumberFormat="1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left" vertical="center" wrapText="1"/>
    </xf>
    <xf numFmtId="1" fontId="1" fillId="0" borderId="31" xfId="0" applyNumberFormat="1" applyFont="1" applyFill="1" applyBorder="1" applyAlignment="1">
      <alignment horizontal="left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64" fillId="0" borderId="25" xfId="0" applyNumberFormat="1" applyFont="1" applyFill="1" applyBorder="1" applyAlignment="1">
      <alignment horizontal="center" vertical="center" wrapText="1"/>
    </xf>
    <xf numFmtId="4" fontId="64" fillId="0" borderId="45" xfId="0" applyNumberFormat="1" applyFont="1" applyFill="1" applyBorder="1" applyAlignment="1">
      <alignment horizontal="center" vertical="center" wrapText="1"/>
    </xf>
    <xf numFmtId="4" fontId="10" fillId="0" borderId="6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" fontId="10" fillId="0" borderId="36" xfId="71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" fontId="10" fillId="0" borderId="19" xfId="71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10" fillId="0" borderId="57" xfId="71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177" fontId="11" fillId="0" borderId="61" xfId="64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center" vertical="center"/>
    </xf>
    <xf numFmtId="4" fontId="22" fillId="0" borderId="21" xfId="56" applyNumberFormat="1" applyFont="1" applyFill="1" applyBorder="1" applyAlignment="1">
      <alignment horizontal="center" vertical="center"/>
      <protection/>
    </xf>
    <xf numFmtId="4" fontId="22" fillId="0" borderId="22" xfId="56" applyNumberFormat="1" applyFont="1" applyFill="1" applyBorder="1" applyAlignment="1">
      <alignment horizontal="center" vertical="center"/>
      <protection/>
    </xf>
    <xf numFmtId="4" fontId="22" fillId="0" borderId="22" xfId="56" applyNumberFormat="1" applyFont="1" applyFill="1" applyBorder="1" applyAlignment="1">
      <alignment horizontal="center" vertical="center" wrapText="1"/>
      <protection/>
    </xf>
    <xf numFmtId="0" fontId="1" fillId="0" borderId="22" xfId="59" applyFont="1" applyFill="1" applyBorder="1" applyAlignment="1">
      <alignment horizontal="center" vertical="center" wrapText="1"/>
      <protection/>
    </xf>
    <xf numFmtId="4" fontId="22" fillId="0" borderId="21" xfId="59" applyNumberFormat="1" applyFont="1" applyFill="1" applyBorder="1" applyAlignment="1">
      <alignment horizontal="center" vertical="center" wrapText="1"/>
      <protection/>
    </xf>
    <xf numFmtId="4" fontId="10" fillId="0" borderId="17" xfId="59" applyNumberFormat="1" applyFont="1" applyFill="1" applyBorder="1" applyAlignment="1">
      <alignment horizontal="center" vertical="center" wrapText="1"/>
      <protection/>
    </xf>
    <xf numFmtId="0" fontId="10" fillId="0" borderId="62" xfId="0" applyFont="1" applyFill="1" applyBorder="1" applyAlignment="1">
      <alignment horizontal="left" vertical="center" wrapText="1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 wrapText="1"/>
    </xf>
    <xf numFmtId="4" fontId="10" fillId="0" borderId="21" xfId="68" applyNumberFormat="1" applyFont="1" applyFill="1" applyBorder="1" applyAlignment="1">
      <alignment horizontal="center" vertical="center" wrapText="1"/>
    </xf>
    <xf numFmtId="4" fontId="10" fillId="0" borderId="22" xfId="68" applyNumberFormat="1" applyFont="1" applyFill="1" applyBorder="1" applyAlignment="1">
      <alignment horizontal="center" vertical="center" wrapText="1"/>
    </xf>
    <xf numFmtId="4" fontId="10" fillId="0" borderId="30" xfId="68" applyNumberFormat="1" applyFont="1" applyFill="1" applyBorder="1" applyAlignment="1">
      <alignment horizontal="center" vertical="center" wrapText="1"/>
    </xf>
    <xf numFmtId="4" fontId="10" fillId="0" borderId="18" xfId="68" applyNumberFormat="1" applyFont="1" applyFill="1" applyBorder="1" applyAlignment="1">
      <alignment horizontal="center" vertical="center" wrapText="1"/>
    </xf>
    <xf numFmtId="0" fontId="10" fillId="0" borderId="62" xfId="0" applyNumberFormat="1" applyFont="1" applyFill="1" applyBorder="1" applyAlignment="1">
      <alignment horizontal="left" vertical="center" wrapText="1"/>
    </xf>
    <xf numFmtId="0" fontId="61" fillId="0" borderId="62" xfId="0" applyFont="1" applyFill="1" applyBorder="1" applyAlignment="1">
      <alignment vertical="top" wrapText="1"/>
    </xf>
    <xf numFmtId="0" fontId="61" fillId="0" borderId="64" xfId="0" applyFont="1" applyFill="1" applyBorder="1" applyAlignment="1">
      <alignment horizontal="left" vertical="top" wrapText="1"/>
    </xf>
    <xf numFmtId="49" fontId="1" fillId="0" borderId="22" xfId="59" applyNumberFormat="1" applyFont="1" applyFill="1" applyBorder="1" applyAlignment="1">
      <alignment horizontal="center" vertical="center" wrapText="1"/>
      <protection/>
    </xf>
    <xf numFmtId="0" fontId="1" fillId="0" borderId="65" xfId="0" applyFont="1" applyFill="1" applyBorder="1" applyAlignment="1">
      <alignment horizontal="left" vertical="top" wrapText="1"/>
    </xf>
    <xf numFmtId="0" fontId="11" fillId="0" borderId="58" xfId="0" applyFont="1" applyFill="1" applyBorder="1" applyAlignment="1">
      <alignment horizontal="left" vertical="top" wrapText="1"/>
    </xf>
    <xf numFmtId="0" fontId="1" fillId="0" borderId="62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vertical="center" wrapText="1"/>
    </xf>
    <xf numFmtId="4" fontId="22" fillId="0" borderId="23" xfId="59" applyNumberFormat="1" applyFont="1" applyFill="1" applyBorder="1" applyAlignment="1">
      <alignment horizontal="center" vertical="center" wrapText="1"/>
      <protection/>
    </xf>
    <xf numFmtId="49" fontId="1" fillId="0" borderId="30" xfId="0" applyNumberFormat="1" applyFont="1" applyFill="1" applyBorder="1" applyAlignment="1">
      <alignment horizontal="left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1" fontId="1" fillId="0" borderId="34" xfId="59" applyNumberFormat="1" applyFont="1" applyFill="1" applyBorder="1" applyAlignment="1">
      <alignment horizontal="center" vertical="center" wrapText="1"/>
      <protection/>
    </xf>
    <xf numFmtId="0" fontId="1" fillId="0" borderId="38" xfId="59" applyFont="1" applyFill="1" applyBorder="1" applyAlignment="1">
      <alignment horizontal="center" vertical="center" wrapText="1"/>
      <protection/>
    </xf>
    <xf numFmtId="49" fontId="1" fillId="0" borderId="34" xfId="0" applyNumberFormat="1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49" fontId="11" fillId="0" borderId="27" xfId="55" applyNumberFormat="1" applyFont="1" applyFill="1" applyBorder="1" applyAlignment="1">
      <alignment horizontal="center" vertical="center" wrapText="1"/>
      <protection/>
    </xf>
    <xf numFmtId="49" fontId="10" fillId="0" borderId="11" xfId="55" applyNumberFormat="1" applyFont="1" applyFill="1" applyBorder="1" applyAlignment="1">
      <alignment horizontal="center" vertical="center" wrapText="1"/>
      <protection/>
    </xf>
    <xf numFmtId="0" fontId="24" fillId="0" borderId="34" xfId="59" applyNumberFormat="1" applyFont="1" applyFill="1" applyBorder="1" applyAlignment="1">
      <alignment horizontal="center" vertical="center"/>
      <protection/>
    </xf>
    <xf numFmtId="2" fontId="10" fillId="0" borderId="34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left" vertical="center" wrapText="1"/>
    </xf>
    <xf numFmtId="1" fontId="1" fillId="0" borderId="35" xfId="0" applyNumberFormat="1" applyFont="1" applyFill="1" applyBorder="1" applyAlignment="1">
      <alignment horizontal="center" vertical="center" wrapText="1"/>
    </xf>
    <xf numFmtId="0" fontId="10" fillId="0" borderId="66" xfId="0" applyNumberFormat="1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11" fillId="0" borderId="67" xfId="0" applyNumberFormat="1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vertical="top" wrapText="1"/>
    </xf>
    <xf numFmtId="0" fontId="2" fillId="0" borderId="64" xfId="0" applyFont="1" applyFill="1" applyBorder="1" applyAlignment="1">
      <alignment vertical="top" wrapText="1"/>
    </xf>
    <xf numFmtId="0" fontId="65" fillId="0" borderId="62" xfId="0" applyFont="1" applyFill="1" applyBorder="1" applyAlignment="1">
      <alignment vertical="top" wrapText="1"/>
    </xf>
    <xf numFmtId="0" fontId="66" fillId="0" borderId="62" xfId="0" applyFont="1" applyFill="1" applyBorder="1" applyAlignment="1">
      <alignment vertical="top" wrapText="1"/>
    </xf>
    <xf numFmtId="0" fontId="2" fillId="0" borderId="67" xfId="0" applyNumberFormat="1" applyFont="1" applyFill="1" applyBorder="1" applyAlignment="1">
      <alignment horizontal="left" vertical="top" wrapText="1"/>
    </xf>
    <xf numFmtId="0" fontId="66" fillId="0" borderId="65" xfId="0" applyFont="1" applyFill="1" applyBorder="1" applyAlignment="1">
      <alignment vertical="top" wrapText="1"/>
    </xf>
    <xf numFmtId="0" fontId="1" fillId="0" borderId="64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2" xfId="59" applyFont="1" applyFill="1" applyBorder="1" applyAlignment="1">
      <alignment horizontal="center" vertical="center" wrapText="1"/>
      <protection/>
    </xf>
    <xf numFmtId="0" fontId="1" fillId="0" borderId="62" xfId="59" applyFont="1" applyFill="1" applyBorder="1" applyAlignment="1">
      <alignment horizontal="center" vertical="top" wrapText="1"/>
      <protection/>
    </xf>
    <xf numFmtId="0" fontId="2" fillId="0" borderId="62" xfId="59" applyFont="1" applyFill="1" applyBorder="1" applyAlignment="1">
      <alignment horizontal="left" vertical="top" wrapText="1"/>
      <protection/>
    </xf>
    <xf numFmtId="0" fontId="10" fillId="0" borderId="68" xfId="0" applyNumberFormat="1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top" wrapText="1"/>
    </xf>
    <xf numFmtId="0" fontId="11" fillId="0" borderId="69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11" fillId="0" borderId="67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vertical="top" wrapText="1"/>
    </xf>
    <xf numFmtId="0" fontId="11" fillId="0" borderId="58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vertical="top" wrapText="1"/>
    </xf>
    <xf numFmtId="0" fontId="2" fillId="0" borderId="62" xfId="0" applyNumberFormat="1" applyFont="1" applyFill="1" applyBorder="1" applyAlignment="1">
      <alignment vertical="center" wrapText="1"/>
    </xf>
    <xf numFmtId="49" fontId="10" fillId="0" borderId="62" xfId="0" applyNumberFormat="1" applyFont="1" applyFill="1" applyBorder="1" applyAlignment="1">
      <alignment horizontal="left" vertical="center" wrapText="1"/>
    </xf>
    <xf numFmtId="0" fontId="2" fillId="0" borderId="62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top" wrapText="1"/>
    </xf>
    <xf numFmtId="0" fontId="11" fillId="0" borderId="67" xfId="0" applyFont="1" applyFill="1" applyBorder="1" applyAlignment="1">
      <alignment horizontal="left" vertical="top" wrapText="1"/>
    </xf>
    <xf numFmtId="0" fontId="61" fillId="0" borderId="62" xfId="0" applyFont="1" applyFill="1" applyBorder="1" applyAlignment="1">
      <alignment horizontal="left" vertical="center" wrapText="1"/>
    </xf>
    <xf numFmtId="0" fontId="61" fillId="0" borderId="62" xfId="0" applyFont="1" applyFill="1" applyBorder="1" applyAlignment="1">
      <alignment horizontal="left" wrapText="1"/>
    </xf>
    <xf numFmtId="0" fontId="61" fillId="0" borderId="65" xfId="0" applyFont="1" applyFill="1" applyBorder="1" applyAlignment="1">
      <alignment vertical="top" wrapText="1"/>
    </xf>
    <xf numFmtId="0" fontId="11" fillId="0" borderId="64" xfId="0" applyFont="1" applyFill="1" applyBorder="1" applyAlignment="1">
      <alignment horizontal="left" vertical="top" wrapText="1"/>
    </xf>
    <xf numFmtId="0" fontId="10" fillId="0" borderId="62" xfId="0" applyFont="1" applyFill="1" applyBorder="1" applyAlignment="1" applyProtection="1">
      <alignment horizontal="left" vertical="center" wrapText="1"/>
      <protection/>
    </xf>
    <xf numFmtId="0" fontId="67" fillId="0" borderId="62" xfId="0" applyFont="1" applyFill="1" applyBorder="1" applyAlignment="1" applyProtection="1">
      <alignment horizontal="left" vertical="center" wrapText="1"/>
      <protection/>
    </xf>
    <xf numFmtId="0" fontId="67" fillId="0" borderId="65" xfId="0" applyFont="1" applyFill="1" applyBorder="1" applyAlignment="1" applyProtection="1">
      <alignment horizontal="left" vertical="center" wrapText="1"/>
      <protection/>
    </xf>
    <xf numFmtId="0" fontId="61" fillId="0" borderId="67" xfId="0" applyFont="1" applyFill="1" applyBorder="1" applyAlignment="1">
      <alignment vertical="center" wrapText="1"/>
    </xf>
    <xf numFmtId="0" fontId="10" fillId="0" borderId="65" xfId="0" applyNumberFormat="1" applyFont="1" applyFill="1" applyBorder="1" applyAlignment="1">
      <alignment horizontal="left" vertical="top" wrapText="1"/>
    </xf>
    <xf numFmtId="0" fontId="68" fillId="0" borderId="58" xfId="0" applyFont="1" applyFill="1" applyBorder="1" applyAlignment="1" applyProtection="1">
      <alignment horizontal="left" vertical="center" wrapText="1"/>
      <protection/>
    </xf>
    <xf numFmtId="0" fontId="67" fillId="0" borderId="70" xfId="0" applyFont="1" applyFill="1" applyBorder="1" applyAlignment="1" applyProtection="1">
      <alignment horizontal="left" vertical="center" wrapText="1"/>
      <protection/>
    </xf>
    <xf numFmtId="0" fontId="63" fillId="0" borderId="67" xfId="0" applyFont="1" applyFill="1" applyBorder="1" applyAlignment="1">
      <alignment vertical="top" wrapText="1"/>
    </xf>
    <xf numFmtId="0" fontId="10" fillId="0" borderId="65" xfId="55" applyFont="1" applyFill="1" applyBorder="1" applyAlignment="1">
      <alignment horizontal="left" vertical="top" wrapText="1"/>
      <protection/>
    </xf>
    <xf numFmtId="0" fontId="10" fillId="0" borderId="65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11" fillId="0" borderId="46" xfId="0" applyFont="1" applyFill="1" applyBorder="1" applyAlignment="1">
      <alignment horizontal="center" vertical="top" wrapText="1"/>
    </xf>
    <xf numFmtId="49" fontId="11" fillId="0" borderId="26" xfId="0" applyNumberFormat="1" applyFont="1" applyFill="1" applyBorder="1" applyAlignment="1">
      <alignment horizontal="center" vertical="top" wrapText="1"/>
    </xf>
    <xf numFmtId="49" fontId="11" fillId="0" borderId="27" xfId="0" applyNumberFormat="1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horizontal="center" vertical="top" wrapText="1"/>
    </xf>
    <xf numFmtId="49" fontId="11" fillId="0" borderId="34" xfId="0" applyNumberFormat="1" applyFont="1" applyFill="1" applyBorder="1" applyAlignment="1">
      <alignment horizontal="center" vertical="top" wrapText="1"/>
    </xf>
    <xf numFmtId="0" fontId="11" fillId="0" borderId="72" xfId="0" applyFont="1" applyFill="1" applyBorder="1" applyAlignment="1">
      <alignment horizontal="center" vertical="top" wrapText="1"/>
    </xf>
    <xf numFmtId="0" fontId="11" fillId="0" borderId="7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8" fillId="0" borderId="74" xfId="0" applyFont="1" applyFill="1" applyBorder="1" applyAlignment="1">
      <alignment horizontal="center" vertical="top" wrapText="1"/>
    </xf>
    <xf numFmtId="0" fontId="7" fillId="0" borderId="7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72" xfId="0" applyFont="1" applyFill="1" applyBorder="1" applyAlignment="1">
      <alignment horizontal="center" vertical="top" wrapText="1"/>
    </xf>
    <xf numFmtId="0" fontId="4" fillId="0" borderId="73" xfId="0" applyFont="1" applyFill="1" applyBorder="1" applyAlignment="1">
      <alignment horizontal="center" vertical="top" wrapText="1"/>
    </xf>
    <xf numFmtId="0" fontId="4" fillId="0" borderId="76" xfId="0" applyFont="1" applyFill="1" applyBorder="1" applyAlignment="1">
      <alignment horizontal="center" vertical="top" wrapText="1"/>
    </xf>
    <xf numFmtId="0" fontId="4" fillId="0" borderId="77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7" fillId="0" borderId="64" xfId="0" applyFont="1" applyFill="1" applyBorder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3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143"/>
  <sheetViews>
    <sheetView tabSelected="1" zoomScale="64" zoomScaleNormal="64" zoomScaleSheetLayoutView="75" workbookViewId="0" topLeftCell="A137">
      <selection activeCell="D140" sqref="D140"/>
    </sheetView>
  </sheetViews>
  <sheetFormatPr defaultColWidth="8.77734375" defaultRowHeight="18.75"/>
  <cols>
    <col min="1" max="1" width="3.5546875" style="5" customWidth="1"/>
    <col min="2" max="2" width="5.5546875" style="128" customWidth="1"/>
    <col min="3" max="3" width="12.3359375" style="128" customWidth="1"/>
    <col min="4" max="4" width="28.4453125" style="1" customWidth="1"/>
    <col min="5" max="5" width="13.3359375" style="9" customWidth="1"/>
    <col min="6" max="6" width="12.77734375" style="9" customWidth="1"/>
    <col min="7" max="7" width="8.88671875" style="15" customWidth="1"/>
    <col min="8" max="8" width="13.88671875" style="152" customWidth="1"/>
    <col min="9" max="9" width="11.88671875" style="152" customWidth="1"/>
    <col min="10" max="10" width="12.4453125" style="152" customWidth="1"/>
    <col min="11" max="11" width="8.88671875" style="15" customWidth="1"/>
    <col min="12" max="12" width="14.99609375" style="9" customWidth="1"/>
    <col min="13" max="13" width="11.3359375" style="9" customWidth="1"/>
    <col min="14" max="14" width="10.21484375" style="15" customWidth="1"/>
    <col min="15" max="15" width="11.10546875" style="152" customWidth="1"/>
    <col min="16" max="16" width="12.88671875" style="9" customWidth="1"/>
    <col min="17" max="17" width="8.10546875" style="34" customWidth="1"/>
    <col min="18" max="18" width="10.88671875" style="9" customWidth="1"/>
    <col min="19" max="19" width="9.88671875" style="9" customWidth="1"/>
    <col min="20" max="20" width="7.6640625" style="15" customWidth="1"/>
    <col min="21" max="16384" width="8.77734375" style="1" customWidth="1"/>
  </cols>
  <sheetData>
    <row r="1" spans="2:20" ht="29.25" customHeight="1">
      <c r="B1" s="377" t="s">
        <v>9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20"/>
    </row>
    <row r="2" spans="1:20" s="2" customFormat="1" ht="20.25" customHeight="1">
      <c r="A2" s="6"/>
      <c r="B2" s="126"/>
      <c r="C2" s="126"/>
      <c r="D2" s="3"/>
      <c r="E2" s="7"/>
      <c r="F2" s="8"/>
      <c r="G2" s="379" t="s">
        <v>22</v>
      </c>
      <c r="H2" s="379"/>
      <c r="I2" s="379"/>
      <c r="J2" s="379"/>
      <c r="K2" s="17"/>
      <c r="L2" s="379" t="s">
        <v>171</v>
      </c>
      <c r="M2" s="379"/>
      <c r="N2" s="379"/>
      <c r="O2" s="156"/>
      <c r="P2" s="12"/>
      <c r="Q2" s="31"/>
      <c r="R2" s="12"/>
      <c r="S2" s="12"/>
      <c r="T2" s="18"/>
    </row>
    <row r="3" spans="2:20" ht="46.5" customHeight="1">
      <c r="B3" s="127"/>
      <c r="C3" s="127"/>
      <c r="D3" s="4"/>
      <c r="F3" s="10"/>
      <c r="G3" s="380" t="s">
        <v>2</v>
      </c>
      <c r="H3" s="380"/>
      <c r="I3" s="380"/>
      <c r="J3" s="380"/>
      <c r="K3" s="14"/>
      <c r="L3" s="378" t="s">
        <v>16</v>
      </c>
      <c r="M3" s="378"/>
      <c r="N3" s="378"/>
      <c r="O3" s="157"/>
      <c r="P3" s="13"/>
      <c r="Q3" s="32"/>
      <c r="R3" s="13"/>
      <c r="S3" s="13"/>
      <c r="T3" s="19"/>
    </row>
    <row r="4" spans="17:20" ht="22.5" customHeight="1" thickBot="1">
      <c r="Q4" s="33"/>
      <c r="T4" s="21" t="s">
        <v>10</v>
      </c>
    </row>
    <row r="5" spans="1:20" ht="46.5" customHeight="1" thickBot="1">
      <c r="A5" s="368" t="s">
        <v>8</v>
      </c>
      <c r="B5" s="371" t="s">
        <v>5</v>
      </c>
      <c r="C5" s="372"/>
      <c r="D5" s="386" t="s">
        <v>71</v>
      </c>
      <c r="E5" s="368" t="s">
        <v>12</v>
      </c>
      <c r="F5" s="381"/>
      <c r="G5" s="382"/>
      <c r="H5" s="375" t="s">
        <v>17</v>
      </c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6"/>
    </row>
    <row r="6" spans="1:20" ht="39.75" customHeight="1" thickBot="1">
      <c r="A6" s="369"/>
      <c r="B6" s="373"/>
      <c r="C6" s="374"/>
      <c r="D6" s="387"/>
      <c r="E6" s="383"/>
      <c r="F6" s="384"/>
      <c r="G6" s="385"/>
      <c r="H6" s="370" t="s">
        <v>0</v>
      </c>
      <c r="I6" s="366"/>
      <c r="J6" s="366"/>
      <c r="K6" s="367"/>
      <c r="L6" s="370" t="s">
        <v>1</v>
      </c>
      <c r="M6" s="366"/>
      <c r="N6" s="367"/>
      <c r="O6" s="370" t="s">
        <v>50</v>
      </c>
      <c r="P6" s="366"/>
      <c r="Q6" s="367"/>
      <c r="R6" s="366" t="s">
        <v>76</v>
      </c>
      <c r="S6" s="366"/>
      <c r="T6" s="367"/>
    </row>
    <row r="7" spans="1:20" ht="72" customHeight="1" thickBot="1">
      <c r="A7" s="369"/>
      <c r="B7" s="137" t="s">
        <v>11</v>
      </c>
      <c r="C7" s="129" t="s">
        <v>6</v>
      </c>
      <c r="D7" s="387"/>
      <c r="E7" s="110" t="s">
        <v>20</v>
      </c>
      <c r="F7" s="11" t="s">
        <v>14</v>
      </c>
      <c r="G7" s="16" t="s">
        <v>4</v>
      </c>
      <c r="H7" s="153" t="s">
        <v>15</v>
      </c>
      <c r="I7" s="154" t="s">
        <v>13</v>
      </c>
      <c r="J7" s="155" t="s">
        <v>14</v>
      </c>
      <c r="K7" s="103" t="s">
        <v>21</v>
      </c>
      <c r="L7" s="110" t="s">
        <v>15</v>
      </c>
      <c r="M7" s="11" t="s">
        <v>14</v>
      </c>
      <c r="N7" s="16" t="s">
        <v>4</v>
      </c>
      <c r="O7" s="153" t="s">
        <v>15</v>
      </c>
      <c r="P7" s="25" t="s">
        <v>14</v>
      </c>
      <c r="Q7" s="108" t="s">
        <v>4</v>
      </c>
      <c r="R7" s="232" t="s">
        <v>15</v>
      </c>
      <c r="S7" s="11" t="s">
        <v>14</v>
      </c>
      <c r="T7" s="16" t="s">
        <v>4</v>
      </c>
    </row>
    <row r="8" spans="1:20" s="23" customFormat="1" ht="21" customHeight="1" thickBot="1">
      <c r="A8" s="158">
        <v>1</v>
      </c>
      <c r="B8" s="24" t="s">
        <v>7</v>
      </c>
      <c r="C8" s="36">
        <v>3</v>
      </c>
      <c r="D8" s="320">
        <v>4</v>
      </c>
      <c r="E8" s="192" t="s">
        <v>19</v>
      </c>
      <c r="F8" s="111" t="s">
        <v>18</v>
      </c>
      <c r="G8" s="22">
        <v>7</v>
      </c>
      <c r="H8" s="163">
        <v>8</v>
      </c>
      <c r="I8" s="164">
        <v>9</v>
      </c>
      <c r="J8" s="165">
        <v>10</v>
      </c>
      <c r="K8" s="22">
        <v>11</v>
      </c>
      <c r="L8" s="180">
        <v>12</v>
      </c>
      <c r="M8" s="35">
        <v>13</v>
      </c>
      <c r="N8" s="239">
        <v>14</v>
      </c>
      <c r="O8" s="163">
        <v>15</v>
      </c>
      <c r="P8" s="24">
        <v>16</v>
      </c>
      <c r="Q8" s="22">
        <v>17</v>
      </c>
      <c r="R8" s="240">
        <v>18</v>
      </c>
      <c r="S8" s="24">
        <v>19</v>
      </c>
      <c r="T8" s="22">
        <v>20</v>
      </c>
    </row>
    <row r="9" spans="1:20" ht="42" customHeight="1" thickBot="1">
      <c r="A9" s="121"/>
      <c r="B9" s="138"/>
      <c r="C9" s="130"/>
      <c r="D9" s="321" t="s">
        <v>3</v>
      </c>
      <c r="E9" s="122">
        <f>SUM(I9+L9+O9+R9)</f>
        <v>4888247.302999999</v>
      </c>
      <c r="F9" s="41">
        <f>SUM(J9+M9+P9+S9)</f>
        <v>2403019.3469799994</v>
      </c>
      <c r="G9" s="123">
        <f>F9/E9</f>
        <v>0.4915911978318335</v>
      </c>
      <c r="H9" s="122">
        <f>SUM(H11:H143)</f>
        <v>12132100.199999996</v>
      </c>
      <c r="I9" s="122">
        <f>SUM(I11:I143)</f>
        <v>1660108.2762799996</v>
      </c>
      <c r="J9" s="122">
        <f>SUM(J11:J143)</f>
        <v>1654582.6602799997</v>
      </c>
      <c r="K9" s="123">
        <f>J9/I9</f>
        <v>0.9966715327675001</v>
      </c>
      <c r="L9" s="122">
        <f>SUM(L11:L143)</f>
        <v>2821883.3755300003</v>
      </c>
      <c r="M9" s="122">
        <f>SUM(M11:M143)</f>
        <v>647616.2065199998</v>
      </c>
      <c r="N9" s="40">
        <f>SUM(M9/L9)</f>
        <v>0.22949786377984732</v>
      </c>
      <c r="O9" s="122">
        <f>SUM(O11:O143)</f>
        <v>118610.17297000001</v>
      </c>
      <c r="P9" s="122">
        <f>SUM(P11:P143)</f>
        <v>31917.080179999997</v>
      </c>
      <c r="Q9" s="124">
        <f>SUM(P9/O9)</f>
        <v>0.2690922657036573</v>
      </c>
      <c r="R9" s="241">
        <f>SUM(R11:R143)</f>
        <v>287645.47822</v>
      </c>
      <c r="S9" s="241">
        <f>SUM(S11:S143)</f>
        <v>68903.4</v>
      </c>
      <c r="T9" s="40">
        <f>SUM(S9/R9)</f>
        <v>0.23954278866605572</v>
      </c>
    </row>
    <row r="10" spans="1:20" ht="45" customHeight="1">
      <c r="A10" s="48"/>
      <c r="B10" s="139"/>
      <c r="C10" s="131" t="s">
        <v>33</v>
      </c>
      <c r="D10" s="322" t="s">
        <v>26</v>
      </c>
      <c r="E10" s="193"/>
      <c r="F10" s="49"/>
      <c r="G10" s="172"/>
      <c r="H10" s="150"/>
      <c r="I10" s="49"/>
      <c r="J10" s="49"/>
      <c r="K10" s="114"/>
      <c r="L10" s="150"/>
      <c r="M10" s="50"/>
      <c r="N10" s="51"/>
      <c r="O10" s="150"/>
      <c r="P10" s="50"/>
      <c r="Q10" s="51"/>
      <c r="R10" s="242"/>
      <c r="S10" s="50"/>
      <c r="T10" s="51"/>
    </row>
    <row r="11" spans="1:21" ht="51">
      <c r="A11" s="52">
        <v>1</v>
      </c>
      <c r="B11" s="269" t="s">
        <v>41</v>
      </c>
      <c r="C11" s="305" t="s">
        <v>62</v>
      </c>
      <c r="D11" s="323" t="s">
        <v>77</v>
      </c>
      <c r="E11" s="53">
        <f aca="true" t="shared" si="0" ref="E11:E27">SUM(I11+L11+O11+R11)</f>
        <v>164083.515</v>
      </c>
      <c r="F11" s="44">
        <f aca="true" t="shared" si="1" ref="F11:F27">SUM(J11+M11+P11+S11)</f>
        <v>60532.958</v>
      </c>
      <c r="G11" s="173">
        <f>SUM(F11/E11)</f>
        <v>0.36891553670092936</v>
      </c>
      <c r="H11" s="57">
        <v>27365.6</v>
      </c>
      <c r="I11" s="56">
        <v>9083.515</v>
      </c>
      <c r="J11" s="56">
        <v>9083.515</v>
      </c>
      <c r="K11" s="93">
        <f>J11/I11</f>
        <v>1</v>
      </c>
      <c r="L11" s="57">
        <v>155000</v>
      </c>
      <c r="M11" s="56">
        <v>51449.443</v>
      </c>
      <c r="N11" s="104">
        <f>SUM(M11/L11)</f>
        <v>0.33193189032258064</v>
      </c>
      <c r="O11" s="43">
        <v>0</v>
      </c>
      <c r="P11" s="44">
        <v>0</v>
      </c>
      <c r="Q11" s="115">
        <v>0</v>
      </c>
      <c r="R11" s="54">
        <v>0</v>
      </c>
      <c r="S11" s="44">
        <v>0</v>
      </c>
      <c r="T11" s="104">
        <v>0</v>
      </c>
      <c r="U11" s="30"/>
    </row>
    <row r="12" spans="1:21" ht="140.25">
      <c r="A12" s="55">
        <v>2</v>
      </c>
      <c r="B12" s="269" t="s">
        <v>41</v>
      </c>
      <c r="C12" s="305" t="s">
        <v>63</v>
      </c>
      <c r="D12" s="323" t="s">
        <v>211</v>
      </c>
      <c r="E12" s="194">
        <f t="shared" si="0"/>
        <v>14400</v>
      </c>
      <c r="F12" s="56">
        <f t="shared" si="1"/>
        <v>2000</v>
      </c>
      <c r="G12" s="174">
        <f>F12/E12</f>
        <v>0.1388888888888889</v>
      </c>
      <c r="H12" s="38">
        <v>27710</v>
      </c>
      <c r="I12" s="37">
        <v>1360</v>
      </c>
      <c r="J12" s="37">
        <v>1360</v>
      </c>
      <c r="K12" s="93">
        <f>J12/I12</f>
        <v>1</v>
      </c>
      <c r="L12" s="57">
        <v>13040</v>
      </c>
      <c r="M12" s="56">
        <v>640</v>
      </c>
      <c r="N12" s="105">
        <f>SUM(M12/L12)</f>
        <v>0.049079754601226995</v>
      </c>
      <c r="O12" s="57">
        <v>0</v>
      </c>
      <c r="P12" s="56">
        <v>0</v>
      </c>
      <c r="Q12" s="116">
        <v>0</v>
      </c>
      <c r="R12" s="203">
        <v>0</v>
      </c>
      <c r="S12" s="56">
        <v>0</v>
      </c>
      <c r="T12" s="105">
        <v>0</v>
      </c>
      <c r="U12" s="30"/>
    </row>
    <row r="13" spans="1:21" ht="171.75" customHeight="1">
      <c r="A13" s="362">
        <v>3</v>
      </c>
      <c r="B13" s="364" t="s">
        <v>41</v>
      </c>
      <c r="C13" s="365" t="s">
        <v>64</v>
      </c>
      <c r="D13" s="324" t="s">
        <v>78</v>
      </c>
      <c r="E13" s="47">
        <f t="shared" si="0"/>
        <v>705.412</v>
      </c>
      <c r="F13" s="37">
        <f t="shared" si="1"/>
        <v>0</v>
      </c>
      <c r="G13" s="175">
        <f>SUM(F13/E13)</f>
        <v>0</v>
      </c>
      <c r="H13" s="57">
        <v>1499</v>
      </c>
      <c r="I13" s="56">
        <v>0</v>
      </c>
      <c r="J13" s="181">
        <v>0</v>
      </c>
      <c r="K13" s="93">
        <v>0</v>
      </c>
      <c r="L13" s="57">
        <v>705.412</v>
      </c>
      <c r="M13" s="181">
        <v>0</v>
      </c>
      <c r="N13" s="105">
        <f>SUM(M13/L13)</f>
        <v>0</v>
      </c>
      <c r="O13" s="38">
        <v>0</v>
      </c>
      <c r="P13" s="37">
        <v>0</v>
      </c>
      <c r="Q13" s="117">
        <v>0</v>
      </c>
      <c r="R13" s="181">
        <v>0</v>
      </c>
      <c r="S13" s="37">
        <v>0</v>
      </c>
      <c r="T13" s="93">
        <v>0</v>
      </c>
      <c r="U13" s="30"/>
    </row>
    <row r="14" spans="1:21" ht="86.25" customHeight="1">
      <c r="A14" s="363"/>
      <c r="B14" s="364"/>
      <c r="C14" s="365"/>
      <c r="D14" s="325" t="s">
        <v>79</v>
      </c>
      <c r="E14" s="194">
        <f t="shared" si="0"/>
        <v>3091.859</v>
      </c>
      <c r="F14" s="56">
        <f t="shared" si="1"/>
        <v>0</v>
      </c>
      <c r="G14" s="174">
        <f>SUM(F14/E14)</f>
        <v>0</v>
      </c>
      <c r="H14" s="57">
        <v>6570.2</v>
      </c>
      <c r="I14" s="56">
        <v>0</v>
      </c>
      <c r="J14" s="181">
        <v>0</v>
      </c>
      <c r="K14" s="93">
        <v>0</v>
      </c>
      <c r="L14" s="57">
        <v>3091.859</v>
      </c>
      <c r="M14" s="181">
        <v>0</v>
      </c>
      <c r="N14" s="105">
        <f>SUM(M14/L14)</f>
        <v>0</v>
      </c>
      <c r="O14" s="57">
        <v>0</v>
      </c>
      <c r="P14" s="56">
        <v>0</v>
      </c>
      <c r="Q14" s="116">
        <v>0</v>
      </c>
      <c r="R14" s="203">
        <v>0</v>
      </c>
      <c r="S14" s="56">
        <v>0</v>
      </c>
      <c r="T14" s="105">
        <v>0</v>
      </c>
      <c r="U14" s="30"/>
    </row>
    <row r="15" spans="1:21" ht="76.5">
      <c r="A15" s="363"/>
      <c r="B15" s="364"/>
      <c r="C15" s="365"/>
      <c r="D15" s="324" t="s">
        <v>80</v>
      </c>
      <c r="E15" s="47">
        <f t="shared" si="0"/>
        <v>906.021</v>
      </c>
      <c r="F15" s="37">
        <f t="shared" si="1"/>
        <v>0</v>
      </c>
      <c r="G15" s="175">
        <f>SUM(F15/E15)</f>
        <v>0</v>
      </c>
      <c r="H15" s="57">
        <v>1925.3</v>
      </c>
      <c r="I15" s="56">
        <v>0</v>
      </c>
      <c r="J15" s="181">
        <v>0</v>
      </c>
      <c r="K15" s="93">
        <v>0</v>
      </c>
      <c r="L15" s="38">
        <v>906.021</v>
      </c>
      <c r="M15" s="181">
        <v>0</v>
      </c>
      <c r="N15" s="93">
        <f>SUM(M15/L15)</f>
        <v>0</v>
      </c>
      <c r="O15" s="57">
        <v>0</v>
      </c>
      <c r="P15" s="56">
        <v>0</v>
      </c>
      <c r="Q15" s="116">
        <v>0</v>
      </c>
      <c r="R15" s="203">
        <v>0</v>
      </c>
      <c r="S15" s="56">
        <v>0</v>
      </c>
      <c r="T15" s="105">
        <v>0</v>
      </c>
      <c r="U15" s="30"/>
    </row>
    <row r="16" spans="1:21" ht="204">
      <c r="A16" s="55">
        <v>4</v>
      </c>
      <c r="B16" s="269" t="s">
        <v>41</v>
      </c>
      <c r="C16" s="305" t="s">
        <v>81</v>
      </c>
      <c r="D16" s="324" t="s">
        <v>82</v>
      </c>
      <c r="E16" s="194">
        <f t="shared" si="0"/>
        <v>496.833</v>
      </c>
      <c r="F16" s="56">
        <f t="shared" si="1"/>
        <v>496.833</v>
      </c>
      <c r="G16" s="174">
        <f>SUM(F16/E16)</f>
        <v>1</v>
      </c>
      <c r="H16" s="38">
        <v>2981</v>
      </c>
      <c r="I16" s="37">
        <v>496.833</v>
      </c>
      <c r="J16" s="37">
        <v>496.833</v>
      </c>
      <c r="K16" s="93">
        <f aca="true" t="shared" si="2" ref="K16:K21">J16/I16</f>
        <v>1</v>
      </c>
      <c r="L16" s="57">
        <v>0</v>
      </c>
      <c r="M16" s="56">
        <v>0</v>
      </c>
      <c r="N16" s="105">
        <v>0</v>
      </c>
      <c r="O16" s="57">
        <v>0</v>
      </c>
      <c r="P16" s="56">
        <v>0</v>
      </c>
      <c r="Q16" s="116">
        <v>0</v>
      </c>
      <c r="R16" s="203">
        <v>0</v>
      </c>
      <c r="S16" s="56">
        <v>0</v>
      </c>
      <c r="T16" s="105">
        <v>0</v>
      </c>
      <c r="U16" s="30"/>
    </row>
    <row r="17" spans="1:21" ht="96" customHeight="1">
      <c r="A17" s="55">
        <v>5</v>
      </c>
      <c r="B17" s="269" t="s">
        <v>41</v>
      </c>
      <c r="C17" s="305" t="s">
        <v>83</v>
      </c>
      <c r="D17" s="326" t="s">
        <v>90</v>
      </c>
      <c r="E17" s="194">
        <f t="shared" si="0"/>
        <v>2296.6</v>
      </c>
      <c r="F17" s="56">
        <f t="shared" si="1"/>
        <v>0</v>
      </c>
      <c r="G17" s="174">
        <f>SUM(F17/E17)</f>
        <v>0</v>
      </c>
      <c r="H17" s="57">
        <v>55118.4</v>
      </c>
      <c r="I17" s="56">
        <v>0</v>
      </c>
      <c r="J17" s="56">
        <v>0</v>
      </c>
      <c r="K17" s="93">
        <v>0</v>
      </c>
      <c r="L17" s="57">
        <v>2296.6</v>
      </c>
      <c r="M17" s="56">
        <v>0</v>
      </c>
      <c r="N17" s="105">
        <f>SUM(M17/L17)</f>
        <v>0</v>
      </c>
      <c r="O17" s="57">
        <v>0</v>
      </c>
      <c r="P17" s="56">
        <v>0</v>
      </c>
      <c r="Q17" s="116">
        <v>0</v>
      </c>
      <c r="R17" s="203">
        <v>0</v>
      </c>
      <c r="S17" s="56">
        <v>0</v>
      </c>
      <c r="T17" s="105">
        <v>0</v>
      </c>
      <c r="U17" s="30"/>
    </row>
    <row r="18" spans="1:21" ht="111" customHeight="1">
      <c r="A18" s="55">
        <v>6</v>
      </c>
      <c r="B18" s="269" t="s">
        <v>49</v>
      </c>
      <c r="C18" s="305" t="s">
        <v>65</v>
      </c>
      <c r="D18" s="326" t="s">
        <v>91</v>
      </c>
      <c r="E18" s="194">
        <f t="shared" si="0"/>
        <v>0</v>
      </c>
      <c r="F18" s="56">
        <f t="shared" si="1"/>
        <v>0</v>
      </c>
      <c r="G18" s="174">
        <v>0</v>
      </c>
      <c r="H18" s="38">
        <v>80.6</v>
      </c>
      <c r="I18" s="37">
        <v>0</v>
      </c>
      <c r="J18" s="37">
        <v>0</v>
      </c>
      <c r="K18" s="93">
        <v>0</v>
      </c>
      <c r="L18" s="57">
        <v>0</v>
      </c>
      <c r="M18" s="56">
        <v>0</v>
      </c>
      <c r="N18" s="105">
        <v>0</v>
      </c>
      <c r="O18" s="57">
        <v>0</v>
      </c>
      <c r="P18" s="56">
        <v>0</v>
      </c>
      <c r="Q18" s="116">
        <v>0</v>
      </c>
      <c r="R18" s="203">
        <v>0</v>
      </c>
      <c r="S18" s="56">
        <v>0</v>
      </c>
      <c r="T18" s="105">
        <v>0</v>
      </c>
      <c r="U18" s="30"/>
    </row>
    <row r="19" spans="1:21" ht="79.5" customHeight="1">
      <c r="A19" s="55">
        <v>7</v>
      </c>
      <c r="B19" s="269" t="s">
        <v>41</v>
      </c>
      <c r="C19" s="305" t="s">
        <v>66</v>
      </c>
      <c r="D19" s="326" t="s">
        <v>92</v>
      </c>
      <c r="E19" s="194">
        <f t="shared" si="0"/>
        <v>13296.437</v>
      </c>
      <c r="F19" s="56">
        <f t="shared" si="1"/>
        <v>2027.128</v>
      </c>
      <c r="G19" s="174">
        <f aca="true" t="shared" si="3" ref="G19:G27">SUM(F19/E19)</f>
        <v>0.1524564813867053</v>
      </c>
      <c r="H19" s="57">
        <v>27961.4</v>
      </c>
      <c r="I19" s="56">
        <v>138.127</v>
      </c>
      <c r="J19" s="56">
        <v>138.127</v>
      </c>
      <c r="K19" s="93">
        <f t="shared" si="2"/>
        <v>1</v>
      </c>
      <c r="L19" s="57">
        <v>13158.31</v>
      </c>
      <c r="M19" s="56">
        <v>1889.001</v>
      </c>
      <c r="N19" s="105">
        <f>SUM(M19/L19)</f>
        <v>0.14355954526075157</v>
      </c>
      <c r="O19" s="57">
        <v>0</v>
      </c>
      <c r="P19" s="56">
        <v>0</v>
      </c>
      <c r="Q19" s="116">
        <v>0</v>
      </c>
      <c r="R19" s="203">
        <v>0</v>
      </c>
      <c r="S19" s="56">
        <v>0</v>
      </c>
      <c r="T19" s="105">
        <v>0</v>
      </c>
      <c r="U19" s="30"/>
    </row>
    <row r="20" spans="1:21" ht="82.5" customHeight="1">
      <c r="A20" s="55">
        <v>8</v>
      </c>
      <c r="B20" s="269" t="s">
        <v>67</v>
      </c>
      <c r="C20" s="305" t="s">
        <v>68</v>
      </c>
      <c r="D20" s="326" t="s">
        <v>93</v>
      </c>
      <c r="E20" s="194">
        <f t="shared" si="0"/>
        <v>0</v>
      </c>
      <c r="F20" s="56">
        <f t="shared" si="1"/>
        <v>0</v>
      </c>
      <c r="G20" s="174">
        <v>0</v>
      </c>
      <c r="H20" s="57">
        <v>122214</v>
      </c>
      <c r="I20" s="56">
        <v>0</v>
      </c>
      <c r="J20" s="56">
        <v>0</v>
      </c>
      <c r="K20" s="93">
        <v>0</v>
      </c>
      <c r="L20" s="57">
        <v>0</v>
      </c>
      <c r="M20" s="56">
        <v>0</v>
      </c>
      <c r="N20" s="105">
        <v>0</v>
      </c>
      <c r="O20" s="57">
        <v>0</v>
      </c>
      <c r="P20" s="56">
        <v>0</v>
      </c>
      <c r="Q20" s="116">
        <v>0</v>
      </c>
      <c r="R20" s="203">
        <v>0</v>
      </c>
      <c r="S20" s="56">
        <v>0</v>
      </c>
      <c r="T20" s="105">
        <v>0</v>
      </c>
      <c r="U20" s="30"/>
    </row>
    <row r="21" spans="1:21" ht="96.75" customHeight="1">
      <c r="A21" s="55">
        <v>9</v>
      </c>
      <c r="B21" s="269" t="s">
        <v>67</v>
      </c>
      <c r="C21" s="305" t="s">
        <v>69</v>
      </c>
      <c r="D21" s="326" t="s">
        <v>94</v>
      </c>
      <c r="E21" s="47">
        <f t="shared" si="0"/>
        <v>9098.7</v>
      </c>
      <c r="F21" s="37">
        <f t="shared" si="1"/>
        <v>9098.7</v>
      </c>
      <c r="G21" s="174">
        <f t="shared" si="3"/>
        <v>1</v>
      </c>
      <c r="H21" s="280">
        <v>93306.8</v>
      </c>
      <c r="I21" s="204">
        <v>9098.7</v>
      </c>
      <c r="J21" s="204">
        <v>9098.7</v>
      </c>
      <c r="K21" s="93">
        <f t="shared" si="2"/>
        <v>1</v>
      </c>
      <c r="L21" s="38">
        <v>0</v>
      </c>
      <c r="M21" s="37">
        <v>0</v>
      </c>
      <c r="N21" s="93">
        <v>0</v>
      </c>
      <c r="O21" s="38">
        <v>0</v>
      </c>
      <c r="P21" s="37">
        <v>0</v>
      </c>
      <c r="Q21" s="117">
        <v>0</v>
      </c>
      <c r="R21" s="181">
        <v>0</v>
      </c>
      <c r="S21" s="37">
        <v>0</v>
      </c>
      <c r="T21" s="93">
        <v>0</v>
      </c>
      <c r="U21" s="30"/>
    </row>
    <row r="22" spans="1:21" ht="355.5" customHeight="1">
      <c r="A22" s="55">
        <v>10</v>
      </c>
      <c r="B22" s="269" t="s">
        <v>41</v>
      </c>
      <c r="C22" s="305" t="s">
        <v>143</v>
      </c>
      <c r="D22" s="327" t="s">
        <v>144</v>
      </c>
      <c r="E22" s="194">
        <f t="shared" si="0"/>
        <v>0</v>
      </c>
      <c r="F22" s="56">
        <f t="shared" si="1"/>
        <v>0</v>
      </c>
      <c r="G22" s="174">
        <v>0</v>
      </c>
      <c r="H22" s="91">
        <v>1440.9</v>
      </c>
      <c r="I22" s="159">
        <v>0</v>
      </c>
      <c r="J22" s="159">
        <v>0</v>
      </c>
      <c r="K22" s="105">
        <v>0</v>
      </c>
      <c r="L22" s="57">
        <v>0</v>
      </c>
      <c r="M22" s="56">
        <v>0</v>
      </c>
      <c r="N22" s="105">
        <v>0</v>
      </c>
      <c r="O22" s="57">
        <v>0</v>
      </c>
      <c r="P22" s="56">
        <v>0</v>
      </c>
      <c r="Q22" s="116">
        <v>0</v>
      </c>
      <c r="R22" s="203">
        <v>0</v>
      </c>
      <c r="S22" s="56">
        <v>0</v>
      </c>
      <c r="T22" s="105">
        <v>0</v>
      </c>
      <c r="U22" s="30"/>
    </row>
    <row r="23" spans="1:21" ht="89.25">
      <c r="A23" s="55">
        <v>11</v>
      </c>
      <c r="B23" s="269" t="s">
        <v>41</v>
      </c>
      <c r="C23" s="305" t="s">
        <v>70</v>
      </c>
      <c r="D23" s="328" t="s">
        <v>84</v>
      </c>
      <c r="E23" s="194">
        <f t="shared" si="0"/>
        <v>19349.368</v>
      </c>
      <c r="F23" s="56">
        <f t="shared" si="1"/>
        <v>19349.368</v>
      </c>
      <c r="G23" s="174">
        <f t="shared" si="3"/>
        <v>1</v>
      </c>
      <c r="H23" s="91">
        <v>103019.6</v>
      </c>
      <c r="I23" s="159">
        <v>19349.368</v>
      </c>
      <c r="J23" s="159">
        <v>19349.368</v>
      </c>
      <c r="K23" s="105">
        <f>J23/I23</f>
        <v>1</v>
      </c>
      <c r="L23" s="57">
        <v>0</v>
      </c>
      <c r="M23" s="56">
        <v>0</v>
      </c>
      <c r="N23" s="105">
        <v>0</v>
      </c>
      <c r="O23" s="57">
        <v>0</v>
      </c>
      <c r="P23" s="56">
        <v>0</v>
      </c>
      <c r="Q23" s="116">
        <v>0</v>
      </c>
      <c r="R23" s="203">
        <v>0</v>
      </c>
      <c r="S23" s="56">
        <v>0</v>
      </c>
      <c r="T23" s="105">
        <v>0</v>
      </c>
      <c r="U23" s="30"/>
    </row>
    <row r="24" spans="1:21" ht="70.5" customHeight="1">
      <c r="A24" s="55">
        <v>12</v>
      </c>
      <c r="B24" s="269" t="s">
        <v>41</v>
      </c>
      <c r="C24" s="305" t="s">
        <v>132</v>
      </c>
      <c r="D24" s="325" t="s">
        <v>212</v>
      </c>
      <c r="E24" s="194">
        <f t="shared" si="0"/>
        <v>39473.3557</v>
      </c>
      <c r="F24" s="56">
        <f t="shared" si="1"/>
        <v>6246.289</v>
      </c>
      <c r="G24" s="174">
        <f t="shared" si="3"/>
        <v>0.15824063825412238</v>
      </c>
      <c r="H24" s="91">
        <v>609873.8</v>
      </c>
      <c r="I24" s="159">
        <v>5920.758</v>
      </c>
      <c r="J24" s="159">
        <v>5920.758</v>
      </c>
      <c r="K24" s="105">
        <f>J24/I24</f>
        <v>1</v>
      </c>
      <c r="L24" s="57">
        <v>33552.5977</v>
      </c>
      <c r="M24" s="56">
        <v>325.531</v>
      </c>
      <c r="N24" s="105">
        <f>M24/L24</f>
        <v>0.00970211018862483</v>
      </c>
      <c r="O24" s="57">
        <v>0</v>
      </c>
      <c r="P24" s="56">
        <v>0</v>
      </c>
      <c r="Q24" s="116">
        <v>0</v>
      </c>
      <c r="R24" s="203">
        <v>0</v>
      </c>
      <c r="S24" s="56">
        <v>0</v>
      </c>
      <c r="T24" s="105">
        <v>0</v>
      </c>
      <c r="U24" s="30"/>
    </row>
    <row r="25" spans="1:21" ht="74.25" customHeight="1">
      <c r="A25" s="55">
        <v>13</v>
      </c>
      <c r="B25" s="269" t="s">
        <v>85</v>
      </c>
      <c r="C25" s="305" t="s">
        <v>86</v>
      </c>
      <c r="D25" s="327" t="s">
        <v>87</v>
      </c>
      <c r="E25" s="194">
        <f t="shared" si="0"/>
        <v>23673.017</v>
      </c>
      <c r="F25" s="56">
        <f t="shared" si="1"/>
        <v>2360.437</v>
      </c>
      <c r="G25" s="174">
        <f>SUM(F25/E25)</f>
        <v>0.09971002006208164</v>
      </c>
      <c r="H25" s="91">
        <v>22507.6</v>
      </c>
      <c r="I25" s="159">
        <v>1180.617</v>
      </c>
      <c r="J25" s="159">
        <v>1180.617</v>
      </c>
      <c r="K25" s="105">
        <f>J25/I25</f>
        <v>1</v>
      </c>
      <c r="L25" s="57">
        <v>22492.4</v>
      </c>
      <c r="M25" s="56">
        <v>1179.82</v>
      </c>
      <c r="N25" s="105">
        <f>SUM(M25/L25)</f>
        <v>0.05245416229481958</v>
      </c>
      <c r="O25" s="57">
        <v>0</v>
      </c>
      <c r="P25" s="56">
        <v>0</v>
      </c>
      <c r="Q25" s="116">
        <v>0</v>
      </c>
      <c r="R25" s="203">
        <v>0</v>
      </c>
      <c r="S25" s="56">
        <v>0</v>
      </c>
      <c r="T25" s="105">
        <v>0</v>
      </c>
      <c r="U25" s="30"/>
    </row>
    <row r="26" spans="1:21" ht="67.5" customHeight="1">
      <c r="A26" s="55">
        <v>14</v>
      </c>
      <c r="B26" s="269" t="s">
        <v>141</v>
      </c>
      <c r="C26" s="305" t="s">
        <v>213</v>
      </c>
      <c r="D26" s="327" t="s">
        <v>214</v>
      </c>
      <c r="E26" s="194">
        <f t="shared" si="0"/>
        <v>74.066</v>
      </c>
      <c r="F26" s="56">
        <f t="shared" si="1"/>
        <v>0</v>
      </c>
      <c r="G26" s="174">
        <f t="shared" si="3"/>
        <v>0</v>
      </c>
      <c r="H26" s="91">
        <v>7332.5</v>
      </c>
      <c r="I26" s="159">
        <v>0</v>
      </c>
      <c r="J26" s="159">
        <v>0</v>
      </c>
      <c r="K26" s="105">
        <v>0</v>
      </c>
      <c r="L26" s="57">
        <v>74.066</v>
      </c>
      <c r="M26" s="56">
        <v>0</v>
      </c>
      <c r="N26" s="93">
        <f>SUM(M26/L26)</f>
        <v>0</v>
      </c>
      <c r="O26" s="57">
        <v>0</v>
      </c>
      <c r="P26" s="56">
        <v>0</v>
      </c>
      <c r="Q26" s="116">
        <v>0</v>
      </c>
      <c r="R26" s="203">
        <v>0</v>
      </c>
      <c r="S26" s="56">
        <v>0</v>
      </c>
      <c r="T26" s="105">
        <v>0</v>
      </c>
      <c r="U26" s="30"/>
    </row>
    <row r="27" spans="1:21" ht="77.25" thickBot="1">
      <c r="A27" s="58">
        <v>15</v>
      </c>
      <c r="B27" s="276" t="s">
        <v>49</v>
      </c>
      <c r="C27" s="306" t="s">
        <v>88</v>
      </c>
      <c r="D27" s="329" t="s">
        <v>89</v>
      </c>
      <c r="E27" s="195">
        <f t="shared" si="0"/>
        <v>2763.86</v>
      </c>
      <c r="F27" s="59">
        <f t="shared" si="1"/>
        <v>0</v>
      </c>
      <c r="G27" s="176">
        <f t="shared" si="3"/>
        <v>0</v>
      </c>
      <c r="H27" s="281">
        <v>66332.7</v>
      </c>
      <c r="I27" s="160">
        <v>0</v>
      </c>
      <c r="J27" s="160">
        <v>0</v>
      </c>
      <c r="K27" s="118">
        <v>0</v>
      </c>
      <c r="L27" s="60">
        <v>2763.86</v>
      </c>
      <c r="M27" s="59">
        <v>0</v>
      </c>
      <c r="N27" s="106">
        <f>SUM(M27/L27)</f>
        <v>0</v>
      </c>
      <c r="O27" s="60">
        <v>0</v>
      </c>
      <c r="P27" s="59">
        <v>0</v>
      </c>
      <c r="Q27" s="119">
        <v>0</v>
      </c>
      <c r="R27" s="213">
        <v>0</v>
      </c>
      <c r="S27" s="59">
        <v>0</v>
      </c>
      <c r="T27" s="97">
        <v>0</v>
      </c>
      <c r="U27" s="30"/>
    </row>
    <row r="28" spans="1:20" ht="45.75" customHeight="1">
      <c r="A28" s="84"/>
      <c r="B28" s="141"/>
      <c r="C28" s="131" t="s">
        <v>38</v>
      </c>
      <c r="D28" s="322" t="s">
        <v>153</v>
      </c>
      <c r="E28" s="47"/>
      <c r="F28" s="37"/>
      <c r="G28" s="175"/>
      <c r="H28" s="38"/>
      <c r="I28" s="37"/>
      <c r="J28" s="37"/>
      <c r="K28" s="101"/>
      <c r="L28" s="38"/>
      <c r="M28" s="37"/>
      <c r="N28" s="76"/>
      <c r="O28" s="38"/>
      <c r="P28" s="37"/>
      <c r="Q28" s="76"/>
      <c r="R28" s="181"/>
      <c r="S28" s="37"/>
      <c r="T28" s="76"/>
    </row>
    <row r="29" spans="1:20" ht="409.5" customHeight="1">
      <c r="A29" s="52">
        <v>16</v>
      </c>
      <c r="B29" s="200" t="s">
        <v>218</v>
      </c>
      <c r="C29" s="307">
        <v>240253630</v>
      </c>
      <c r="D29" s="330" t="s">
        <v>219</v>
      </c>
      <c r="E29" s="47">
        <f>SUM(I29+L29+O29+R29)</f>
        <v>13828.32</v>
      </c>
      <c r="F29" s="56">
        <f>SUM(J29+M29+P29+S29)</f>
        <v>13828.32</v>
      </c>
      <c r="G29" s="175">
        <f aca="true" t="shared" si="4" ref="G29:G43">F29/E29</f>
        <v>1</v>
      </c>
      <c r="H29" s="209">
        <v>55933.9</v>
      </c>
      <c r="I29" s="159">
        <v>13828.32</v>
      </c>
      <c r="J29" s="159">
        <v>13828.32</v>
      </c>
      <c r="K29" s="105">
        <f>J29/I29</f>
        <v>1</v>
      </c>
      <c r="L29" s="206">
        <v>0</v>
      </c>
      <c r="M29" s="207">
        <v>0</v>
      </c>
      <c r="N29" s="105">
        <v>0</v>
      </c>
      <c r="O29" s="57">
        <v>0</v>
      </c>
      <c r="P29" s="208">
        <v>0</v>
      </c>
      <c r="Q29" s="116">
        <v>0</v>
      </c>
      <c r="R29" s="203">
        <v>0</v>
      </c>
      <c r="S29" s="56">
        <v>0</v>
      </c>
      <c r="T29" s="105">
        <v>0</v>
      </c>
    </row>
    <row r="30" spans="1:20" ht="172.5" customHeight="1">
      <c r="A30" s="55">
        <v>17</v>
      </c>
      <c r="B30" s="200" t="s">
        <v>39</v>
      </c>
      <c r="C30" s="308" t="s">
        <v>220</v>
      </c>
      <c r="D30" s="331" t="s">
        <v>221</v>
      </c>
      <c r="E30" s="194">
        <f aca="true" t="shared" si="5" ref="E30:E43">SUM(I30+L30+O30+R30)</f>
        <v>78275.68</v>
      </c>
      <c r="F30" s="56">
        <f aca="true" t="shared" si="6" ref="F30:F43">J30+M30+P30+S30</f>
        <v>51120.439999999995</v>
      </c>
      <c r="G30" s="174">
        <f t="shared" si="4"/>
        <v>0.6530820300762638</v>
      </c>
      <c r="H30" s="282">
        <v>700786.7</v>
      </c>
      <c r="I30" s="283">
        <v>49075.63</v>
      </c>
      <c r="J30" s="283">
        <v>49075.63</v>
      </c>
      <c r="K30" s="105">
        <f>J30/I30</f>
        <v>1</v>
      </c>
      <c r="L30" s="282">
        <v>29200.05</v>
      </c>
      <c r="M30" s="284">
        <v>2044.81</v>
      </c>
      <c r="N30" s="105">
        <f>M30/L30</f>
        <v>0.07002761981571949</v>
      </c>
      <c r="O30" s="65">
        <v>0</v>
      </c>
      <c r="P30" s="66">
        <v>0</v>
      </c>
      <c r="Q30" s="116">
        <v>0</v>
      </c>
      <c r="R30" s="203">
        <v>0</v>
      </c>
      <c r="S30" s="56">
        <v>0</v>
      </c>
      <c r="T30" s="105">
        <v>0</v>
      </c>
    </row>
    <row r="31" spans="1:20" ht="162" customHeight="1">
      <c r="A31" s="52">
        <v>18</v>
      </c>
      <c r="B31" s="285" t="s">
        <v>222</v>
      </c>
      <c r="C31" s="309" t="s">
        <v>224</v>
      </c>
      <c r="D31" s="332" t="s">
        <v>223</v>
      </c>
      <c r="E31" s="194">
        <f t="shared" si="5"/>
        <v>6282.55</v>
      </c>
      <c r="F31" s="56">
        <f t="shared" si="6"/>
        <v>0</v>
      </c>
      <c r="G31" s="174">
        <f t="shared" si="4"/>
        <v>0</v>
      </c>
      <c r="H31" s="282">
        <v>150781.1</v>
      </c>
      <c r="I31" s="283">
        <v>0</v>
      </c>
      <c r="J31" s="283">
        <v>0</v>
      </c>
      <c r="K31" s="93">
        <v>0</v>
      </c>
      <c r="L31" s="209">
        <v>6282.55</v>
      </c>
      <c r="M31" s="92">
        <v>0</v>
      </c>
      <c r="N31" s="105">
        <f>M31/L31</f>
        <v>0</v>
      </c>
      <c r="O31" s="91">
        <v>0</v>
      </c>
      <c r="P31" s="92">
        <v>0</v>
      </c>
      <c r="Q31" s="116">
        <v>0</v>
      </c>
      <c r="R31" s="203">
        <v>0</v>
      </c>
      <c r="S31" s="56">
        <v>0</v>
      </c>
      <c r="T31" s="105">
        <v>0</v>
      </c>
    </row>
    <row r="32" spans="1:20" ht="286.5" customHeight="1">
      <c r="A32" s="55">
        <v>19</v>
      </c>
      <c r="B32" s="285" t="s">
        <v>227</v>
      </c>
      <c r="C32" s="310" t="s">
        <v>225</v>
      </c>
      <c r="D32" s="332" t="s">
        <v>226</v>
      </c>
      <c r="E32" s="194">
        <f t="shared" si="5"/>
        <v>7311.12</v>
      </c>
      <c r="F32" s="56">
        <f t="shared" si="6"/>
        <v>2431.29</v>
      </c>
      <c r="G32" s="174">
        <f t="shared" si="4"/>
        <v>0.332546860125398</v>
      </c>
      <c r="H32" s="65">
        <v>114263.6</v>
      </c>
      <c r="I32" s="66">
        <v>2334.04</v>
      </c>
      <c r="J32" s="66">
        <v>2334.04</v>
      </c>
      <c r="K32" s="93">
        <f>J32/I32</f>
        <v>1</v>
      </c>
      <c r="L32" s="57">
        <v>4760.98</v>
      </c>
      <c r="M32" s="56">
        <v>97.25</v>
      </c>
      <c r="N32" s="105">
        <f>M32/L32</f>
        <v>0.02042646681985642</v>
      </c>
      <c r="O32" s="57">
        <v>216.1</v>
      </c>
      <c r="P32" s="56">
        <v>0</v>
      </c>
      <c r="Q32" s="116">
        <v>0</v>
      </c>
      <c r="R32" s="210">
        <v>0</v>
      </c>
      <c r="S32" s="66">
        <v>0</v>
      </c>
      <c r="T32" s="105">
        <v>0</v>
      </c>
    </row>
    <row r="33" spans="1:20" ht="338.25" customHeight="1">
      <c r="A33" s="52">
        <v>20</v>
      </c>
      <c r="B33" s="142" t="s">
        <v>95</v>
      </c>
      <c r="C33" s="161" t="s">
        <v>140</v>
      </c>
      <c r="D33" s="333" t="s">
        <v>228</v>
      </c>
      <c r="E33" s="194">
        <f t="shared" si="5"/>
        <v>8118.08</v>
      </c>
      <c r="F33" s="56">
        <f t="shared" si="6"/>
        <v>0</v>
      </c>
      <c r="G33" s="174">
        <f t="shared" si="4"/>
        <v>0</v>
      </c>
      <c r="H33" s="286">
        <v>194833.9</v>
      </c>
      <c r="I33" s="159">
        <v>0</v>
      </c>
      <c r="J33" s="159">
        <v>0</v>
      </c>
      <c r="K33" s="105">
        <v>0</v>
      </c>
      <c r="L33" s="286">
        <v>8118.08</v>
      </c>
      <c r="M33" s="159">
        <v>0</v>
      </c>
      <c r="N33" s="105">
        <f aca="true" t="shared" si="7" ref="N33:N40">SUM(M33/L33)</f>
        <v>0</v>
      </c>
      <c r="O33" s="65">
        <v>0</v>
      </c>
      <c r="P33" s="66">
        <v>0</v>
      </c>
      <c r="Q33" s="116">
        <v>0</v>
      </c>
      <c r="R33" s="210">
        <v>0</v>
      </c>
      <c r="S33" s="66">
        <v>0</v>
      </c>
      <c r="T33" s="105">
        <v>0</v>
      </c>
    </row>
    <row r="34" spans="1:20" ht="203.25" customHeight="1">
      <c r="A34" s="55">
        <v>21</v>
      </c>
      <c r="B34" s="285" t="s">
        <v>39</v>
      </c>
      <c r="C34" s="310" t="s">
        <v>229</v>
      </c>
      <c r="D34" s="333" t="s">
        <v>230</v>
      </c>
      <c r="E34" s="194">
        <f t="shared" si="5"/>
        <v>2560</v>
      </c>
      <c r="F34" s="56">
        <f t="shared" si="6"/>
        <v>0</v>
      </c>
      <c r="G34" s="174">
        <f t="shared" si="4"/>
        <v>0</v>
      </c>
      <c r="H34" s="91">
        <v>5440</v>
      </c>
      <c r="I34" s="92">
        <v>0</v>
      </c>
      <c r="J34" s="210">
        <v>0</v>
      </c>
      <c r="K34" s="93">
        <v>0</v>
      </c>
      <c r="L34" s="57">
        <v>2560</v>
      </c>
      <c r="M34" s="56">
        <v>0</v>
      </c>
      <c r="N34" s="105">
        <f>M34/L34</f>
        <v>0</v>
      </c>
      <c r="O34" s="65">
        <v>0</v>
      </c>
      <c r="P34" s="66">
        <v>0</v>
      </c>
      <c r="Q34" s="116">
        <v>0</v>
      </c>
      <c r="R34" s="210">
        <v>0</v>
      </c>
      <c r="S34" s="66">
        <v>0</v>
      </c>
      <c r="T34" s="105">
        <v>0</v>
      </c>
    </row>
    <row r="35" spans="1:20" ht="175.5" customHeight="1">
      <c r="A35" s="52">
        <v>22</v>
      </c>
      <c r="B35" s="285" t="s">
        <v>39</v>
      </c>
      <c r="C35" s="310">
        <v>240153040</v>
      </c>
      <c r="D35" s="333" t="s">
        <v>231</v>
      </c>
      <c r="E35" s="194">
        <f t="shared" si="5"/>
        <v>253891.90999999997</v>
      </c>
      <c r="F35" s="66">
        <f t="shared" si="6"/>
        <v>92357.72</v>
      </c>
      <c r="G35" s="174">
        <f t="shared" si="4"/>
        <v>0.36376787271402233</v>
      </c>
      <c r="H35" s="65">
        <v>369290.5</v>
      </c>
      <c r="I35" s="210">
        <v>62803.25</v>
      </c>
      <c r="J35" s="159">
        <v>62803.25</v>
      </c>
      <c r="K35" s="93">
        <f>J35/I35</f>
        <v>1</v>
      </c>
      <c r="L35" s="57">
        <v>173783.77</v>
      </c>
      <c r="M35" s="159">
        <v>29554.47</v>
      </c>
      <c r="N35" s="105">
        <f t="shared" si="7"/>
        <v>0.17006461535504727</v>
      </c>
      <c r="O35" s="65">
        <v>17304.89</v>
      </c>
      <c r="P35" s="66">
        <v>0</v>
      </c>
      <c r="Q35" s="116">
        <v>0</v>
      </c>
      <c r="R35" s="210">
        <v>0</v>
      </c>
      <c r="S35" s="66">
        <v>0</v>
      </c>
      <c r="T35" s="105">
        <v>0</v>
      </c>
    </row>
    <row r="36" spans="1:20" ht="141.75" customHeight="1">
      <c r="A36" s="55">
        <v>23</v>
      </c>
      <c r="B36" s="285" t="s">
        <v>39</v>
      </c>
      <c r="C36" s="310" t="s">
        <v>232</v>
      </c>
      <c r="D36" s="333" t="s">
        <v>233</v>
      </c>
      <c r="E36" s="196">
        <f t="shared" si="5"/>
        <v>191988.05</v>
      </c>
      <c r="F36" s="66">
        <f t="shared" si="6"/>
        <v>0</v>
      </c>
      <c r="G36" s="177">
        <f t="shared" si="4"/>
        <v>0</v>
      </c>
      <c r="H36" s="65">
        <v>407974.6</v>
      </c>
      <c r="I36" s="210">
        <v>0</v>
      </c>
      <c r="J36" s="210">
        <v>0</v>
      </c>
      <c r="K36" s="171">
        <v>0</v>
      </c>
      <c r="L36" s="57">
        <v>191988.05</v>
      </c>
      <c r="M36" s="44">
        <v>0</v>
      </c>
      <c r="N36" s="104">
        <v>0</v>
      </c>
      <c r="O36" s="68">
        <v>0</v>
      </c>
      <c r="P36" s="67">
        <v>0</v>
      </c>
      <c r="Q36" s="115">
        <v>0</v>
      </c>
      <c r="R36" s="235">
        <v>0</v>
      </c>
      <c r="S36" s="67">
        <v>0</v>
      </c>
      <c r="T36" s="104">
        <v>0</v>
      </c>
    </row>
    <row r="37" spans="1:20" ht="313.5" customHeight="1">
      <c r="A37" s="52">
        <v>24</v>
      </c>
      <c r="B37" s="143" t="s">
        <v>141</v>
      </c>
      <c r="C37" s="162" t="s">
        <v>142</v>
      </c>
      <c r="D37" s="334" t="s">
        <v>175</v>
      </c>
      <c r="E37" s="194">
        <f>SUM(I37+L37+O37+R37)</f>
        <v>6689.429</v>
      </c>
      <c r="F37" s="56">
        <f>J37+M37+P37+S37</f>
        <v>0</v>
      </c>
      <c r="G37" s="174">
        <f t="shared" si="4"/>
        <v>0</v>
      </c>
      <c r="H37" s="57">
        <v>160546</v>
      </c>
      <c r="I37" s="56">
        <v>0</v>
      </c>
      <c r="J37" s="56">
        <v>0</v>
      </c>
      <c r="K37" s="105">
        <v>0</v>
      </c>
      <c r="L37" s="57">
        <v>6689.429</v>
      </c>
      <c r="M37" s="56">
        <v>0</v>
      </c>
      <c r="N37" s="105">
        <f t="shared" si="7"/>
        <v>0</v>
      </c>
      <c r="O37" s="57">
        <v>0</v>
      </c>
      <c r="P37" s="56">
        <v>0</v>
      </c>
      <c r="Q37" s="116">
        <v>0</v>
      </c>
      <c r="R37" s="215">
        <v>0</v>
      </c>
      <c r="S37" s="69">
        <v>0</v>
      </c>
      <c r="T37" s="105">
        <v>0</v>
      </c>
    </row>
    <row r="38" spans="1:20" ht="257.25" customHeight="1">
      <c r="A38" s="52">
        <v>25</v>
      </c>
      <c r="B38" s="285" t="s">
        <v>218</v>
      </c>
      <c r="C38" s="310" t="s">
        <v>234</v>
      </c>
      <c r="D38" s="333" t="s">
        <v>235</v>
      </c>
      <c r="E38" s="194">
        <f t="shared" si="5"/>
        <v>2488.38</v>
      </c>
      <c r="F38" s="56">
        <f t="shared" si="6"/>
        <v>0</v>
      </c>
      <c r="G38" s="174">
        <f>F38/E38</f>
        <v>0</v>
      </c>
      <c r="H38" s="65">
        <v>59721.1</v>
      </c>
      <c r="I38" s="210">
        <v>0</v>
      </c>
      <c r="J38" s="210">
        <v>0</v>
      </c>
      <c r="K38" s="105">
        <v>0</v>
      </c>
      <c r="L38" s="57">
        <v>2488.38</v>
      </c>
      <c r="M38" s="66">
        <v>0</v>
      </c>
      <c r="N38" s="105">
        <f t="shared" si="7"/>
        <v>0</v>
      </c>
      <c r="O38" s="70">
        <v>0</v>
      </c>
      <c r="P38" s="69">
        <v>0</v>
      </c>
      <c r="Q38" s="116">
        <v>0</v>
      </c>
      <c r="R38" s="215">
        <v>0</v>
      </c>
      <c r="S38" s="69">
        <v>0</v>
      </c>
      <c r="T38" s="105">
        <v>0</v>
      </c>
    </row>
    <row r="39" spans="1:20" ht="245.25" customHeight="1">
      <c r="A39" s="55">
        <v>26</v>
      </c>
      <c r="B39" s="143" t="s">
        <v>39</v>
      </c>
      <c r="C39" s="310" t="s">
        <v>236</v>
      </c>
      <c r="D39" s="333" t="s">
        <v>237</v>
      </c>
      <c r="E39" s="194">
        <f t="shared" si="5"/>
        <v>99249.22</v>
      </c>
      <c r="F39" s="56">
        <f>J39+M39+P39+S39</f>
        <v>0</v>
      </c>
      <c r="G39" s="174">
        <f t="shared" si="4"/>
        <v>0</v>
      </c>
      <c r="H39" s="65">
        <v>210904.6</v>
      </c>
      <c r="I39" s="211">
        <v>0</v>
      </c>
      <c r="J39" s="211">
        <v>0</v>
      </c>
      <c r="K39" s="105">
        <v>0</v>
      </c>
      <c r="L39" s="57">
        <v>99249.22</v>
      </c>
      <c r="M39" s="159">
        <v>0</v>
      </c>
      <c r="N39" s="105">
        <f t="shared" si="7"/>
        <v>0</v>
      </c>
      <c r="O39" s="70">
        <v>0</v>
      </c>
      <c r="P39" s="69">
        <v>0</v>
      </c>
      <c r="Q39" s="116">
        <v>0</v>
      </c>
      <c r="R39" s="215">
        <v>0</v>
      </c>
      <c r="S39" s="69">
        <v>0</v>
      </c>
      <c r="T39" s="105">
        <v>0</v>
      </c>
    </row>
    <row r="40" spans="1:20" ht="129" customHeight="1">
      <c r="A40" s="52">
        <v>27</v>
      </c>
      <c r="B40" s="143" t="s">
        <v>39</v>
      </c>
      <c r="C40" s="310" t="s">
        <v>239</v>
      </c>
      <c r="D40" s="333" t="s">
        <v>238</v>
      </c>
      <c r="E40" s="194">
        <f t="shared" si="5"/>
        <v>8871.65</v>
      </c>
      <c r="F40" s="56">
        <f t="shared" si="6"/>
        <v>0</v>
      </c>
      <c r="G40" s="174">
        <f t="shared" si="4"/>
        <v>0</v>
      </c>
      <c r="H40" s="65">
        <v>91942.5</v>
      </c>
      <c r="I40" s="211">
        <v>0</v>
      </c>
      <c r="J40" s="211">
        <v>0</v>
      </c>
      <c r="K40" s="105">
        <v>0</v>
      </c>
      <c r="L40" s="57">
        <v>3830.94</v>
      </c>
      <c r="M40" s="159">
        <v>0</v>
      </c>
      <c r="N40" s="105">
        <f t="shared" si="7"/>
        <v>0</v>
      </c>
      <c r="O40" s="70">
        <v>5040.71</v>
      </c>
      <c r="P40" s="69">
        <v>0</v>
      </c>
      <c r="Q40" s="116">
        <v>0</v>
      </c>
      <c r="R40" s="215">
        <v>0</v>
      </c>
      <c r="S40" s="69">
        <v>0</v>
      </c>
      <c r="T40" s="105">
        <v>0</v>
      </c>
    </row>
    <row r="41" spans="1:20" ht="129" customHeight="1">
      <c r="A41" s="52"/>
      <c r="B41" s="285" t="s">
        <v>95</v>
      </c>
      <c r="C41" s="310" t="s">
        <v>240</v>
      </c>
      <c r="D41" s="333" t="s">
        <v>241</v>
      </c>
      <c r="E41" s="194">
        <f t="shared" si="5"/>
        <v>3000.11</v>
      </c>
      <c r="F41" s="56">
        <f t="shared" si="6"/>
        <v>0</v>
      </c>
      <c r="G41" s="174">
        <f t="shared" si="4"/>
        <v>0</v>
      </c>
      <c r="H41" s="287">
        <v>72002.5</v>
      </c>
      <c r="I41" s="212">
        <v>0</v>
      </c>
      <c r="J41" s="212">
        <v>0</v>
      </c>
      <c r="K41" s="105">
        <v>0</v>
      </c>
      <c r="L41" s="38">
        <v>3000.11</v>
      </c>
      <c r="M41" s="204">
        <v>0</v>
      </c>
      <c r="N41" s="105">
        <v>0</v>
      </c>
      <c r="O41" s="71">
        <v>0</v>
      </c>
      <c r="P41" s="39">
        <v>0</v>
      </c>
      <c r="Q41" s="116">
        <v>0</v>
      </c>
      <c r="R41" s="236">
        <v>0</v>
      </c>
      <c r="S41" s="39">
        <v>0</v>
      </c>
      <c r="T41" s="105">
        <v>0</v>
      </c>
    </row>
    <row r="42" spans="1:20" ht="129" customHeight="1">
      <c r="A42" s="52"/>
      <c r="B42" s="285" t="s">
        <v>39</v>
      </c>
      <c r="C42" s="310" t="s">
        <v>242</v>
      </c>
      <c r="D42" s="333" t="s">
        <v>243</v>
      </c>
      <c r="E42" s="194">
        <f t="shared" si="5"/>
        <v>4939.400000000001</v>
      </c>
      <c r="F42" s="56">
        <f t="shared" si="6"/>
        <v>0</v>
      </c>
      <c r="G42" s="174">
        <f t="shared" si="4"/>
        <v>0</v>
      </c>
      <c r="H42" s="287">
        <v>6573.3</v>
      </c>
      <c r="I42" s="212">
        <v>0</v>
      </c>
      <c r="J42" s="212">
        <v>0</v>
      </c>
      <c r="K42" s="105">
        <v>0</v>
      </c>
      <c r="L42" s="38">
        <v>273.89</v>
      </c>
      <c r="M42" s="204">
        <v>0</v>
      </c>
      <c r="N42" s="105">
        <v>0</v>
      </c>
      <c r="O42" s="71">
        <v>4665.51</v>
      </c>
      <c r="P42" s="39">
        <v>0</v>
      </c>
      <c r="Q42" s="116">
        <v>0</v>
      </c>
      <c r="R42" s="236">
        <v>0</v>
      </c>
      <c r="S42" s="39">
        <v>0</v>
      </c>
      <c r="T42" s="105">
        <v>0</v>
      </c>
    </row>
    <row r="43" spans="1:20" ht="167.25" customHeight="1" thickBot="1">
      <c r="A43" s="52">
        <v>28</v>
      </c>
      <c r="B43" s="285" t="s">
        <v>39</v>
      </c>
      <c r="C43" s="310" t="s">
        <v>244</v>
      </c>
      <c r="D43" s="333" t="s">
        <v>245</v>
      </c>
      <c r="E43" s="194">
        <f t="shared" si="5"/>
        <v>93023.33</v>
      </c>
      <c r="F43" s="56">
        <f t="shared" si="6"/>
        <v>93023.33</v>
      </c>
      <c r="G43" s="174">
        <f t="shared" si="4"/>
        <v>1</v>
      </c>
      <c r="H43" s="287">
        <v>418332.6</v>
      </c>
      <c r="I43" s="212">
        <v>93023.33</v>
      </c>
      <c r="J43" s="212">
        <v>93023.33</v>
      </c>
      <c r="K43" s="105">
        <f>J43/I43</f>
        <v>1</v>
      </c>
      <c r="L43" s="38">
        <v>0</v>
      </c>
      <c r="M43" s="204">
        <v>0</v>
      </c>
      <c r="N43" s="105">
        <v>0</v>
      </c>
      <c r="O43" s="71">
        <v>0</v>
      </c>
      <c r="P43" s="39">
        <v>0</v>
      </c>
      <c r="Q43" s="116">
        <v>0</v>
      </c>
      <c r="R43" s="236">
        <v>0</v>
      </c>
      <c r="S43" s="39">
        <v>0</v>
      </c>
      <c r="T43" s="105">
        <v>0</v>
      </c>
    </row>
    <row r="44" spans="1:20" ht="51" customHeight="1">
      <c r="A44" s="61"/>
      <c r="B44" s="144"/>
      <c r="C44" s="133" t="s">
        <v>34</v>
      </c>
      <c r="D44" s="300" t="s">
        <v>27</v>
      </c>
      <c r="E44" s="186"/>
      <c r="F44" s="112"/>
      <c r="G44" s="179"/>
      <c r="H44" s="63"/>
      <c r="I44" s="62"/>
      <c r="J44" s="62"/>
      <c r="K44" s="101"/>
      <c r="L44" s="63"/>
      <c r="M44" s="62"/>
      <c r="N44" s="64"/>
      <c r="O44" s="63"/>
      <c r="P44" s="62"/>
      <c r="Q44" s="64"/>
      <c r="R44" s="190"/>
      <c r="S44" s="62"/>
      <c r="T44" s="64"/>
    </row>
    <row r="45" spans="1:20" ht="90">
      <c r="A45" s="55">
        <v>29</v>
      </c>
      <c r="B45" s="143" t="s">
        <v>28</v>
      </c>
      <c r="C45" s="218" t="s">
        <v>96</v>
      </c>
      <c r="D45" s="335" t="s">
        <v>97</v>
      </c>
      <c r="E45" s="196">
        <f>SUM(I45+L45+O45+R45)</f>
        <v>480222.18799999997</v>
      </c>
      <c r="F45" s="169">
        <f>J45+M45+P45+S45</f>
        <v>246498.376</v>
      </c>
      <c r="G45" s="177">
        <f>F45/E45</f>
        <v>0.5133006807257311</v>
      </c>
      <c r="H45" s="109">
        <v>664264.5</v>
      </c>
      <c r="I45" s="113">
        <v>167627.088</v>
      </c>
      <c r="J45" s="113">
        <v>167618.889</v>
      </c>
      <c r="K45" s="98">
        <f>J45/I45</f>
        <v>0.9999510878575902</v>
      </c>
      <c r="L45" s="109">
        <v>312595.1</v>
      </c>
      <c r="M45" s="113">
        <v>78879.487</v>
      </c>
      <c r="N45" s="98">
        <f>SUM(M45/L45)</f>
        <v>0.25233756703160093</v>
      </c>
      <c r="O45" s="168">
        <v>0</v>
      </c>
      <c r="P45" s="169">
        <v>0</v>
      </c>
      <c r="Q45" s="120">
        <v>0</v>
      </c>
      <c r="R45" s="237">
        <v>0</v>
      </c>
      <c r="S45" s="169">
        <v>0</v>
      </c>
      <c r="T45" s="98">
        <v>0</v>
      </c>
    </row>
    <row r="46" spans="1:20" ht="75">
      <c r="A46" s="55">
        <v>30</v>
      </c>
      <c r="B46" s="140" t="s">
        <v>246</v>
      </c>
      <c r="C46" s="125" t="s">
        <v>150</v>
      </c>
      <c r="D46" s="288" t="s">
        <v>151</v>
      </c>
      <c r="E46" s="196">
        <f>SUM(I46+L46+O46+R46)</f>
        <v>176646.93</v>
      </c>
      <c r="F46" s="169">
        <f>J46+M46+P46+S46</f>
        <v>118341.95300000001</v>
      </c>
      <c r="G46" s="177">
        <f>F46/E46</f>
        <v>0.6699349544314187</v>
      </c>
      <c r="H46" s="289">
        <v>204352.9</v>
      </c>
      <c r="I46" s="113">
        <v>80480.86</v>
      </c>
      <c r="J46" s="290">
        <v>80472.528</v>
      </c>
      <c r="K46" s="98">
        <f>J46/I46</f>
        <v>0.9998964722792476</v>
      </c>
      <c r="L46" s="109">
        <v>96166.07</v>
      </c>
      <c r="M46" s="290">
        <v>37869.425</v>
      </c>
      <c r="N46" s="98">
        <f>SUM(M46/L46)</f>
        <v>0.39379195801596134</v>
      </c>
      <c r="O46" s="168">
        <v>0</v>
      </c>
      <c r="P46" s="169">
        <v>0</v>
      </c>
      <c r="Q46" s="120">
        <v>0</v>
      </c>
      <c r="R46" s="237">
        <v>0</v>
      </c>
      <c r="S46" s="169">
        <v>0</v>
      </c>
      <c r="T46" s="98">
        <v>0</v>
      </c>
    </row>
    <row r="47" spans="1:20" ht="90">
      <c r="A47" s="55">
        <v>31</v>
      </c>
      <c r="B47" s="255" t="s">
        <v>28</v>
      </c>
      <c r="C47" s="311" t="s">
        <v>247</v>
      </c>
      <c r="D47" s="288" t="s">
        <v>248</v>
      </c>
      <c r="E47" s="196">
        <f>SUM(I47+L47+O47+R47)</f>
        <v>1002.6</v>
      </c>
      <c r="F47" s="169">
        <f>J47+M47+P47+S47</f>
        <v>0</v>
      </c>
      <c r="G47" s="177">
        <f>F47/E47</f>
        <v>0</v>
      </c>
      <c r="H47" s="289">
        <v>2130.5</v>
      </c>
      <c r="I47" s="113">
        <v>0</v>
      </c>
      <c r="J47" s="290">
        <v>0</v>
      </c>
      <c r="K47" s="98">
        <v>0</v>
      </c>
      <c r="L47" s="109">
        <v>1002.6</v>
      </c>
      <c r="M47" s="290">
        <v>0</v>
      </c>
      <c r="N47" s="98">
        <v>0</v>
      </c>
      <c r="O47" s="168">
        <v>0</v>
      </c>
      <c r="P47" s="169">
        <v>0</v>
      </c>
      <c r="Q47" s="120">
        <v>0</v>
      </c>
      <c r="R47" s="237">
        <v>0</v>
      </c>
      <c r="S47" s="169">
        <v>0</v>
      </c>
      <c r="T47" s="98">
        <v>0</v>
      </c>
    </row>
    <row r="48" spans="1:20" ht="124.5" customHeight="1" thickBot="1">
      <c r="A48" s="55">
        <v>32</v>
      </c>
      <c r="B48" s="140" t="s">
        <v>28</v>
      </c>
      <c r="C48" s="125" t="s">
        <v>127</v>
      </c>
      <c r="D48" s="336" t="s">
        <v>128</v>
      </c>
      <c r="E48" s="194">
        <f>SUM(I48+L48+O48+R48)</f>
        <v>1185476.6</v>
      </c>
      <c r="F48" s="66">
        <f>J48+M48+P48+S48</f>
        <v>593587.9</v>
      </c>
      <c r="G48" s="174">
        <f>F48/E48</f>
        <v>0.5007166737833543</v>
      </c>
      <c r="H48" s="234">
        <v>1661385.8</v>
      </c>
      <c r="I48" s="56">
        <v>403648</v>
      </c>
      <c r="J48" s="203">
        <v>403639.8</v>
      </c>
      <c r="K48" s="105">
        <f>J48/I48</f>
        <v>0.9999796852703345</v>
      </c>
      <c r="L48" s="57">
        <v>781828.6</v>
      </c>
      <c r="M48" s="203">
        <v>189948.1</v>
      </c>
      <c r="N48" s="105">
        <f>SUM(M48/L48)</f>
        <v>0.24295363459459018</v>
      </c>
      <c r="O48" s="65">
        <v>0</v>
      </c>
      <c r="P48" s="66">
        <v>0</v>
      </c>
      <c r="Q48" s="116">
        <v>0</v>
      </c>
      <c r="R48" s="210">
        <v>0</v>
      </c>
      <c r="S48" s="66">
        <v>0</v>
      </c>
      <c r="T48" s="105">
        <v>0</v>
      </c>
    </row>
    <row r="49" spans="1:20" ht="50.25" customHeight="1">
      <c r="A49" s="100"/>
      <c r="B49" s="144"/>
      <c r="C49" s="133" t="s">
        <v>35</v>
      </c>
      <c r="D49" s="337" t="s">
        <v>165</v>
      </c>
      <c r="E49" s="186"/>
      <c r="F49" s="219"/>
      <c r="G49" s="179"/>
      <c r="H49" s="222"/>
      <c r="I49" s="220"/>
      <c r="J49" s="220"/>
      <c r="K49" s="221"/>
      <c r="L49" s="222"/>
      <c r="M49" s="223"/>
      <c r="N49" s="225"/>
      <c r="O49" s="224"/>
      <c r="P49" s="223"/>
      <c r="Q49" s="225"/>
      <c r="R49" s="243"/>
      <c r="S49" s="198"/>
      <c r="T49" s="226"/>
    </row>
    <row r="50" spans="1:20" s="27" customFormat="1" ht="61.5" customHeight="1" thickBot="1">
      <c r="A50" s="227">
        <v>33</v>
      </c>
      <c r="B50" s="147" t="s">
        <v>166</v>
      </c>
      <c r="C50" s="201" t="s">
        <v>112</v>
      </c>
      <c r="D50" s="338" t="s">
        <v>73</v>
      </c>
      <c r="E50" s="195">
        <f>SUM(I50+L50+O50+R50)</f>
        <v>3375.247</v>
      </c>
      <c r="F50" s="102">
        <f>J50+M50+P50+S50</f>
        <v>0</v>
      </c>
      <c r="G50" s="176">
        <f>F50/E50</f>
        <v>0</v>
      </c>
      <c r="H50" s="73">
        <v>7172.4</v>
      </c>
      <c r="I50" s="74">
        <v>0</v>
      </c>
      <c r="J50" s="74">
        <v>0</v>
      </c>
      <c r="K50" s="97">
        <v>0</v>
      </c>
      <c r="L50" s="73">
        <v>3375.247</v>
      </c>
      <c r="M50" s="74">
        <v>0</v>
      </c>
      <c r="N50" s="97">
        <v>0</v>
      </c>
      <c r="O50" s="60">
        <v>0</v>
      </c>
      <c r="P50" s="59">
        <v>0</v>
      </c>
      <c r="Q50" s="119">
        <v>0</v>
      </c>
      <c r="R50" s="244">
        <v>0</v>
      </c>
      <c r="S50" s="75">
        <v>0</v>
      </c>
      <c r="T50" s="97">
        <v>0</v>
      </c>
    </row>
    <row r="51" spans="1:20" ht="92.25" customHeight="1">
      <c r="A51" s="52"/>
      <c r="B51" s="141"/>
      <c r="C51" s="131" t="s">
        <v>36</v>
      </c>
      <c r="D51" s="339" t="s">
        <v>32</v>
      </c>
      <c r="E51" s="47"/>
      <c r="F51" s="37"/>
      <c r="G51" s="175"/>
      <c r="H51" s="38"/>
      <c r="I51" s="37"/>
      <c r="J51" s="37"/>
      <c r="K51" s="93"/>
      <c r="L51" s="38"/>
      <c r="M51" s="37"/>
      <c r="N51" s="76"/>
      <c r="O51" s="38"/>
      <c r="P51" s="37"/>
      <c r="Q51" s="76"/>
      <c r="R51" s="181"/>
      <c r="S51" s="37"/>
      <c r="T51" s="76"/>
    </row>
    <row r="52" spans="1:20" ht="145.5" customHeight="1">
      <c r="A52" s="52">
        <v>34</v>
      </c>
      <c r="B52" s="255" t="s">
        <v>28</v>
      </c>
      <c r="C52" s="311" t="s">
        <v>249</v>
      </c>
      <c r="D52" s="288" t="s">
        <v>250</v>
      </c>
      <c r="E52" s="194">
        <f aca="true" t="shared" si="8" ref="E52:E57">SUM(I52+L52+O52+R52)</f>
        <v>419361.6</v>
      </c>
      <c r="F52" s="66">
        <f aca="true" t="shared" si="9" ref="F52:F57">J52+M52+P52+S52</f>
        <v>200254.4</v>
      </c>
      <c r="G52" s="174">
        <f aca="true" t="shared" si="10" ref="G52:G57">F52/E52</f>
        <v>0.47752202395259846</v>
      </c>
      <c r="H52" s="38">
        <v>19077.3</v>
      </c>
      <c r="I52" s="37">
        <v>17918.9</v>
      </c>
      <c r="J52" s="37">
        <v>17918.9</v>
      </c>
      <c r="K52" s="93">
        <f>J52/I52</f>
        <v>1</v>
      </c>
      <c r="L52" s="38">
        <v>90000</v>
      </c>
      <c r="M52" s="37">
        <v>84534.9</v>
      </c>
      <c r="N52" s="93">
        <f>M52/L52</f>
        <v>0.9392766666666666</v>
      </c>
      <c r="O52" s="38">
        <v>38104.7</v>
      </c>
      <c r="P52" s="37">
        <v>28897.2</v>
      </c>
      <c r="Q52" s="93">
        <f>P52/O52</f>
        <v>0.7583631415547164</v>
      </c>
      <c r="R52" s="181">
        <v>273338</v>
      </c>
      <c r="S52" s="37">
        <v>68903.4</v>
      </c>
      <c r="T52" s="93">
        <f>S52/R52</f>
        <v>0.25208130592892314</v>
      </c>
    </row>
    <row r="53" spans="1:20" ht="57" customHeight="1">
      <c r="A53" s="52">
        <v>35</v>
      </c>
      <c r="B53" s="255" t="s">
        <v>37</v>
      </c>
      <c r="C53" s="311" t="s">
        <v>251</v>
      </c>
      <c r="D53" s="288" t="s">
        <v>51</v>
      </c>
      <c r="E53" s="194">
        <f t="shared" si="8"/>
        <v>85265.9</v>
      </c>
      <c r="F53" s="66">
        <f t="shared" si="9"/>
        <v>0</v>
      </c>
      <c r="G53" s="174">
        <f t="shared" si="10"/>
        <v>0</v>
      </c>
      <c r="H53" s="38">
        <v>920234.5</v>
      </c>
      <c r="I53" s="37">
        <v>0</v>
      </c>
      <c r="J53" s="37">
        <v>0</v>
      </c>
      <c r="K53" s="93">
        <v>0</v>
      </c>
      <c r="L53" s="38">
        <v>75210.9</v>
      </c>
      <c r="M53" s="37">
        <v>0</v>
      </c>
      <c r="N53" s="93">
        <f>M53/L53</f>
        <v>0</v>
      </c>
      <c r="O53" s="38">
        <v>10055</v>
      </c>
      <c r="P53" s="37">
        <v>0</v>
      </c>
      <c r="Q53" s="93">
        <f>P53/O53</f>
        <v>0</v>
      </c>
      <c r="R53" s="181">
        <v>0</v>
      </c>
      <c r="S53" s="37">
        <v>0</v>
      </c>
      <c r="T53" s="93">
        <v>0</v>
      </c>
    </row>
    <row r="54" spans="1:20" ht="264.75" customHeight="1">
      <c r="A54" s="52">
        <v>36</v>
      </c>
      <c r="B54" s="255" t="s">
        <v>98</v>
      </c>
      <c r="C54" s="311" t="s">
        <v>252</v>
      </c>
      <c r="D54" s="288" t="s">
        <v>253</v>
      </c>
      <c r="E54" s="194">
        <f t="shared" si="8"/>
        <v>21185.800000000003</v>
      </c>
      <c r="F54" s="66">
        <f t="shared" si="9"/>
        <v>11010.800000000001</v>
      </c>
      <c r="G54" s="174">
        <f t="shared" si="10"/>
        <v>0.5197254764984093</v>
      </c>
      <c r="H54" s="38">
        <v>254677.2</v>
      </c>
      <c r="I54" s="37">
        <v>10574.2</v>
      </c>
      <c r="J54" s="37">
        <v>10574.2</v>
      </c>
      <c r="K54" s="93">
        <f>J54/I54</f>
        <v>1</v>
      </c>
      <c r="L54" s="38">
        <v>2387.6</v>
      </c>
      <c r="M54" s="37">
        <v>99.1</v>
      </c>
      <c r="N54" s="93">
        <f>M54/L54</f>
        <v>0.04150611492712347</v>
      </c>
      <c r="O54" s="38">
        <v>8224</v>
      </c>
      <c r="P54" s="37">
        <v>337.5</v>
      </c>
      <c r="Q54" s="93">
        <f>P54/O54</f>
        <v>0.04103842412451362</v>
      </c>
      <c r="R54" s="181">
        <v>0</v>
      </c>
      <c r="S54" s="37">
        <v>0</v>
      </c>
      <c r="T54" s="93">
        <v>0</v>
      </c>
    </row>
    <row r="55" spans="1:20" ht="126.75" customHeight="1">
      <c r="A55" s="52">
        <v>37</v>
      </c>
      <c r="B55" s="255" t="s">
        <v>98</v>
      </c>
      <c r="C55" s="311" t="s">
        <v>254</v>
      </c>
      <c r="D55" s="288" t="s">
        <v>124</v>
      </c>
      <c r="E55" s="194">
        <f t="shared" si="8"/>
        <v>120000</v>
      </c>
      <c r="F55" s="66">
        <f t="shared" si="9"/>
        <v>120000</v>
      </c>
      <c r="G55" s="174">
        <f t="shared" si="10"/>
        <v>1</v>
      </c>
      <c r="H55" s="38">
        <v>170000</v>
      </c>
      <c r="I55" s="37">
        <v>120000</v>
      </c>
      <c r="J55" s="37">
        <v>120000</v>
      </c>
      <c r="K55" s="93">
        <f>J55/I55</f>
        <v>1</v>
      </c>
      <c r="L55" s="38">
        <v>0</v>
      </c>
      <c r="M55" s="37">
        <v>0</v>
      </c>
      <c r="N55" s="93">
        <v>0</v>
      </c>
      <c r="O55" s="38">
        <v>0</v>
      </c>
      <c r="P55" s="37">
        <v>0</v>
      </c>
      <c r="Q55" s="93">
        <v>0</v>
      </c>
      <c r="R55" s="181">
        <v>0</v>
      </c>
      <c r="S55" s="37">
        <v>0</v>
      </c>
      <c r="T55" s="93">
        <v>0</v>
      </c>
    </row>
    <row r="56" spans="1:20" ht="92.25" customHeight="1">
      <c r="A56" s="52">
        <v>38</v>
      </c>
      <c r="B56" s="255" t="s">
        <v>145</v>
      </c>
      <c r="C56" s="311" t="s">
        <v>255</v>
      </c>
      <c r="D56" s="288" t="s">
        <v>146</v>
      </c>
      <c r="E56" s="194">
        <f t="shared" si="8"/>
        <v>95364.1</v>
      </c>
      <c r="F56" s="66">
        <f t="shared" si="9"/>
        <v>0</v>
      </c>
      <c r="G56" s="174">
        <f t="shared" si="10"/>
        <v>0</v>
      </c>
      <c r="H56" s="38">
        <v>355289.8</v>
      </c>
      <c r="I56" s="37">
        <v>0</v>
      </c>
      <c r="J56" s="37">
        <v>0</v>
      </c>
      <c r="K56" s="93">
        <v>0</v>
      </c>
      <c r="L56" s="38">
        <v>95364.1</v>
      </c>
      <c r="M56" s="37">
        <v>0</v>
      </c>
      <c r="N56" s="93">
        <f>M56/L56</f>
        <v>0</v>
      </c>
      <c r="O56" s="38">
        <v>0</v>
      </c>
      <c r="P56" s="37">
        <v>0</v>
      </c>
      <c r="Q56" s="93">
        <v>0</v>
      </c>
      <c r="R56" s="181">
        <v>0</v>
      </c>
      <c r="S56" s="37">
        <v>0</v>
      </c>
      <c r="T56" s="93">
        <v>0</v>
      </c>
    </row>
    <row r="57" spans="1:20" ht="60.75" thickBot="1">
      <c r="A57" s="52">
        <v>39</v>
      </c>
      <c r="B57" s="140" t="s">
        <v>129</v>
      </c>
      <c r="C57" s="125" t="s">
        <v>111</v>
      </c>
      <c r="D57" s="340" t="s">
        <v>72</v>
      </c>
      <c r="E57" s="194">
        <f t="shared" si="8"/>
        <v>7920.029</v>
      </c>
      <c r="F57" s="56">
        <f t="shared" si="9"/>
        <v>6039.175</v>
      </c>
      <c r="G57" s="174">
        <f t="shared" si="10"/>
        <v>0.7625193039065892</v>
      </c>
      <c r="H57" s="70">
        <v>8101.6</v>
      </c>
      <c r="I57" s="69">
        <v>4107.529</v>
      </c>
      <c r="J57" s="69">
        <v>4106.644</v>
      </c>
      <c r="K57" s="105">
        <f>J57/I57</f>
        <v>0.9997845419959298</v>
      </c>
      <c r="L57" s="70">
        <v>3812.5</v>
      </c>
      <c r="M57" s="69">
        <v>1932.531</v>
      </c>
      <c r="N57" s="105">
        <f>M57/L57</f>
        <v>0.5068933770491804</v>
      </c>
      <c r="O57" s="57">
        <v>0</v>
      </c>
      <c r="P57" s="56">
        <v>0</v>
      </c>
      <c r="Q57" s="116">
        <v>0</v>
      </c>
      <c r="R57" s="203">
        <v>0</v>
      </c>
      <c r="S57" s="56">
        <v>0</v>
      </c>
      <c r="T57" s="105">
        <v>0</v>
      </c>
    </row>
    <row r="58" spans="1:20" ht="46.5" customHeight="1">
      <c r="A58" s="100"/>
      <c r="B58" s="144"/>
      <c r="C58" s="134" t="s">
        <v>74</v>
      </c>
      <c r="D58" s="341" t="s">
        <v>75</v>
      </c>
      <c r="E58" s="186"/>
      <c r="F58" s="62"/>
      <c r="G58" s="179"/>
      <c r="H58" s="188"/>
      <c r="I58" s="189"/>
      <c r="J58" s="189"/>
      <c r="K58" s="101"/>
      <c r="L58" s="188"/>
      <c r="M58" s="189"/>
      <c r="N58" s="202"/>
      <c r="O58" s="188"/>
      <c r="P58" s="189"/>
      <c r="Q58" s="202"/>
      <c r="R58" s="190"/>
      <c r="S58" s="62"/>
      <c r="T58" s="64"/>
    </row>
    <row r="59" spans="1:20" ht="40.5" customHeight="1" thickBot="1">
      <c r="A59" s="58">
        <v>40</v>
      </c>
      <c r="B59" s="145" t="s">
        <v>108</v>
      </c>
      <c r="C59" s="132" t="s">
        <v>109</v>
      </c>
      <c r="D59" s="342" t="s">
        <v>110</v>
      </c>
      <c r="E59" s="195">
        <f>SUM(I59+L59+O59+R59)</f>
        <v>79.4</v>
      </c>
      <c r="F59" s="59">
        <f>J59+M59+P59+S59</f>
        <v>0</v>
      </c>
      <c r="G59" s="176">
        <f>F59/E59</f>
        <v>0</v>
      </c>
      <c r="H59" s="73">
        <v>1911.4</v>
      </c>
      <c r="I59" s="74">
        <v>0</v>
      </c>
      <c r="J59" s="74">
        <v>0</v>
      </c>
      <c r="K59" s="97">
        <v>0</v>
      </c>
      <c r="L59" s="73">
        <v>79.4</v>
      </c>
      <c r="M59" s="74">
        <v>0</v>
      </c>
      <c r="N59" s="97">
        <f>SUM(M59/L59)</f>
        <v>0</v>
      </c>
      <c r="O59" s="73">
        <v>0</v>
      </c>
      <c r="P59" s="74">
        <v>0</v>
      </c>
      <c r="Q59" s="119">
        <v>0</v>
      </c>
      <c r="R59" s="214">
        <v>0</v>
      </c>
      <c r="S59" s="74">
        <v>0</v>
      </c>
      <c r="T59" s="97">
        <v>0</v>
      </c>
    </row>
    <row r="60" spans="1:20" ht="71.25">
      <c r="A60" s="61"/>
      <c r="B60" s="144"/>
      <c r="C60" s="134" t="s">
        <v>48</v>
      </c>
      <c r="D60" s="341" t="s">
        <v>47</v>
      </c>
      <c r="E60" s="186"/>
      <c r="F60" s="62"/>
      <c r="G60" s="179"/>
      <c r="H60" s="63"/>
      <c r="I60" s="62"/>
      <c r="J60" s="62"/>
      <c r="K60" s="101"/>
      <c r="L60" s="63"/>
      <c r="M60" s="62"/>
      <c r="N60" s="64"/>
      <c r="O60" s="63"/>
      <c r="P60" s="62"/>
      <c r="Q60" s="64"/>
      <c r="R60" s="190"/>
      <c r="S60" s="62"/>
      <c r="T60" s="64"/>
    </row>
    <row r="61" spans="1:20" ht="128.25" customHeight="1" thickBot="1">
      <c r="A61" s="58">
        <v>41</v>
      </c>
      <c r="B61" s="145" t="s">
        <v>105</v>
      </c>
      <c r="C61" s="132" t="s">
        <v>106</v>
      </c>
      <c r="D61" s="338" t="s">
        <v>107</v>
      </c>
      <c r="E61" s="195">
        <f>SUM(I61+L61+O61+R61)</f>
        <v>4067.2</v>
      </c>
      <c r="F61" s="59">
        <f>J61+M61+P61+S61</f>
        <v>0</v>
      </c>
      <c r="G61" s="176">
        <f>F61/E61</f>
        <v>0</v>
      </c>
      <c r="H61" s="60">
        <v>8642.8</v>
      </c>
      <c r="I61" s="59">
        <v>0</v>
      </c>
      <c r="J61" s="59">
        <v>0</v>
      </c>
      <c r="K61" s="97">
        <v>0</v>
      </c>
      <c r="L61" s="60">
        <v>4067.2</v>
      </c>
      <c r="M61" s="59">
        <v>0</v>
      </c>
      <c r="N61" s="97">
        <f>SUM(M61/L61)</f>
        <v>0</v>
      </c>
      <c r="O61" s="73">
        <v>0</v>
      </c>
      <c r="P61" s="74">
        <v>0</v>
      </c>
      <c r="Q61" s="119">
        <v>0</v>
      </c>
      <c r="R61" s="214">
        <v>0</v>
      </c>
      <c r="S61" s="74">
        <v>0</v>
      </c>
      <c r="T61" s="97">
        <v>0</v>
      </c>
    </row>
    <row r="62" spans="1:20" ht="50.25" customHeight="1">
      <c r="A62" s="48"/>
      <c r="B62" s="141"/>
      <c r="C62" s="135" t="s">
        <v>40</v>
      </c>
      <c r="D62" s="339" t="s">
        <v>168</v>
      </c>
      <c r="E62" s="47"/>
      <c r="F62" s="37"/>
      <c r="G62" s="175"/>
      <c r="H62" s="43"/>
      <c r="I62" s="42"/>
      <c r="J62" s="42"/>
      <c r="K62" s="104"/>
      <c r="L62" s="43"/>
      <c r="M62" s="42"/>
      <c r="N62" s="46"/>
      <c r="O62" s="77"/>
      <c r="P62" s="42"/>
      <c r="Q62" s="46"/>
      <c r="R62" s="54"/>
      <c r="S62" s="44"/>
      <c r="T62" s="45"/>
    </row>
    <row r="63" spans="1:20" ht="63.75" customHeight="1">
      <c r="A63" s="52">
        <v>42</v>
      </c>
      <c r="B63" s="254" t="s">
        <v>118</v>
      </c>
      <c r="C63" s="312" t="s">
        <v>188</v>
      </c>
      <c r="D63" s="343" t="s">
        <v>119</v>
      </c>
      <c r="E63" s="194">
        <f>SUM(I63+L63+O63+R63)</f>
        <v>50</v>
      </c>
      <c r="F63" s="56">
        <f aca="true" t="shared" si="11" ref="F63:F78">J63+M63+P63+S63</f>
        <v>0</v>
      </c>
      <c r="G63" s="174">
        <v>0</v>
      </c>
      <c r="H63" s="57">
        <v>1000</v>
      </c>
      <c r="I63" s="69">
        <v>0</v>
      </c>
      <c r="J63" s="69">
        <v>0</v>
      </c>
      <c r="K63" s="105">
        <v>0</v>
      </c>
      <c r="L63" s="57">
        <v>50</v>
      </c>
      <c r="M63" s="69">
        <v>0</v>
      </c>
      <c r="N63" s="105">
        <v>0</v>
      </c>
      <c r="O63" s="70">
        <v>0</v>
      </c>
      <c r="P63" s="69">
        <v>0</v>
      </c>
      <c r="Q63" s="116">
        <v>0</v>
      </c>
      <c r="R63" s="203">
        <v>0</v>
      </c>
      <c r="S63" s="56">
        <v>0</v>
      </c>
      <c r="T63" s="105">
        <v>0</v>
      </c>
    </row>
    <row r="64" spans="1:20" ht="63" customHeight="1">
      <c r="A64" s="52">
        <v>43</v>
      </c>
      <c r="B64" s="254" t="s">
        <v>118</v>
      </c>
      <c r="C64" s="312" t="s">
        <v>188</v>
      </c>
      <c r="D64" s="343" t="s">
        <v>119</v>
      </c>
      <c r="E64" s="194">
        <f>SUM(I64+L64+O64+R64)</f>
        <v>264.7</v>
      </c>
      <c r="F64" s="56">
        <f t="shared" si="11"/>
        <v>260.5</v>
      </c>
      <c r="G64" s="174">
        <f>F64/E64</f>
        <v>0.9841329807329052</v>
      </c>
      <c r="H64" s="38">
        <v>350</v>
      </c>
      <c r="I64" s="39">
        <v>250</v>
      </c>
      <c r="J64" s="69">
        <v>250</v>
      </c>
      <c r="K64" s="105">
        <f>J64/I64</f>
        <v>1</v>
      </c>
      <c r="L64" s="57">
        <v>14.7</v>
      </c>
      <c r="M64" s="69">
        <v>10.5</v>
      </c>
      <c r="N64" s="105">
        <v>0</v>
      </c>
      <c r="O64" s="70">
        <v>0</v>
      </c>
      <c r="P64" s="69">
        <v>0</v>
      </c>
      <c r="Q64" s="116">
        <v>0</v>
      </c>
      <c r="R64" s="203">
        <v>0</v>
      </c>
      <c r="S64" s="56">
        <v>0</v>
      </c>
      <c r="T64" s="105">
        <v>0</v>
      </c>
    </row>
    <row r="65" spans="1:20" ht="38.25">
      <c r="A65" s="52">
        <v>44</v>
      </c>
      <c r="B65" s="254" t="s">
        <v>118</v>
      </c>
      <c r="C65" s="312" t="s">
        <v>189</v>
      </c>
      <c r="D65" s="343" t="s">
        <v>190</v>
      </c>
      <c r="E65" s="194">
        <f>SUM(I65+L65+O65+R65)</f>
        <v>2000</v>
      </c>
      <c r="F65" s="56">
        <f t="shared" si="11"/>
        <v>2000</v>
      </c>
      <c r="G65" s="174">
        <f>F65/E65</f>
        <v>1</v>
      </c>
      <c r="H65" s="38">
        <v>2000</v>
      </c>
      <c r="I65" s="37">
        <v>2000</v>
      </c>
      <c r="J65" s="37">
        <v>2000</v>
      </c>
      <c r="K65" s="105">
        <f>J65/I65</f>
        <v>1</v>
      </c>
      <c r="L65" s="57">
        <v>0</v>
      </c>
      <c r="M65" s="56">
        <v>0</v>
      </c>
      <c r="N65" s="105">
        <v>0</v>
      </c>
      <c r="O65" s="70">
        <v>0</v>
      </c>
      <c r="P65" s="69">
        <v>0</v>
      </c>
      <c r="Q65" s="116">
        <v>0</v>
      </c>
      <c r="R65" s="215">
        <f>SUM(V65+Y65+AB65+AE65)</f>
        <v>0</v>
      </c>
      <c r="S65" s="69">
        <f>SUM(W65+Z65+AC65+AF65)</f>
        <v>0</v>
      </c>
      <c r="T65" s="105">
        <v>0</v>
      </c>
    </row>
    <row r="66" spans="1:20" ht="52.5" customHeight="1">
      <c r="A66" s="52">
        <v>45</v>
      </c>
      <c r="B66" s="254" t="s">
        <v>118</v>
      </c>
      <c r="C66" s="312" t="s">
        <v>191</v>
      </c>
      <c r="D66" s="343" t="s">
        <v>164</v>
      </c>
      <c r="E66" s="194">
        <f>SUM(I66+L66+O66+R66)</f>
        <v>11498.70506</v>
      </c>
      <c r="F66" s="56">
        <f t="shared" si="11"/>
        <v>11498.70506</v>
      </c>
      <c r="G66" s="174">
        <f>F66/E66</f>
        <v>1</v>
      </c>
      <c r="H66" s="38">
        <v>20000</v>
      </c>
      <c r="I66" s="37">
        <v>11498.70506</v>
      </c>
      <c r="J66" s="37">
        <v>11498.70506</v>
      </c>
      <c r="K66" s="105">
        <f>J66/I66</f>
        <v>1</v>
      </c>
      <c r="L66" s="38">
        <v>0</v>
      </c>
      <c r="M66" s="37">
        <v>0</v>
      </c>
      <c r="N66" s="105">
        <v>0</v>
      </c>
      <c r="O66" s="71">
        <v>0</v>
      </c>
      <c r="P66" s="39">
        <v>0</v>
      </c>
      <c r="Q66" s="116">
        <v>0</v>
      </c>
      <c r="R66" s="215">
        <v>0</v>
      </c>
      <c r="S66" s="69">
        <v>0</v>
      </c>
      <c r="T66" s="105">
        <v>0</v>
      </c>
    </row>
    <row r="67" spans="1:20" ht="112.5" customHeight="1">
      <c r="A67" s="52">
        <v>46</v>
      </c>
      <c r="B67" s="254" t="s">
        <v>118</v>
      </c>
      <c r="C67" s="312" t="s">
        <v>192</v>
      </c>
      <c r="D67" s="343" t="s">
        <v>193</v>
      </c>
      <c r="E67" s="194">
        <f aca="true" t="shared" si="12" ref="E67:E78">SUM(I67+L67+O67+R67)</f>
        <v>3483.9505400000003</v>
      </c>
      <c r="F67" s="37">
        <f t="shared" si="11"/>
        <v>721.20493</v>
      </c>
      <c r="G67" s="174">
        <f aca="true" t="shared" si="13" ref="G67:G73">F67/E67</f>
        <v>0.20700779810726014</v>
      </c>
      <c r="H67" s="38">
        <v>18174.7</v>
      </c>
      <c r="I67" s="37">
        <v>623.12154</v>
      </c>
      <c r="J67" s="37">
        <v>623.12154</v>
      </c>
      <c r="K67" s="105">
        <f aca="true" t="shared" si="14" ref="K67:K76">J67/I67</f>
        <v>1</v>
      </c>
      <c r="L67" s="38">
        <v>757.279</v>
      </c>
      <c r="M67" s="37">
        <v>25.96339</v>
      </c>
      <c r="N67" s="104">
        <f>SUM(M67/L67)</f>
        <v>0.03428510496131545</v>
      </c>
      <c r="O67" s="71">
        <v>2103.55</v>
      </c>
      <c r="P67" s="39">
        <v>72.12</v>
      </c>
      <c r="Q67" s="115">
        <f>SUM(P67/O67)</f>
        <v>0.03428489933683535</v>
      </c>
      <c r="R67" s="238">
        <v>0</v>
      </c>
      <c r="S67" s="42">
        <v>0</v>
      </c>
      <c r="T67" s="104">
        <v>0</v>
      </c>
    </row>
    <row r="68" spans="1:22" ht="81" customHeight="1">
      <c r="A68" s="52">
        <v>47</v>
      </c>
      <c r="B68" s="254" t="s">
        <v>118</v>
      </c>
      <c r="C68" s="312" t="s">
        <v>194</v>
      </c>
      <c r="D68" s="343" t="s">
        <v>195</v>
      </c>
      <c r="E68" s="194">
        <f t="shared" si="12"/>
        <v>187421.6</v>
      </c>
      <c r="F68" s="37">
        <f t="shared" si="11"/>
        <v>187421.6</v>
      </c>
      <c r="G68" s="174">
        <f t="shared" si="13"/>
        <v>1</v>
      </c>
      <c r="H68" s="57">
        <v>134931.7</v>
      </c>
      <c r="I68" s="56">
        <v>134931.7</v>
      </c>
      <c r="J68" s="56">
        <v>134931.7</v>
      </c>
      <c r="K68" s="105">
        <f t="shared" si="14"/>
        <v>1</v>
      </c>
      <c r="L68" s="57">
        <v>52489.9</v>
      </c>
      <c r="M68" s="56">
        <v>52489.9</v>
      </c>
      <c r="N68" s="105">
        <f>SUM(M68/L68)</f>
        <v>1</v>
      </c>
      <c r="O68" s="70">
        <v>0</v>
      </c>
      <c r="P68" s="69">
        <v>0</v>
      </c>
      <c r="Q68" s="116">
        <v>0</v>
      </c>
      <c r="R68" s="215">
        <v>0</v>
      </c>
      <c r="S68" s="69">
        <v>0</v>
      </c>
      <c r="T68" s="105">
        <v>0</v>
      </c>
      <c r="V68" s="28"/>
    </row>
    <row r="69" spans="1:22" ht="58.5" customHeight="1">
      <c r="A69" s="52">
        <v>48</v>
      </c>
      <c r="B69" s="254" t="s">
        <v>118</v>
      </c>
      <c r="C69" s="312" t="s">
        <v>120</v>
      </c>
      <c r="D69" s="343" t="s">
        <v>196</v>
      </c>
      <c r="E69" s="194">
        <f t="shared" si="12"/>
        <v>41614.674</v>
      </c>
      <c r="F69" s="37">
        <f t="shared" si="11"/>
        <v>0</v>
      </c>
      <c r="G69" s="174">
        <v>0</v>
      </c>
      <c r="H69" s="57">
        <v>75940.9</v>
      </c>
      <c r="I69" s="56">
        <v>0</v>
      </c>
      <c r="J69" s="113">
        <v>0</v>
      </c>
      <c r="K69" s="105">
        <v>0</v>
      </c>
      <c r="L69" s="57">
        <v>35736.894</v>
      </c>
      <c r="M69" s="56">
        <v>0</v>
      </c>
      <c r="N69" s="105">
        <v>0</v>
      </c>
      <c r="O69" s="70">
        <v>5877.78</v>
      </c>
      <c r="P69" s="69">
        <v>0</v>
      </c>
      <c r="Q69" s="116">
        <v>0</v>
      </c>
      <c r="R69" s="215">
        <v>0</v>
      </c>
      <c r="S69" s="69">
        <v>0</v>
      </c>
      <c r="T69" s="105">
        <v>0</v>
      </c>
      <c r="V69" s="28"/>
    </row>
    <row r="70" spans="1:22" ht="66.75" customHeight="1">
      <c r="A70" s="52">
        <v>49</v>
      </c>
      <c r="B70" s="254" t="s">
        <v>118</v>
      </c>
      <c r="C70" s="312" t="s">
        <v>120</v>
      </c>
      <c r="D70" s="343" t="s">
        <v>197</v>
      </c>
      <c r="E70" s="194">
        <f t="shared" si="12"/>
        <v>41620.52157</v>
      </c>
      <c r="F70" s="37">
        <f t="shared" si="11"/>
        <v>22225.121</v>
      </c>
      <c r="G70" s="174">
        <f t="shared" si="13"/>
        <v>0.5339942932387428</v>
      </c>
      <c r="H70" s="57">
        <v>49751.3</v>
      </c>
      <c r="I70" s="56">
        <v>14357.42557</v>
      </c>
      <c r="J70" s="113">
        <v>14357.42557</v>
      </c>
      <c r="K70" s="105">
        <f t="shared" si="14"/>
        <v>1</v>
      </c>
      <c r="L70" s="57">
        <v>23412.376</v>
      </c>
      <c r="M70" s="56">
        <v>6756.43543</v>
      </c>
      <c r="N70" s="105">
        <f>SUM(M70/L70)</f>
        <v>0.28858392800457333</v>
      </c>
      <c r="O70" s="70">
        <v>3850.72</v>
      </c>
      <c r="P70" s="69">
        <v>1111.26</v>
      </c>
      <c r="Q70" s="116">
        <v>0</v>
      </c>
      <c r="R70" s="215">
        <v>0</v>
      </c>
      <c r="S70" s="69">
        <v>0</v>
      </c>
      <c r="T70" s="105">
        <v>0</v>
      </c>
      <c r="V70" s="28"/>
    </row>
    <row r="71" spans="1:22" ht="45.75" customHeight="1">
      <c r="A71" s="52">
        <v>50</v>
      </c>
      <c r="B71" s="254" t="s">
        <v>118</v>
      </c>
      <c r="C71" s="312" t="s">
        <v>198</v>
      </c>
      <c r="D71" s="343" t="s">
        <v>199</v>
      </c>
      <c r="E71" s="194">
        <f t="shared" si="12"/>
        <v>2068.919</v>
      </c>
      <c r="F71" s="37">
        <f t="shared" si="11"/>
        <v>0</v>
      </c>
      <c r="G71" s="174">
        <f t="shared" si="13"/>
        <v>0</v>
      </c>
      <c r="H71" s="291">
        <v>3774.7</v>
      </c>
      <c r="I71" s="292">
        <v>0</v>
      </c>
      <c r="J71" s="293">
        <v>0</v>
      </c>
      <c r="K71" s="105">
        <v>0</v>
      </c>
      <c r="L71" s="294">
        <v>1776.329</v>
      </c>
      <c r="M71" s="79">
        <v>0</v>
      </c>
      <c r="N71" s="104">
        <v>0</v>
      </c>
      <c r="O71" s="294">
        <v>292.59</v>
      </c>
      <c r="P71" s="79">
        <v>0</v>
      </c>
      <c r="Q71" s="115">
        <v>0</v>
      </c>
      <c r="R71" s="54">
        <v>0</v>
      </c>
      <c r="S71" s="44">
        <v>0</v>
      </c>
      <c r="T71" s="104">
        <v>0</v>
      </c>
      <c r="V71" s="28"/>
    </row>
    <row r="72" spans="1:20" ht="81.75" customHeight="1">
      <c r="A72" s="52">
        <v>51</v>
      </c>
      <c r="B72" s="254" t="s">
        <v>118</v>
      </c>
      <c r="C72" s="312" t="s">
        <v>200</v>
      </c>
      <c r="D72" s="343" t="s">
        <v>201</v>
      </c>
      <c r="E72" s="194">
        <f t="shared" si="12"/>
        <v>13418.537600000001</v>
      </c>
      <c r="F72" s="37">
        <f t="shared" si="11"/>
        <v>10697.6169</v>
      </c>
      <c r="G72" s="174">
        <f t="shared" si="13"/>
        <v>0.7972267335599968</v>
      </c>
      <c r="H72" s="149">
        <v>10838.7</v>
      </c>
      <c r="I72" s="80">
        <v>6546.9426</v>
      </c>
      <c r="J72" s="80">
        <v>6546.9426</v>
      </c>
      <c r="K72" s="105">
        <f t="shared" si="14"/>
        <v>1</v>
      </c>
      <c r="L72" s="149">
        <v>5100.565</v>
      </c>
      <c r="M72" s="80">
        <v>3080.9143</v>
      </c>
      <c r="N72" s="105">
        <f>SUM(M72/L72)</f>
        <v>0.6040339256533345</v>
      </c>
      <c r="O72" s="149">
        <v>1771.03</v>
      </c>
      <c r="P72" s="80">
        <v>1069.76</v>
      </c>
      <c r="Q72" s="116">
        <v>0</v>
      </c>
      <c r="R72" s="203">
        <v>0</v>
      </c>
      <c r="S72" s="56">
        <v>0</v>
      </c>
      <c r="T72" s="105">
        <v>0</v>
      </c>
    </row>
    <row r="73" spans="1:20" ht="60.75" customHeight="1">
      <c r="A73" s="52">
        <v>52</v>
      </c>
      <c r="B73" s="254" t="s">
        <v>118</v>
      </c>
      <c r="C73" s="312" t="s">
        <v>202</v>
      </c>
      <c r="D73" s="343" t="s">
        <v>163</v>
      </c>
      <c r="E73" s="194">
        <f t="shared" si="12"/>
        <v>12978.37544</v>
      </c>
      <c r="F73" s="37">
        <f t="shared" si="11"/>
        <v>11443.197479999999</v>
      </c>
      <c r="G73" s="174">
        <f t="shared" si="13"/>
        <v>0.8817126251974106</v>
      </c>
      <c r="H73" s="149">
        <v>10387.5</v>
      </c>
      <c r="I73" s="80">
        <v>7703.14044</v>
      </c>
      <c r="J73" s="80">
        <v>7703.14044</v>
      </c>
      <c r="K73" s="105">
        <f t="shared" si="14"/>
        <v>1</v>
      </c>
      <c r="L73" s="149">
        <v>4888.235</v>
      </c>
      <c r="M73" s="80">
        <v>3625.00704</v>
      </c>
      <c r="N73" s="105">
        <f>SUM(M73/L73)</f>
        <v>0.7415778987712334</v>
      </c>
      <c r="O73" s="149">
        <v>387</v>
      </c>
      <c r="P73" s="80">
        <v>115.05</v>
      </c>
      <c r="Q73" s="116">
        <f>P73/O73</f>
        <v>0.29728682170542636</v>
      </c>
      <c r="R73" s="203">
        <v>0</v>
      </c>
      <c r="S73" s="56">
        <v>0</v>
      </c>
      <c r="T73" s="105">
        <v>0</v>
      </c>
    </row>
    <row r="74" spans="1:20" ht="64.5" customHeight="1">
      <c r="A74" s="52">
        <v>53</v>
      </c>
      <c r="B74" s="254" t="s">
        <v>118</v>
      </c>
      <c r="C74" s="312" t="s">
        <v>203</v>
      </c>
      <c r="D74" s="343" t="s">
        <v>204</v>
      </c>
      <c r="E74" s="194">
        <f t="shared" si="12"/>
        <v>26179.97519</v>
      </c>
      <c r="F74" s="37">
        <f t="shared" si="11"/>
        <v>21198.92535</v>
      </c>
      <c r="G74" s="174">
        <f>F74/E74</f>
        <v>0.8097381756915256</v>
      </c>
      <c r="H74" s="151">
        <v>25000</v>
      </c>
      <c r="I74" s="94">
        <v>14415.26919</v>
      </c>
      <c r="J74" s="94">
        <v>14415.26919</v>
      </c>
      <c r="K74" s="105">
        <f t="shared" si="14"/>
        <v>1</v>
      </c>
      <c r="L74" s="38">
        <v>11764.706</v>
      </c>
      <c r="M74" s="56">
        <v>6783.65616</v>
      </c>
      <c r="N74" s="105">
        <f>SUM(M74/L74)</f>
        <v>0.5766107678338923</v>
      </c>
      <c r="O74" s="70">
        <v>0</v>
      </c>
      <c r="P74" s="69">
        <v>0</v>
      </c>
      <c r="Q74" s="116">
        <v>0</v>
      </c>
      <c r="R74" s="215">
        <v>0</v>
      </c>
      <c r="S74" s="69">
        <v>0</v>
      </c>
      <c r="T74" s="105">
        <v>0</v>
      </c>
    </row>
    <row r="75" spans="1:20" ht="53.25" customHeight="1">
      <c r="A75" s="52">
        <v>54</v>
      </c>
      <c r="B75" s="254" t="s">
        <v>118</v>
      </c>
      <c r="C75" s="312" t="s">
        <v>205</v>
      </c>
      <c r="D75" s="343" t="s">
        <v>206</v>
      </c>
      <c r="E75" s="194">
        <f t="shared" si="12"/>
        <v>62860.147</v>
      </c>
      <c r="F75" s="37">
        <f t="shared" si="11"/>
        <v>61860.147</v>
      </c>
      <c r="G75" s="174">
        <f>F75/E75</f>
        <v>0.9840916694006459</v>
      </c>
      <c r="H75" s="151">
        <v>42744.9</v>
      </c>
      <c r="I75" s="94">
        <v>42744.9</v>
      </c>
      <c r="J75" s="94">
        <v>41744.9</v>
      </c>
      <c r="K75" s="105">
        <f t="shared" si="14"/>
        <v>0.9766053961993126</v>
      </c>
      <c r="L75" s="38">
        <v>20115.247</v>
      </c>
      <c r="M75" s="56">
        <v>20115.247</v>
      </c>
      <c r="N75" s="105">
        <f>SUM(M75/L75)</f>
        <v>1</v>
      </c>
      <c r="O75" s="70">
        <v>0</v>
      </c>
      <c r="P75" s="69">
        <v>0</v>
      </c>
      <c r="Q75" s="116">
        <v>0</v>
      </c>
      <c r="R75" s="215">
        <v>0</v>
      </c>
      <c r="S75" s="69">
        <v>0</v>
      </c>
      <c r="T75" s="105">
        <v>0</v>
      </c>
    </row>
    <row r="76" spans="1:20" ht="116.25" customHeight="1">
      <c r="A76" s="52">
        <v>55</v>
      </c>
      <c r="B76" s="254" t="s">
        <v>118</v>
      </c>
      <c r="C76" s="312" t="s">
        <v>207</v>
      </c>
      <c r="D76" s="343" t="s">
        <v>208</v>
      </c>
      <c r="E76" s="194">
        <f t="shared" si="12"/>
        <v>4322.35239</v>
      </c>
      <c r="F76" s="37">
        <f t="shared" si="11"/>
        <v>3219.86968</v>
      </c>
      <c r="G76" s="174">
        <f>F76/E76</f>
        <v>0.7449345609694724</v>
      </c>
      <c r="H76" s="149">
        <v>3694.2</v>
      </c>
      <c r="I76" s="80">
        <v>1980.27539</v>
      </c>
      <c r="J76" s="80">
        <v>1980.27539</v>
      </c>
      <c r="K76" s="105">
        <f t="shared" si="14"/>
        <v>1</v>
      </c>
      <c r="L76" s="57">
        <v>1738.447</v>
      </c>
      <c r="M76" s="56">
        <v>931.89429</v>
      </c>
      <c r="N76" s="105">
        <f>SUM(M76/L76)</f>
        <v>0.5360498709480358</v>
      </c>
      <c r="O76" s="70">
        <v>603.63</v>
      </c>
      <c r="P76" s="69">
        <v>307.7</v>
      </c>
      <c r="Q76" s="116">
        <f>SUM(P76/O76)</f>
        <v>0.5097493497672415</v>
      </c>
      <c r="R76" s="215">
        <v>0</v>
      </c>
      <c r="S76" s="69">
        <v>0</v>
      </c>
      <c r="T76" s="105">
        <v>0</v>
      </c>
    </row>
    <row r="77" spans="1:20" ht="116.25" customHeight="1">
      <c r="A77" s="52">
        <v>56</v>
      </c>
      <c r="B77" s="140" t="s">
        <v>118</v>
      </c>
      <c r="C77" s="125" t="s">
        <v>209</v>
      </c>
      <c r="D77" s="344" t="s">
        <v>152</v>
      </c>
      <c r="E77" s="194">
        <f>SUM(I77+L77+O77+R77)</f>
        <v>157151.60710999998</v>
      </c>
      <c r="F77" s="37">
        <f>J77+M77+P77+S77</f>
        <v>92721.06856</v>
      </c>
      <c r="G77" s="174">
        <f>F77/E77</f>
        <v>0.5900103108401487</v>
      </c>
      <c r="H77" s="151">
        <v>78913.8</v>
      </c>
      <c r="I77" s="94">
        <v>36701.60711</v>
      </c>
      <c r="J77" s="94">
        <v>36701.60711</v>
      </c>
      <c r="K77" s="105">
        <f>J77/I77</f>
        <v>1</v>
      </c>
      <c r="L77" s="38">
        <v>120450</v>
      </c>
      <c r="M77" s="37">
        <v>56019.46145</v>
      </c>
      <c r="N77" s="105">
        <f>M77/L77</f>
        <v>0.46508477750103777</v>
      </c>
      <c r="O77" s="71">
        <v>0</v>
      </c>
      <c r="P77" s="39">
        <v>0</v>
      </c>
      <c r="Q77" s="116">
        <v>0</v>
      </c>
      <c r="R77" s="236">
        <v>0</v>
      </c>
      <c r="S77" s="39">
        <v>0</v>
      </c>
      <c r="T77" s="105">
        <v>0</v>
      </c>
    </row>
    <row r="78" spans="1:20" ht="139.5" customHeight="1" thickBot="1">
      <c r="A78" s="52">
        <v>57</v>
      </c>
      <c r="B78" s="254" t="s">
        <v>118</v>
      </c>
      <c r="C78" s="312">
        <v>1120153670</v>
      </c>
      <c r="D78" s="345" t="s">
        <v>210</v>
      </c>
      <c r="E78" s="194">
        <f t="shared" si="12"/>
        <v>93903.58</v>
      </c>
      <c r="F78" s="37">
        <f t="shared" si="11"/>
        <v>93903.58</v>
      </c>
      <c r="G78" s="174">
        <f>F78/E78</f>
        <v>1</v>
      </c>
      <c r="H78" s="151">
        <v>94000</v>
      </c>
      <c r="I78" s="94">
        <v>93903.58</v>
      </c>
      <c r="J78" s="94">
        <v>93903.58</v>
      </c>
      <c r="K78" s="105">
        <f>J78/I78</f>
        <v>1</v>
      </c>
      <c r="L78" s="38">
        <v>0</v>
      </c>
      <c r="M78" s="37">
        <v>0</v>
      </c>
      <c r="N78" s="105">
        <v>0</v>
      </c>
      <c r="O78" s="71">
        <v>0</v>
      </c>
      <c r="P78" s="39">
        <v>0</v>
      </c>
      <c r="Q78" s="116">
        <v>0</v>
      </c>
      <c r="R78" s="236">
        <v>0</v>
      </c>
      <c r="S78" s="39">
        <v>0</v>
      </c>
      <c r="T78" s="105">
        <v>0</v>
      </c>
    </row>
    <row r="79" spans="1:20" ht="60.75" customHeight="1">
      <c r="A79" s="52"/>
      <c r="B79" s="144"/>
      <c r="C79" s="134" t="s">
        <v>122</v>
      </c>
      <c r="D79" s="300" t="s">
        <v>117</v>
      </c>
      <c r="E79" s="186"/>
      <c r="F79" s="62"/>
      <c r="G79" s="179"/>
      <c r="H79" s="199"/>
      <c r="I79" s="82"/>
      <c r="J79" s="82"/>
      <c r="K79" s="83"/>
      <c r="L79" s="81"/>
      <c r="M79" s="82"/>
      <c r="N79" s="83"/>
      <c r="O79" s="81"/>
      <c r="P79" s="82"/>
      <c r="Q79" s="83"/>
      <c r="R79" s="190"/>
      <c r="S79" s="62"/>
      <c r="T79" s="64"/>
    </row>
    <row r="80" spans="1:20" ht="42.75" customHeight="1" thickBot="1">
      <c r="A80" s="52">
        <v>58</v>
      </c>
      <c r="B80" s="147" t="s">
        <v>115</v>
      </c>
      <c r="C80" s="183">
        <v>3180052990</v>
      </c>
      <c r="D80" s="346" t="s">
        <v>116</v>
      </c>
      <c r="E80" s="195">
        <f>SUM(I80+L80+O80+R80)</f>
        <v>4232.115</v>
      </c>
      <c r="F80" s="59">
        <f>J80+M80+P80+S80</f>
        <v>0</v>
      </c>
      <c r="G80" s="178">
        <f>F80/E80</f>
        <v>0</v>
      </c>
      <c r="H80" s="262">
        <v>6675.4</v>
      </c>
      <c r="I80" s="96">
        <v>0</v>
      </c>
      <c r="J80" s="96">
        <v>0</v>
      </c>
      <c r="K80" s="97">
        <v>0</v>
      </c>
      <c r="L80" s="60">
        <v>3141.365</v>
      </c>
      <c r="M80" s="59">
        <v>0</v>
      </c>
      <c r="N80" s="106">
        <f>SUM(M80/L80)</f>
        <v>0</v>
      </c>
      <c r="O80" s="73">
        <v>1090.75</v>
      </c>
      <c r="P80" s="74">
        <f>(J80+M80)*10%/90%</f>
        <v>0</v>
      </c>
      <c r="Q80" s="118">
        <f>SUM(P80/O80)</f>
        <v>0</v>
      </c>
      <c r="R80" s="245">
        <v>0</v>
      </c>
      <c r="S80" s="78">
        <v>0</v>
      </c>
      <c r="T80" s="106">
        <v>0</v>
      </c>
    </row>
    <row r="81" spans="1:20" ht="44.25" customHeight="1">
      <c r="A81" s="52"/>
      <c r="B81" s="141"/>
      <c r="C81" s="135">
        <v>13</v>
      </c>
      <c r="D81" s="347" t="s">
        <v>29</v>
      </c>
      <c r="E81" s="47"/>
      <c r="F81" s="85"/>
      <c r="G81" s="175"/>
      <c r="H81" s="47"/>
      <c r="I81" s="85"/>
      <c r="J81" s="85"/>
      <c r="K81" s="93"/>
      <c r="L81" s="47"/>
      <c r="M81" s="85"/>
      <c r="N81" s="86"/>
      <c r="O81" s="47"/>
      <c r="P81" s="85"/>
      <c r="Q81" s="86"/>
      <c r="R81" s="87"/>
      <c r="S81" s="85"/>
      <c r="T81" s="86"/>
    </row>
    <row r="82" spans="1:20" ht="96.75" customHeight="1">
      <c r="A82" s="52">
        <v>59</v>
      </c>
      <c r="B82" s="255" t="s">
        <v>23</v>
      </c>
      <c r="C82" s="311" t="s">
        <v>130</v>
      </c>
      <c r="D82" s="295" t="s">
        <v>113</v>
      </c>
      <c r="E82" s="47">
        <f aca="true" t="shared" si="15" ref="E82:E87">SUM(I82+L82+O82+R82)</f>
        <v>5075.79609</v>
      </c>
      <c r="F82" s="56">
        <f aca="true" t="shared" si="16" ref="F82:F87">J82+M82+P82+S82</f>
        <v>2626.783</v>
      </c>
      <c r="G82" s="174">
        <f aca="true" t="shared" si="17" ref="G82:G87">F82/E82</f>
        <v>0.5175115299007215</v>
      </c>
      <c r="H82" s="56">
        <v>6990.2</v>
      </c>
      <c r="I82" s="56">
        <v>1786.19609</v>
      </c>
      <c r="J82" s="56">
        <v>1786.19609</v>
      </c>
      <c r="K82" s="105">
        <f>J82/I82</f>
        <v>1</v>
      </c>
      <c r="L82" s="56">
        <v>3289.6</v>
      </c>
      <c r="M82" s="56">
        <v>840.58691</v>
      </c>
      <c r="N82" s="105">
        <f aca="true" t="shared" si="18" ref="N82:N87">SUM(M82/L82)</f>
        <v>0.2555286083414397</v>
      </c>
      <c r="O82" s="57">
        <v>0</v>
      </c>
      <c r="P82" s="56">
        <v>0</v>
      </c>
      <c r="Q82" s="116">
        <v>0</v>
      </c>
      <c r="R82" s="215">
        <v>0</v>
      </c>
      <c r="S82" s="69">
        <v>0</v>
      </c>
      <c r="T82" s="105">
        <v>0</v>
      </c>
    </row>
    <row r="83" spans="1:20" s="29" customFormat="1" ht="54" customHeight="1">
      <c r="A83" s="52">
        <v>60</v>
      </c>
      <c r="B83" s="255" t="s">
        <v>61</v>
      </c>
      <c r="C83" s="311" t="s">
        <v>256</v>
      </c>
      <c r="D83" s="295" t="s">
        <v>257</v>
      </c>
      <c r="E83" s="196">
        <f t="shared" si="15"/>
        <v>372.1</v>
      </c>
      <c r="F83" s="44">
        <f t="shared" si="16"/>
        <v>0</v>
      </c>
      <c r="G83" s="173">
        <f t="shared" si="17"/>
        <v>0</v>
      </c>
      <c r="H83" s="56">
        <v>8928.5</v>
      </c>
      <c r="I83" s="56">
        <v>0</v>
      </c>
      <c r="J83" s="56">
        <v>0</v>
      </c>
      <c r="K83" s="105">
        <v>0</v>
      </c>
      <c r="L83" s="56">
        <v>372.1</v>
      </c>
      <c r="M83" s="56">
        <v>0</v>
      </c>
      <c r="N83" s="105">
        <f t="shared" si="18"/>
        <v>0</v>
      </c>
      <c r="O83" s="57">
        <v>0</v>
      </c>
      <c r="P83" s="56">
        <v>0</v>
      </c>
      <c r="Q83" s="116">
        <v>0</v>
      </c>
      <c r="R83" s="54">
        <v>0</v>
      </c>
      <c r="S83" s="44">
        <v>0</v>
      </c>
      <c r="T83" s="104">
        <v>0</v>
      </c>
    </row>
    <row r="84" spans="1:20" s="29" customFormat="1" ht="69.75" customHeight="1">
      <c r="A84" s="52">
        <v>61</v>
      </c>
      <c r="B84" s="255" t="s">
        <v>23</v>
      </c>
      <c r="C84" s="311" t="s">
        <v>131</v>
      </c>
      <c r="D84" s="295" t="s">
        <v>114</v>
      </c>
      <c r="E84" s="196">
        <f t="shared" si="15"/>
        <v>1890.18143</v>
      </c>
      <c r="F84" s="113">
        <f t="shared" si="16"/>
        <v>599</v>
      </c>
      <c r="G84" s="177">
        <f t="shared" si="17"/>
        <v>0.31690079613151206</v>
      </c>
      <c r="H84" s="56">
        <v>10217.9</v>
      </c>
      <c r="I84" s="56">
        <v>575.03707</v>
      </c>
      <c r="J84" s="56">
        <v>575.03707</v>
      </c>
      <c r="K84" s="105">
        <f>J84/I84</f>
        <v>1</v>
      </c>
      <c r="L84" s="56">
        <v>425.8</v>
      </c>
      <c r="M84" s="56">
        <v>23.96293</v>
      </c>
      <c r="N84" s="105">
        <f t="shared" si="18"/>
        <v>0.05627743071864725</v>
      </c>
      <c r="O84" s="57">
        <v>889.34436</v>
      </c>
      <c r="P84" s="56">
        <v>0</v>
      </c>
      <c r="Q84" s="116">
        <f>SUM(P84/O84)</f>
        <v>0</v>
      </c>
      <c r="R84" s="216">
        <v>0</v>
      </c>
      <c r="S84" s="88">
        <v>0</v>
      </c>
      <c r="T84" s="98">
        <v>0</v>
      </c>
    </row>
    <row r="85" spans="1:20" s="29" customFormat="1" ht="75" customHeight="1">
      <c r="A85" s="52">
        <v>62</v>
      </c>
      <c r="B85" s="255" t="s">
        <v>61</v>
      </c>
      <c r="C85" s="311" t="s">
        <v>123</v>
      </c>
      <c r="D85" s="295" t="s">
        <v>258</v>
      </c>
      <c r="E85" s="196">
        <f t="shared" si="15"/>
        <v>19495.15681</v>
      </c>
      <c r="F85" s="113">
        <f t="shared" si="16"/>
        <v>7619.75102</v>
      </c>
      <c r="G85" s="177">
        <f t="shared" si="17"/>
        <v>0.3908535383563298</v>
      </c>
      <c r="H85" s="56">
        <v>292324.7</v>
      </c>
      <c r="I85" s="56">
        <v>7314.96098</v>
      </c>
      <c r="J85" s="56">
        <v>7314.96098</v>
      </c>
      <c r="K85" s="105">
        <f>J85/I85</f>
        <v>1</v>
      </c>
      <c r="L85" s="56">
        <v>12180.19583</v>
      </c>
      <c r="M85" s="56">
        <v>304.79004</v>
      </c>
      <c r="N85" s="105">
        <f t="shared" si="18"/>
        <v>0.025023410481570228</v>
      </c>
      <c r="O85" s="57">
        <v>0</v>
      </c>
      <c r="P85" s="56">
        <v>0</v>
      </c>
      <c r="Q85" s="116">
        <v>0</v>
      </c>
      <c r="R85" s="216">
        <v>0</v>
      </c>
      <c r="S85" s="88">
        <v>0</v>
      </c>
      <c r="T85" s="98">
        <v>0</v>
      </c>
    </row>
    <row r="86" spans="1:20" s="29" customFormat="1" ht="119.25" customHeight="1">
      <c r="A86" s="52">
        <v>63</v>
      </c>
      <c r="B86" s="255" t="s">
        <v>23</v>
      </c>
      <c r="C86" s="311" t="s">
        <v>259</v>
      </c>
      <c r="D86" s="295" t="s">
        <v>260</v>
      </c>
      <c r="E86" s="196">
        <f t="shared" si="15"/>
        <v>1090</v>
      </c>
      <c r="F86" s="113">
        <f t="shared" si="16"/>
        <v>0</v>
      </c>
      <c r="G86" s="177">
        <f t="shared" si="17"/>
        <v>0</v>
      </c>
      <c r="H86" s="56">
        <v>20710</v>
      </c>
      <c r="I86" s="56">
        <v>0</v>
      </c>
      <c r="J86" s="56">
        <v>0</v>
      </c>
      <c r="K86" s="105">
        <v>0</v>
      </c>
      <c r="L86" s="56">
        <v>1090</v>
      </c>
      <c r="M86" s="56">
        <v>0</v>
      </c>
      <c r="N86" s="105">
        <f t="shared" si="18"/>
        <v>0</v>
      </c>
      <c r="O86" s="57">
        <v>0</v>
      </c>
      <c r="P86" s="56">
        <v>0</v>
      </c>
      <c r="Q86" s="116">
        <v>0</v>
      </c>
      <c r="R86" s="216">
        <v>0</v>
      </c>
      <c r="S86" s="88">
        <v>0</v>
      </c>
      <c r="T86" s="98">
        <v>0</v>
      </c>
    </row>
    <row r="87" spans="1:20" s="29" customFormat="1" ht="66.75" customHeight="1" thickBot="1">
      <c r="A87" s="52">
        <v>64</v>
      </c>
      <c r="B87" s="256" t="s">
        <v>61</v>
      </c>
      <c r="C87" s="257" t="s">
        <v>261</v>
      </c>
      <c r="D87" s="361" t="s">
        <v>262</v>
      </c>
      <c r="E87" s="195">
        <f t="shared" si="15"/>
        <v>9411.8</v>
      </c>
      <c r="F87" s="59">
        <f t="shared" si="16"/>
        <v>0</v>
      </c>
      <c r="G87" s="176">
        <f t="shared" si="17"/>
        <v>0</v>
      </c>
      <c r="H87" s="60">
        <v>20000</v>
      </c>
      <c r="I87" s="59">
        <v>0</v>
      </c>
      <c r="J87" s="59">
        <v>0</v>
      </c>
      <c r="K87" s="97">
        <v>0</v>
      </c>
      <c r="L87" s="59">
        <v>9411.8</v>
      </c>
      <c r="M87" s="59">
        <v>0</v>
      </c>
      <c r="N87" s="97">
        <f t="shared" si="18"/>
        <v>0</v>
      </c>
      <c r="O87" s="60">
        <v>0</v>
      </c>
      <c r="P87" s="59">
        <v>0</v>
      </c>
      <c r="Q87" s="119">
        <v>0</v>
      </c>
      <c r="R87" s="214">
        <v>0</v>
      </c>
      <c r="S87" s="74">
        <v>0</v>
      </c>
      <c r="T87" s="97">
        <v>0</v>
      </c>
    </row>
    <row r="88" spans="1:20" ht="59.25" customHeight="1">
      <c r="A88" s="84"/>
      <c r="B88" s="141"/>
      <c r="C88" s="135">
        <v>15</v>
      </c>
      <c r="D88" s="347" t="s">
        <v>30</v>
      </c>
      <c r="E88" s="53"/>
      <c r="F88" s="89"/>
      <c r="G88" s="173"/>
      <c r="H88" s="53"/>
      <c r="I88" s="89"/>
      <c r="J88" s="89"/>
      <c r="K88" s="104"/>
      <c r="L88" s="53"/>
      <c r="M88" s="89"/>
      <c r="N88" s="90"/>
      <c r="O88" s="53"/>
      <c r="P88" s="89"/>
      <c r="Q88" s="90"/>
      <c r="R88" s="54"/>
      <c r="S88" s="44"/>
      <c r="T88" s="45"/>
    </row>
    <row r="89" spans="1:20" ht="121.5" customHeight="1">
      <c r="A89" s="55">
        <v>65</v>
      </c>
      <c r="B89" s="140" t="s">
        <v>24</v>
      </c>
      <c r="C89" s="125" t="s">
        <v>133</v>
      </c>
      <c r="D89" s="348" t="s">
        <v>134</v>
      </c>
      <c r="E89" s="194">
        <f>SUM(I89+L89+O89+R89)</f>
        <v>746.03</v>
      </c>
      <c r="F89" s="56">
        <f>J89+M89+P89+S89</f>
        <v>431.65</v>
      </c>
      <c r="G89" s="174">
        <f>F89/E89</f>
        <v>0.5785960350119969</v>
      </c>
      <c r="H89" s="91">
        <v>7959.6</v>
      </c>
      <c r="I89" s="92">
        <v>414.38</v>
      </c>
      <c r="J89" s="92">
        <v>414.38</v>
      </c>
      <c r="K89" s="107">
        <f>J89/I89</f>
        <v>1</v>
      </c>
      <c r="L89" s="91">
        <v>331.65</v>
      </c>
      <c r="M89" s="92">
        <v>17.27</v>
      </c>
      <c r="N89" s="105">
        <f>SUM(M89/L89)</f>
        <v>0.05207296849087894</v>
      </c>
      <c r="O89" s="91">
        <v>0</v>
      </c>
      <c r="P89" s="92">
        <v>0</v>
      </c>
      <c r="Q89" s="116">
        <v>0</v>
      </c>
      <c r="R89" s="205">
        <v>0</v>
      </c>
      <c r="S89" s="92">
        <v>0</v>
      </c>
      <c r="T89" s="105">
        <v>0</v>
      </c>
    </row>
    <row r="90" spans="1:20" ht="144" customHeight="1">
      <c r="A90" s="55">
        <v>66</v>
      </c>
      <c r="B90" s="146" t="s">
        <v>24</v>
      </c>
      <c r="C90" s="125" t="s">
        <v>135</v>
      </c>
      <c r="D90" s="349" t="s">
        <v>184</v>
      </c>
      <c r="E90" s="194">
        <f>SUM(I90+L90+O90+R90)</f>
        <v>1381.5900000000001</v>
      </c>
      <c r="F90" s="56">
        <f>J90+M90+P90+S90</f>
        <v>718.21</v>
      </c>
      <c r="G90" s="174">
        <f>F90/E90</f>
        <v>0.5198430793506033</v>
      </c>
      <c r="H90" s="57">
        <v>1610.6</v>
      </c>
      <c r="I90" s="56">
        <v>689.48</v>
      </c>
      <c r="J90" s="56">
        <v>689.48</v>
      </c>
      <c r="K90" s="107">
        <f>J90/I90</f>
        <v>1</v>
      </c>
      <c r="L90" s="57">
        <v>692.11</v>
      </c>
      <c r="M90" s="56">
        <v>28.73</v>
      </c>
      <c r="N90" s="105">
        <f>SUM(M90/L90)</f>
        <v>0.04151074251202844</v>
      </c>
      <c r="O90" s="57">
        <v>0</v>
      </c>
      <c r="P90" s="56">
        <v>0</v>
      </c>
      <c r="Q90" s="116">
        <v>0</v>
      </c>
      <c r="R90" s="203">
        <v>0</v>
      </c>
      <c r="S90" s="56">
        <v>0</v>
      </c>
      <c r="T90" s="105">
        <v>0</v>
      </c>
    </row>
    <row r="91" spans="1:20" ht="135">
      <c r="A91" s="55">
        <v>67</v>
      </c>
      <c r="B91" s="140" t="s">
        <v>24</v>
      </c>
      <c r="C91" s="182" t="s">
        <v>52</v>
      </c>
      <c r="D91" s="297" t="s">
        <v>185</v>
      </c>
      <c r="E91" s="194">
        <f>SUM(I91+L91+O91+R91)</f>
        <v>12397.2</v>
      </c>
      <c r="F91" s="56">
        <f>J91+M91+P91+S91</f>
        <v>9345.42</v>
      </c>
      <c r="G91" s="174">
        <f aca="true" t="shared" si="19" ref="G91:G136">F91/E91</f>
        <v>0.7538331236085567</v>
      </c>
      <c r="H91" s="57">
        <v>82214.4</v>
      </c>
      <c r="I91" s="56">
        <v>8971.6</v>
      </c>
      <c r="J91" s="56">
        <v>8971.6</v>
      </c>
      <c r="K91" s="107">
        <f>J91/I91</f>
        <v>1</v>
      </c>
      <c r="L91" s="57">
        <v>3425.6</v>
      </c>
      <c r="M91" s="56">
        <v>373.82</v>
      </c>
      <c r="N91" s="105">
        <f>SUM(M91/L91)</f>
        <v>0.1091254086875292</v>
      </c>
      <c r="O91" s="91">
        <v>0</v>
      </c>
      <c r="P91" s="92">
        <v>0</v>
      </c>
      <c r="Q91" s="116">
        <v>0</v>
      </c>
      <c r="R91" s="203">
        <v>0</v>
      </c>
      <c r="S91" s="56">
        <v>0</v>
      </c>
      <c r="T91" s="105">
        <v>0</v>
      </c>
    </row>
    <row r="92" spans="1:20" ht="60">
      <c r="A92" s="55">
        <v>68</v>
      </c>
      <c r="B92" s="140" t="s">
        <v>24</v>
      </c>
      <c r="C92" s="125" t="s">
        <v>121</v>
      </c>
      <c r="D92" s="296" t="s">
        <v>186</v>
      </c>
      <c r="E92" s="194">
        <f>SUM(I92+L92+O92+R92)</f>
        <v>12663</v>
      </c>
      <c r="F92" s="69">
        <f>J92+M92+P92+S92</f>
        <v>12663</v>
      </c>
      <c r="G92" s="174">
        <f t="shared" si="19"/>
        <v>1</v>
      </c>
      <c r="H92" s="57">
        <v>24035</v>
      </c>
      <c r="I92" s="56">
        <v>12663</v>
      </c>
      <c r="J92" s="56">
        <v>12663</v>
      </c>
      <c r="K92" s="107">
        <f>J92/I92</f>
        <v>1</v>
      </c>
      <c r="L92" s="57">
        <v>0</v>
      </c>
      <c r="M92" s="56">
        <v>0</v>
      </c>
      <c r="N92" s="105">
        <v>0</v>
      </c>
      <c r="O92" s="57">
        <v>0</v>
      </c>
      <c r="P92" s="56">
        <v>0</v>
      </c>
      <c r="Q92" s="105">
        <v>0</v>
      </c>
      <c r="R92" s="203">
        <v>0</v>
      </c>
      <c r="S92" s="56">
        <v>0</v>
      </c>
      <c r="T92" s="105">
        <v>0</v>
      </c>
    </row>
    <row r="93" spans="1:20" ht="138" customHeight="1" thickBot="1">
      <c r="A93" s="55">
        <v>69</v>
      </c>
      <c r="B93" s="184" t="s">
        <v>167</v>
      </c>
      <c r="C93" s="185" t="s">
        <v>159</v>
      </c>
      <c r="D93" s="350" t="s">
        <v>160</v>
      </c>
      <c r="E93" s="196">
        <f>SUM(I93+L93+O93+R93)</f>
        <v>1685.107</v>
      </c>
      <c r="F93" s="88">
        <f>J93+M93+P93+S93</f>
        <v>0</v>
      </c>
      <c r="G93" s="177">
        <f>F93/E93</f>
        <v>0</v>
      </c>
      <c r="H93" s="60">
        <v>792</v>
      </c>
      <c r="I93" s="59">
        <v>0</v>
      </c>
      <c r="J93" s="59">
        <v>0</v>
      </c>
      <c r="K93" s="107">
        <v>0</v>
      </c>
      <c r="L93" s="60">
        <v>1685.107</v>
      </c>
      <c r="M93" s="59">
        <v>0</v>
      </c>
      <c r="N93" s="98">
        <f>SUM(M93/L93)</f>
        <v>0</v>
      </c>
      <c r="O93" s="60">
        <v>0</v>
      </c>
      <c r="P93" s="59">
        <v>0</v>
      </c>
      <c r="Q93" s="98">
        <v>0</v>
      </c>
      <c r="R93" s="213">
        <v>0</v>
      </c>
      <c r="S93" s="59">
        <v>0</v>
      </c>
      <c r="T93" s="98">
        <v>0</v>
      </c>
    </row>
    <row r="94" spans="1:20" ht="51.75" customHeight="1">
      <c r="A94" s="100"/>
      <c r="B94" s="228"/>
      <c r="C94" s="313" t="s">
        <v>154</v>
      </c>
      <c r="D94" s="253" t="s">
        <v>155</v>
      </c>
      <c r="E94" s="186"/>
      <c r="F94" s="189"/>
      <c r="G94" s="179"/>
      <c r="H94" s="63"/>
      <c r="I94" s="62"/>
      <c r="J94" s="62"/>
      <c r="K94" s="187"/>
      <c r="L94" s="63"/>
      <c r="M94" s="62"/>
      <c r="N94" s="101"/>
      <c r="O94" s="63"/>
      <c r="P94" s="62"/>
      <c r="Q94" s="101"/>
      <c r="R94" s="63"/>
      <c r="S94" s="62"/>
      <c r="T94" s="101"/>
    </row>
    <row r="95" spans="1:20" ht="198" customHeight="1">
      <c r="A95" s="72">
        <v>70</v>
      </c>
      <c r="B95" s="170" t="s">
        <v>156</v>
      </c>
      <c r="C95" s="314" t="s">
        <v>157</v>
      </c>
      <c r="D95" s="297" t="s">
        <v>158</v>
      </c>
      <c r="E95" s="53">
        <f>SUM(I95+L95+O95+R95)</f>
        <v>1283.53</v>
      </c>
      <c r="F95" s="42">
        <f>J95+M95+P95+S95</f>
        <v>0</v>
      </c>
      <c r="G95" s="173">
        <f>F95/E95</f>
        <v>0</v>
      </c>
      <c r="H95" s="43">
        <v>30807.7</v>
      </c>
      <c r="I95" s="44">
        <v>0</v>
      </c>
      <c r="J95" s="44">
        <v>0</v>
      </c>
      <c r="K95" s="107">
        <v>0</v>
      </c>
      <c r="L95" s="43">
        <v>1283.53</v>
      </c>
      <c r="M95" s="44">
        <v>0</v>
      </c>
      <c r="N95" s="104">
        <f>SUM(M95/L95)</f>
        <v>0</v>
      </c>
      <c r="O95" s="43">
        <v>0</v>
      </c>
      <c r="P95" s="44">
        <v>0</v>
      </c>
      <c r="Q95" s="104">
        <v>0</v>
      </c>
      <c r="R95" s="43">
        <v>0</v>
      </c>
      <c r="S95" s="44">
        <v>0</v>
      </c>
      <c r="T95" s="104">
        <v>0</v>
      </c>
    </row>
    <row r="96" spans="1:20" ht="60.75" customHeight="1" thickBot="1">
      <c r="A96" s="58">
        <v>71</v>
      </c>
      <c r="B96" s="298" t="s">
        <v>174</v>
      </c>
      <c r="C96" s="315" t="s">
        <v>172</v>
      </c>
      <c r="D96" s="299" t="s">
        <v>173</v>
      </c>
      <c r="E96" s="194">
        <f>SUM(I96+L96+O96+R96)</f>
        <v>1507.86</v>
      </c>
      <c r="F96" s="56">
        <f>J96+M96+P96+S96</f>
        <v>0</v>
      </c>
      <c r="G96" s="174">
        <f>F96/E96</f>
        <v>0</v>
      </c>
      <c r="H96" s="57">
        <v>3204.2</v>
      </c>
      <c r="I96" s="56">
        <v>0</v>
      </c>
      <c r="J96" s="56">
        <v>0</v>
      </c>
      <c r="K96" s="105">
        <v>0</v>
      </c>
      <c r="L96" s="57">
        <v>1507.86</v>
      </c>
      <c r="M96" s="56">
        <v>0</v>
      </c>
      <c r="N96" s="105">
        <f>SUM(M96/L96)</f>
        <v>0</v>
      </c>
      <c r="O96" s="57">
        <v>0</v>
      </c>
      <c r="P96" s="80">
        <v>0</v>
      </c>
      <c r="Q96" s="116">
        <v>0</v>
      </c>
      <c r="R96" s="231">
        <v>0</v>
      </c>
      <c r="S96" s="80">
        <v>0</v>
      </c>
      <c r="T96" s="105">
        <v>0</v>
      </c>
    </row>
    <row r="97" spans="1:20" ht="57">
      <c r="A97" s="100"/>
      <c r="B97" s="228"/>
      <c r="C97" s="136" t="s">
        <v>59</v>
      </c>
      <c r="D97" s="300" t="s">
        <v>60</v>
      </c>
      <c r="E97" s="186"/>
      <c r="F97" s="189"/>
      <c r="G97" s="179"/>
      <c r="H97" s="229"/>
      <c r="I97" s="230"/>
      <c r="J97" s="230"/>
      <c r="K97" s="101"/>
      <c r="L97" s="229"/>
      <c r="M97" s="230"/>
      <c r="N97" s="101"/>
      <c r="O97" s="63"/>
      <c r="P97" s="62"/>
      <c r="Q97" s="101"/>
      <c r="R97" s="63"/>
      <c r="S97" s="62"/>
      <c r="T97" s="101"/>
    </row>
    <row r="98" spans="1:20" ht="63" customHeight="1">
      <c r="A98" s="52">
        <v>72</v>
      </c>
      <c r="B98" s="141" t="s">
        <v>57</v>
      </c>
      <c r="C98" s="316" t="s">
        <v>176</v>
      </c>
      <c r="D98" s="301" t="s">
        <v>177</v>
      </c>
      <c r="E98" s="53">
        <f>SUM(I98+L98+O98+R98)</f>
        <v>104201.5</v>
      </c>
      <c r="F98" s="44">
        <f>J98+M98+P98+S98</f>
        <v>104201.5</v>
      </c>
      <c r="G98" s="107">
        <f>F98/E98</f>
        <v>1</v>
      </c>
      <c r="H98" s="47">
        <v>604201.5</v>
      </c>
      <c r="I98" s="37">
        <v>104201.5</v>
      </c>
      <c r="J98" s="37">
        <v>104201.5</v>
      </c>
      <c r="K98" s="107">
        <f>J98/I98</f>
        <v>1</v>
      </c>
      <c r="L98" s="38">
        <v>0</v>
      </c>
      <c r="M98" s="37">
        <v>0</v>
      </c>
      <c r="N98" s="93">
        <v>0</v>
      </c>
      <c r="O98" s="38">
        <v>0</v>
      </c>
      <c r="P98" s="37">
        <v>0</v>
      </c>
      <c r="Q98" s="117">
        <v>0</v>
      </c>
      <c r="R98" s="71">
        <v>0</v>
      </c>
      <c r="S98" s="39">
        <v>0</v>
      </c>
      <c r="T98" s="93">
        <v>0</v>
      </c>
    </row>
    <row r="99" spans="1:20" ht="108.75" customHeight="1">
      <c r="A99" s="55">
        <v>73</v>
      </c>
      <c r="B99" s="140" t="s">
        <v>57</v>
      </c>
      <c r="C99" s="316" t="s">
        <v>178</v>
      </c>
      <c r="D99" s="301" t="s">
        <v>179</v>
      </c>
      <c r="E99" s="194">
        <f>SUM(I99+L99+O99+R99)</f>
        <v>0</v>
      </c>
      <c r="F99" s="56">
        <f>J99+M99+P99+S99</f>
        <v>0</v>
      </c>
      <c r="G99" s="174">
        <v>0</v>
      </c>
      <c r="H99" s="194">
        <v>307683.9</v>
      </c>
      <c r="I99" s="56">
        <v>0</v>
      </c>
      <c r="J99" s="56">
        <v>0</v>
      </c>
      <c r="K99" s="107">
        <v>0</v>
      </c>
      <c r="L99" s="57">
        <v>0</v>
      </c>
      <c r="M99" s="56">
        <v>0</v>
      </c>
      <c r="N99" s="105">
        <v>0</v>
      </c>
      <c r="O99" s="57">
        <v>0</v>
      </c>
      <c r="P99" s="56">
        <v>0</v>
      </c>
      <c r="Q99" s="105">
        <v>0</v>
      </c>
      <c r="R99" s="70">
        <v>0</v>
      </c>
      <c r="S99" s="69">
        <v>0</v>
      </c>
      <c r="T99" s="105">
        <v>0</v>
      </c>
    </row>
    <row r="100" spans="1:20" ht="119.25" customHeight="1">
      <c r="A100" s="52">
        <v>74</v>
      </c>
      <c r="B100" s="140" t="s">
        <v>57</v>
      </c>
      <c r="C100" s="316" t="s">
        <v>180</v>
      </c>
      <c r="D100" s="301" t="s">
        <v>181</v>
      </c>
      <c r="E100" s="194">
        <f>SUM(I100+L100+O100+R100)</f>
        <v>13744.505</v>
      </c>
      <c r="F100" s="56">
        <f>J100+M100+P100+S100</f>
        <v>0</v>
      </c>
      <c r="G100" s="174">
        <f>F100/E100</f>
        <v>0</v>
      </c>
      <c r="H100" s="194">
        <v>329868.1</v>
      </c>
      <c r="I100" s="56">
        <v>0</v>
      </c>
      <c r="J100" s="56">
        <v>0</v>
      </c>
      <c r="K100" s="107">
        <v>0</v>
      </c>
      <c r="L100" s="57">
        <v>13744.505</v>
      </c>
      <c r="M100" s="56">
        <v>0</v>
      </c>
      <c r="N100" s="105">
        <v>0</v>
      </c>
      <c r="O100" s="57">
        <v>0</v>
      </c>
      <c r="P100" s="56">
        <v>0</v>
      </c>
      <c r="Q100" s="105">
        <v>0</v>
      </c>
      <c r="R100" s="70">
        <v>0</v>
      </c>
      <c r="S100" s="69">
        <v>0</v>
      </c>
      <c r="T100" s="105">
        <v>0</v>
      </c>
    </row>
    <row r="101" spans="1:20" s="247" customFormat="1" ht="119.25" customHeight="1" thickBot="1">
      <c r="A101" s="58">
        <v>75</v>
      </c>
      <c r="B101" s="145" t="s">
        <v>57</v>
      </c>
      <c r="C101" s="317" t="s">
        <v>182</v>
      </c>
      <c r="D101" s="302" t="s">
        <v>183</v>
      </c>
      <c r="E101" s="195">
        <f>SUM(I101+L101+O101+R101)</f>
        <v>0</v>
      </c>
      <c r="F101" s="59">
        <f>J101+M101+P101+S101</f>
        <v>0</v>
      </c>
      <c r="G101" s="176">
        <v>0</v>
      </c>
      <c r="H101" s="195">
        <v>78302.6</v>
      </c>
      <c r="I101" s="213">
        <v>0</v>
      </c>
      <c r="J101" s="59">
        <v>0</v>
      </c>
      <c r="K101" s="197">
        <v>0</v>
      </c>
      <c r="L101" s="60">
        <v>0</v>
      </c>
      <c r="M101" s="59">
        <v>0</v>
      </c>
      <c r="N101" s="97">
        <v>0</v>
      </c>
      <c r="O101" s="60">
        <v>0</v>
      </c>
      <c r="P101" s="59">
        <v>0</v>
      </c>
      <c r="Q101" s="97">
        <v>0</v>
      </c>
      <c r="R101" s="73">
        <v>0</v>
      </c>
      <c r="S101" s="74">
        <v>0</v>
      </c>
      <c r="T101" s="97">
        <v>0</v>
      </c>
    </row>
    <row r="102" spans="1:20" s="247" customFormat="1" ht="85.5">
      <c r="A102" s="61"/>
      <c r="B102" s="144"/>
      <c r="C102" s="136">
        <v>25</v>
      </c>
      <c r="D102" s="351" t="s">
        <v>58</v>
      </c>
      <c r="E102" s="248"/>
      <c r="F102" s="249"/>
      <c r="G102" s="260"/>
      <c r="H102" s="266"/>
      <c r="I102" s="267"/>
      <c r="J102" s="249"/>
      <c r="K102" s="221"/>
      <c r="L102" s="265"/>
      <c r="M102" s="89"/>
      <c r="N102" s="90"/>
      <c r="O102" s="53"/>
      <c r="P102" s="89"/>
      <c r="Q102" s="90"/>
      <c r="R102" s="248"/>
      <c r="S102" s="249"/>
      <c r="T102" s="250"/>
    </row>
    <row r="103" spans="1:20" ht="45">
      <c r="A103" s="55">
        <v>76</v>
      </c>
      <c r="B103" s="255" t="s">
        <v>25</v>
      </c>
      <c r="C103" s="263" t="s">
        <v>263</v>
      </c>
      <c r="D103" s="288" t="s">
        <v>42</v>
      </c>
      <c r="E103" s="194">
        <f aca="true" t="shared" si="20" ref="E103:E127">SUM(I103+L103+O103+R103)</f>
        <v>3764.7</v>
      </c>
      <c r="F103" s="56">
        <f aca="true" t="shared" si="21" ref="F103:F127">J103+M103+P103+S103</f>
        <v>0</v>
      </c>
      <c r="G103" s="174">
        <f t="shared" si="19"/>
        <v>0</v>
      </c>
      <c r="H103" s="194">
        <v>8000</v>
      </c>
      <c r="I103" s="56">
        <v>0</v>
      </c>
      <c r="J103" s="56">
        <v>0</v>
      </c>
      <c r="K103" s="105">
        <v>0</v>
      </c>
      <c r="L103" s="203">
        <v>3764.7</v>
      </c>
      <c r="M103" s="56">
        <v>0</v>
      </c>
      <c r="N103" s="105">
        <f aca="true" t="shared" si="22" ref="N103:N114">SUM(M103/L103)</f>
        <v>0</v>
      </c>
      <c r="O103" s="57">
        <v>0</v>
      </c>
      <c r="P103" s="80">
        <v>0</v>
      </c>
      <c r="Q103" s="116">
        <v>0</v>
      </c>
      <c r="R103" s="149">
        <v>0</v>
      </c>
      <c r="S103" s="80">
        <v>0</v>
      </c>
      <c r="T103" s="105">
        <v>0</v>
      </c>
    </row>
    <row r="104" spans="1:20" ht="30">
      <c r="A104" s="55">
        <v>77</v>
      </c>
      <c r="B104" s="255" t="s">
        <v>25</v>
      </c>
      <c r="C104" s="263" t="s">
        <v>263</v>
      </c>
      <c r="D104" s="288" t="s">
        <v>125</v>
      </c>
      <c r="E104" s="194">
        <f t="shared" si="20"/>
        <v>67842.6</v>
      </c>
      <c r="F104" s="56">
        <f t="shared" si="21"/>
        <v>40737.4</v>
      </c>
      <c r="G104" s="174">
        <f t="shared" si="19"/>
        <v>0.6004693216356685</v>
      </c>
      <c r="H104" s="194">
        <v>85300</v>
      </c>
      <c r="I104" s="56">
        <v>27701.4</v>
      </c>
      <c r="J104" s="56">
        <v>27701.4</v>
      </c>
      <c r="K104" s="105">
        <f>J104/I104</f>
        <v>1</v>
      </c>
      <c r="L104" s="203">
        <v>40141.2</v>
      </c>
      <c r="M104" s="56">
        <v>13036</v>
      </c>
      <c r="N104" s="105">
        <f t="shared" si="22"/>
        <v>0.32475361972238004</v>
      </c>
      <c r="O104" s="57">
        <v>0</v>
      </c>
      <c r="P104" s="80">
        <v>0</v>
      </c>
      <c r="Q104" s="116">
        <v>0</v>
      </c>
      <c r="R104" s="149">
        <v>0</v>
      </c>
      <c r="S104" s="80">
        <v>0</v>
      </c>
      <c r="T104" s="105">
        <v>0</v>
      </c>
    </row>
    <row r="105" spans="1:20" ht="90">
      <c r="A105" s="55">
        <v>78</v>
      </c>
      <c r="B105" s="255" t="s">
        <v>25</v>
      </c>
      <c r="C105" s="263" t="s">
        <v>263</v>
      </c>
      <c r="D105" s="288" t="s">
        <v>126</v>
      </c>
      <c r="E105" s="194">
        <f t="shared" si="20"/>
        <v>10715.4</v>
      </c>
      <c r="F105" s="56">
        <f t="shared" si="21"/>
        <v>0</v>
      </c>
      <c r="G105" s="174">
        <f t="shared" si="19"/>
        <v>0</v>
      </c>
      <c r="H105" s="194">
        <v>22770.2</v>
      </c>
      <c r="I105" s="56">
        <v>0</v>
      </c>
      <c r="J105" s="56">
        <v>0</v>
      </c>
      <c r="K105" s="105">
        <v>0</v>
      </c>
      <c r="L105" s="203">
        <v>10715.4</v>
      </c>
      <c r="M105" s="56">
        <v>0</v>
      </c>
      <c r="N105" s="105">
        <f t="shared" si="22"/>
        <v>0</v>
      </c>
      <c r="O105" s="57">
        <v>0</v>
      </c>
      <c r="P105" s="80">
        <v>0</v>
      </c>
      <c r="Q105" s="116">
        <v>0</v>
      </c>
      <c r="R105" s="149">
        <v>0</v>
      </c>
      <c r="S105" s="80">
        <v>0</v>
      </c>
      <c r="T105" s="105">
        <v>0</v>
      </c>
    </row>
    <row r="106" spans="1:20" ht="45">
      <c r="A106" s="55">
        <v>79</v>
      </c>
      <c r="B106" s="255" t="s">
        <v>25</v>
      </c>
      <c r="C106" s="263" t="s">
        <v>263</v>
      </c>
      <c r="D106" s="288" t="s">
        <v>264</v>
      </c>
      <c r="E106" s="194">
        <f t="shared" si="20"/>
        <v>1411.8</v>
      </c>
      <c r="F106" s="56">
        <f t="shared" si="21"/>
        <v>0</v>
      </c>
      <c r="G106" s="174">
        <f t="shared" si="19"/>
        <v>0</v>
      </c>
      <c r="H106" s="194">
        <v>3000</v>
      </c>
      <c r="I106" s="56">
        <v>0</v>
      </c>
      <c r="J106" s="56">
        <v>0</v>
      </c>
      <c r="K106" s="105">
        <v>0</v>
      </c>
      <c r="L106" s="203">
        <v>1411.8</v>
      </c>
      <c r="M106" s="56">
        <v>0</v>
      </c>
      <c r="N106" s="105">
        <f t="shared" si="22"/>
        <v>0</v>
      </c>
      <c r="O106" s="38">
        <v>0</v>
      </c>
      <c r="P106" s="94">
        <v>0</v>
      </c>
      <c r="Q106" s="117">
        <v>0</v>
      </c>
      <c r="R106" s="151">
        <v>0</v>
      </c>
      <c r="S106" s="94">
        <v>0</v>
      </c>
      <c r="T106" s="93">
        <v>0</v>
      </c>
    </row>
    <row r="107" spans="1:20" ht="56.25" customHeight="1">
      <c r="A107" s="55">
        <v>80</v>
      </c>
      <c r="B107" s="255" t="s">
        <v>25</v>
      </c>
      <c r="C107" s="263" t="s">
        <v>263</v>
      </c>
      <c r="D107" s="288" t="s">
        <v>265</v>
      </c>
      <c r="E107" s="194">
        <f t="shared" si="20"/>
        <v>67.3</v>
      </c>
      <c r="F107" s="56">
        <f t="shared" si="21"/>
        <v>0</v>
      </c>
      <c r="G107" s="174">
        <f t="shared" si="19"/>
        <v>0</v>
      </c>
      <c r="H107" s="194">
        <v>143</v>
      </c>
      <c r="I107" s="56">
        <v>0</v>
      </c>
      <c r="J107" s="56">
        <v>0</v>
      </c>
      <c r="K107" s="105">
        <v>0</v>
      </c>
      <c r="L107" s="203">
        <v>67.3</v>
      </c>
      <c r="M107" s="56">
        <v>0</v>
      </c>
      <c r="N107" s="105">
        <f t="shared" si="22"/>
        <v>0</v>
      </c>
      <c r="O107" s="38">
        <v>0</v>
      </c>
      <c r="P107" s="94">
        <v>0</v>
      </c>
      <c r="Q107" s="117">
        <v>0</v>
      </c>
      <c r="R107" s="151">
        <v>0</v>
      </c>
      <c r="S107" s="94">
        <v>0</v>
      </c>
      <c r="T107" s="93">
        <v>0</v>
      </c>
    </row>
    <row r="108" spans="1:20" ht="91.5" customHeight="1">
      <c r="A108" s="55">
        <v>81</v>
      </c>
      <c r="B108" s="255" t="s">
        <v>25</v>
      </c>
      <c r="C108" s="263" t="s">
        <v>263</v>
      </c>
      <c r="D108" s="288" t="s">
        <v>266</v>
      </c>
      <c r="E108" s="194">
        <f t="shared" si="20"/>
        <v>1122.7</v>
      </c>
      <c r="F108" s="56">
        <f t="shared" si="21"/>
        <v>0</v>
      </c>
      <c r="G108" s="174">
        <f t="shared" si="19"/>
        <v>0</v>
      </c>
      <c r="H108" s="194">
        <v>2385.8</v>
      </c>
      <c r="I108" s="56">
        <v>0</v>
      </c>
      <c r="J108" s="56">
        <v>0</v>
      </c>
      <c r="K108" s="105">
        <v>0</v>
      </c>
      <c r="L108" s="203">
        <v>1122.7</v>
      </c>
      <c r="M108" s="56">
        <v>0</v>
      </c>
      <c r="N108" s="105">
        <f t="shared" si="22"/>
        <v>0</v>
      </c>
      <c r="O108" s="57">
        <v>0</v>
      </c>
      <c r="P108" s="80">
        <v>0</v>
      </c>
      <c r="Q108" s="116">
        <v>0</v>
      </c>
      <c r="R108" s="149">
        <v>0</v>
      </c>
      <c r="S108" s="80">
        <v>0</v>
      </c>
      <c r="T108" s="105">
        <v>0</v>
      </c>
    </row>
    <row r="109" spans="1:20" ht="99" customHeight="1">
      <c r="A109" s="55">
        <v>82</v>
      </c>
      <c r="B109" s="255" t="s">
        <v>25</v>
      </c>
      <c r="C109" s="263" t="s">
        <v>263</v>
      </c>
      <c r="D109" s="295" t="s">
        <v>44</v>
      </c>
      <c r="E109" s="194">
        <f t="shared" si="20"/>
        <v>2685.7</v>
      </c>
      <c r="F109" s="56">
        <f t="shared" si="21"/>
        <v>0</v>
      </c>
      <c r="G109" s="174">
        <f t="shared" si="19"/>
        <v>0</v>
      </c>
      <c r="H109" s="194">
        <v>5707.2</v>
      </c>
      <c r="I109" s="56">
        <v>0</v>
      </c>
      <c r="J109" s="56">
        <v>0</v>
      </c>
      <c r="K109" s="105">
        <v>0</v>
      </c>
      <c r="L109" s="203">
        <v>2685.7</v>
      </c>
      <c r="M109" s="56">
        <v>0</v>
      </c>
      <c r="N109" s="105">
        <f t="shared" si="22"/>
        <v>0</v>
      </c>
      <c r="O109" s="57">
        <v>0</v>
      </c>
      <c r="P109" s="80">
        <v>0</v>
      </c>
      <c r="Q109" s="116">
        <v>0</v>
      </c>
      <c r="R109" s="149">
        <v>0</v>
      </c>
      <c r="S109" s="80">
        <v>0</v>
      </c>
      <c r="T109" s="105">
        <v>0</v>
      </c>
    </row>
    <row r="110" spans="1:20" ht="47.25" customHeight="1">
      <c r="A110" s="55">
        <v>83</v>
      </c>
      <c r="B110" s="255" t="s">
        <v>25</v>
      </c>
      <c r="C110" s="263" t="s">
        <v>263</v>
      </c>
      <c r="D110" s="295" t="s">
        <v>161</v>
      </c>
      <c r="E110" s="194">
        <f t="shared" si="20"/>
        <v>0</v>
      </c>
      <c r="F110" s="56">
        <f t="shared" si="21"/>
        <v>0</v>
      </c>
      <c r="G110" s="174">
        <v>0</v>
      </c>
      <c r="H110" s="194">
        <v>0</v>
      </c>
      <c r="I110" s="56">
        <v>0</v>
      </c>
      <c r="J110" s="56">
        <v>0</v>
      </c>
      <c r="K110" s="105">
        <v>0</v>
      </c>
      <c r="L110" s="203">
        <v>0</v>
      </c>
      <c r="M110" s="56">
        <v>0</v>
      </c>
      <c r="N110" s="105">
        <v>0</v>
      </c>
      <c r="O110" s="57">
        <v>0</v>
      </c>
      <c r="P110" s="80">
        <v>0</v>
      </c>
      <c r="Q110" s="116">
        <v>0</v>
      </c>
      <c r="R110" s="149">
        <v>0</v>
      </c>
      <c r="S110" s="80">
        <v>0</v>
      </c>
      <c r="T110" s="105">
        <v>0</v>
      </c>
    </row>
    <row r="111" spans="1:20" ht="47.25" customHeight="1">
      <c r="A111" s="55">
        <v>84</v>
      </c>
      <c r="B111" s="255" t="s">
        <v>25</v>
      </c>
      <c r="C111" s="263" t="s">
        <v>263</v>
      </c>
      <c r="D111" s="295" t="s">
        <v>45</v>
      </c>
      <c r="E111" s="194">
        <f t="shared" si="20"/>
        <v>21366.1</v>
      </c>
      <c r="F111" s="56">
        <f t="shared" si="21"/>
        <v>0</v>
      </c>
      <c r="G111" s="174">
        <f t="shared" si="19"/>
        <v>0</v>
      </c>
      <c r="H111" s="194">
        <v>45403</v>
      </c>
      <c r="I111" s="56">
        <v>0</v>
      </c>
      <c r="J111" s="56">
        <v>0</v>
      </c>
      <c r="K111" s="105">
        <v>0</v>
      </c>
      <c r="L111" s="203">
        <v>21366.1</v>
      </c>
      <c r="M111" s="56">
        <v>0</v>
      </c>
      <c r="N111" s="105">
        <f t="shared" si="22"/>
        <v>0</v>
      </c>
      <c r="O111" s="57">
        <v>0</v>
      </c>
      <c r="P111" s="80">
        <v>0</v>
      </c>
      <c r="Q111" s="116">
        <v>0</v>
      </c>
      <c r="R111" s="149">
        <v>0</v>
      </c>
      <c r="S111" s="80">
        <v>0</v>
      </c>
      <c r="T111" s="105">
        <v>0</v>
      </c>
    </row>
    <row r="112" spans="1:20" ht="30">
      <c r="A112" s="55">
        <v>85</v>
      </c>
      <c r="B112" s="255" t="s">
        <v>25</v>
      </c>
      <c r="C112" s="263" t="s">
        <v>263</v>
      </c>
      <c r="D112" s="295" t="s">
        <v>162</v>
      </c>
      <c r="E112" s="194">
        <f t="shared" si="20"/>
        <v>0</v>
      </c>
      <c r="F112" s="56">
        <f t="shared" si="21"/>
        <v>0</v>
      </c>
      <c r="G112" s="174">
        <v>0</v>
      </c>
      <c r="H112" s="194">
        <v>0</v>
      </c>
      <c r="I112" s="56">
        <v>0</v>
      </c>
      <c r="J112" s="56">
        <v>0</v>
      </c>
      <c r="K112" s="105">
        <v>0</v>
      </c>
      <c r="L112" s="203">
        <v>0</v>
      </c>
      <c r="M112" s="56">
        <v>0</v>
      </c>
      <c r="N112" s="105">
        <v>0</v>
      </c>
      <c r="O112" s="57">
        <v>0</v>
      </c>
      <c r="P112" s="80">
        <v>0</v>
      </c>
      <c r="Q112" s="116">
        <v>0</v>
      </c>
      <c r="R112" s="149">
        <v>0</v>
      </c>
      <c r="S112" s="80">
        <v>0</v>
      </c>
      <c r="T112" s="105">
        <v>0</v>
      </c>
    </row>
    <row r="113" spans="1:20" ht="30">
      <c r="A113" s="55">
        <v>86</v>
      </c>
      <c r="B113" s="255" t="s">
        <v>25</v>
      </c>
      <c r="C113" s="263" t="s">
        <v>263</v>
      </c>
      <c r="D113" s="295" t="s">
        <v>136</v>
      </c>
      <c r="E113" s="194">
        <f t="shared" si="20"/>
        <v>7002.6</v>
      </c>
      <c r="F113" s="56">
        <f t="shared" si="21"/>
        <v>0</v>
      </c>
      <c r="G113" s="174">
        <f t="shared" si="19"/>
        <v>0</v>
      </c>
      <c r="H113" s="194">
        <v>14880.5</v>
      </c>
      <c r="I113" s="56">
        <v>0</v>
      </c>
      <c r="J113" s="56">
        <v>0</v>
      </c>
      <c r="K113" s="105">
        <v>0</v>
      </c>
      <c r="L113" s="203">
        <v>7002.6</v>
      </c>
      <c r="M113" s="56">
        <v>0</v>
      </c>
      <c r="N113" s="105">
        <f t="shared" si="22"/>
        <v>0</v>
      </c>
      <c r="O113" s="57">
        <v>0</v>
      </c>
      <c r="P113" s="80">
        <v>0</v>
      </c>
      <c r="Q113" s="116">
        <v>0</v>
      </c>
      <c r="R113" s="149">
        <v>0</v>
      </c>
      <c r="S113" s="80">
        <v>0</v>
      </c>
      <c r="T113" s="105">
        <v>0</v>
      </c>
    </row>
    <row r="114" spans="1:20" ht="49.5" customHeight="1">
      <c r="A114" s="55">
        <v>87</v>
      </c>
      <c r="B114" s="255" t="s">
        <v>25</v>
      </c>
      <c r="C114" s="263" t="s">
        <v>267</v>
      </c>
      <c r="D114" s="288" t="s">
        <v>99</v>
      </c>
      <c r="E114" s="194">
        <f t="shared" si="20"/>
        <v>23492.7</v>
      </c>
      <c r="F114" s="56">
        <f t="shared" si="21"/>
        <v>0</v>
      </c>
      <c r="G114" s="174">
        <f t="shared" si="19"/>
        <v>0</v>
      </c>
      <c r="H114" s="194">
        <v>49922</v>
      </c>
      <c r="I114" s="56">
        <v>0</v>
      </c>
      <c r="J114" s="56">
        <v>0</v>
      </c>
      <c r="K114" s="105">
        <v>0</v>
      </c>
      <c r="L114" s="203">
        <v>23492.7</v>
      </c>
      <c r="M114" s="56">
        <v>0</v>
      </c>
      <c r="N114" s="105">
        <f t="shared" si="22"/>
        <v>0</v>
      </c>
      <c r="O114" s="57">
        <v>0</v>
      </c>
      <c r="P114" s="80">
        <v>0</v>
      </c>
      <c r="Q114" s="116">
        <v>0</v>
      </c>
      <c r="R114" s="149">
        <v>0</v>
      </c>
      <c r="S114" s="80">
        <v>0</v>
      </c>
      <c r="T114" s="105">
        <v>0</v>
      </c>
    </row>
    <row r="115" spans="1:20" ht="45">
      <c r="A115" s="55">
        <v>88</v>
      </c>
      <c r="B115" s="255" t="s">
        <v>25</v>
      </c>
      <c r="C115" s="263" t="s">
        <v>267</v>
      </c>
      <c r="D115" s="288" t="s">
        <v>137</v>
      </c>
      <c r="E115" s="194">
        <f t="shared" si="20"/>
        <v>9557.4</v>
      </c>
      <c r="F115" s="56">
        <f t="shared" si="21"/>
        <v>0</v>
      </c>
      <c r="G115" s="174">
        <f t="shared" si="19"/>
        <v>0</v>
      </c>
      <c r="H115" s="194">
        <v>20309.5</v>
      </c>
      <c r="I115" s="56">
        <v>0</v>
      </c>
      <c r="J115" s="56">
        <v>0</v>
      </c>
      <c r="K115" s="105">
        <v>0</v>
      </c>
      <c r="L115" s="203">
        <v>9557.4</v>
      </c>
      <c r="M115" s="56">
        <v>0</v>
      </c>
      <c r="N115" s="105">
        <f>SUM(M115/L115)</f>
        <v>0</v>
      </c>
      <c r="O115" s="57">
        <v>0</v>
      </c>
      <c r="P115" s="80">
        <v>0</v>
      </c>
      <c r="Q115" s="116">
        <v>0</v>
      </c>
      <c r="R115" s="149">
        <v>0</v>
      </c>
      <c r="S115" s="80">
        <v>0</v>
      </c>
      <c r="T115" s="105">
        <v>0</v>
      </c>
    </row>
    <row r="116" spans="1:20" ht="65.25" customHeight="1">
      <c r="A116" s="55">
        <v>89</v>
      </c>
      <c r="B116" s="255" t="s">
        <v>25</v>
      </c>
      <c r="C116" s="263" t="s">
        <v>267</v>
      </c>
      <c r="D116" s="288" t="s">
        <v>43</v>
      </c>
      <c r="E116" s="194">
        <f>SUM(I116+L116+O116+R116)</f>
        <v>9882.4</v>
      </c>
      <c r="F116" s="56">
        <f t="shared" si="21"/>
        <v>0</v>
      </c>
      <c r="G116" s="174">
        <f t="shared" si="19"/>
        <v>0</v>
      </c>
      <c r="H116" s="194">
        <v>21000</v>
      </c>
      <c r="I116" s="56">
        <v>0</v>
      </c>
      <c r="J116" s="56">
        <v>0</v>
      </c>
      <c r="K116" s="105">
        <v>0</v>
      </c>
      <c r="L116" s="203">
        <v>9882.4</v>
      </c>
      <c r="M116" s="56">
        <v>0</v>
      </c>
      <c r="N116" s="105">
        <f>SUM(M116/L116)</f>
        <v>0</v>
      </c>
      <c r="O116" s="57">
        <v>0</v>
      </c>
      <c r="P116" s="80">
        <v>0</v>
      </c>
      <c r="Q116" s="116">
        <v>0</v>
      </c>
      <c r="R116" s="149">
        <v>0</v>
      </c>
      <c r="S116" s="80">
        <v>0</v>
      </c>
      <c r="T116" s="105">
        <v>0</v>
      </c>
    </row>
    <row r="117" spans="1:20" ht="75">
      <c r="A117" s="55">
        <v>90</v>
      </c>
      <c r="B117" s="255" t="s">
        <v>25</v>
      </c>
      <c r="C117" s="263" t="s">
        <v>267</v>
      </c>
      <c r="D117" s="295" t="s">
        <v>46</v>
      </c>
      <c r="E117" s="194">
        <f t="shared" si="20"/>
        <v>3294.1</v>
      </c>
      <c r="F117" s="56">
        <f t="shared" si="21"/>
        <v>0</v>
      </c>
      <c r="G117" s="174">
        <f t="shared" si="19"/>
        <v>0</v>
      </c>
      <c r="H117" s="194">
        <v>7000</v>
      </c>
      <c r="I117" s="56">
        <v>0</v>
      </c>
      <c r="J117" s="56">
        <v>0</v>
      </c>
      <c r="K117" s="105">
        <v>0</v>
      </c>
      <c r="L117" s="203">
        <v>3294.1</v>
      </c>
      <c r="M117" s="56">
        <v>0</v>
      </c>
      <c r="N117" s="105">
        <f>M117/L117</f>
        <v>0</v>
      </c>
      <c r="O117" s="57">
        <v>0</v>
      </c>
      <c r="P117" s="80">
        <v>0</v>
      </c>
      <c r="Q117" s="116">
        <v>0</v>
      </c>
      <c r="R117" s="149">
        <v>0</v>
      </c>
      <c r="S117" s="80">
        <v>0</v>
      </c>
      <c r="T117" s="105">
        <v>0</v>
      </c>
    </row>
    <row r="118" spans="1:20" ht="30">
      <c r="A118" s="55">
        <v>91</v>
      </c>
      <c r="B118" s="255" t="s">
        <v>25</v>
      </c>
      <c r="C118" s="263" t="s">
        <v>267</v>
      </c>
      <c r="D118" s="295" t="s">
        <v>268</v>
      </c>
      <c r="E118" s="53">
        <f t="shared" si="20"/>
        <v>16941.2</v>
      </c>
      <c r="F118" s="44">
        <f t="shared" si="21"/>
        <v>0</v>
      </c>
      <c r="G118" s="173">
        <f t="shared" si="19"/>
        <v>0</v>
      </c>
      <c r="H118" s="194">
        <v>36000</v>
      </c>
      <c r="I118" s="56">
        <v>0</v>
      </c>
      <c r="J118" s="56">
        <v>0</v>
      </c>
      <c r="K118" s="105">
        <v>0</v>
      </c>
      <c r="L118" s="203">
        <v>16941.2</v>
      </c>
      <c r="M118" s="56">
        <v>0</v>
      </c>
      <c r="N118" s="105">
        <f>M118/L118</f>
        <v>0</v>
      </c>
      <c r="O118" s="57">
        <v>0</v>
      </c>
      <c r="P118" s="80">
        <v>0</v>
      </c>
      <c r="Q118" s="116">
        <v>0</v>
      </c>
      <c r="R118" s="149">
        <v>0</v>
      </c>
      <c r="S118" s="95">
        <v>0</v>
      </c>
      <c r="T118" s="104">
        <v>0</v>
      </c>
    </row>
    <row r="119" spans="1:20" ht="30">
      <c r="A119" s="55">
        <v>92</v>
      </c>
      <c r="B119" s="255" t="s">
        <v>25</v>
      </c>
      <c r="C119" s="263" t="s">
        <v>267</v>
      </c>
      <c r="D119" s="295" t="s">
        <v>269</v>
      </c>
      <c r="E119" s="194">
        <f t="shared" si="20"/>
        <v>23058.8</v>
      </c>
      <c r="F119" s="56">
        <f t="shared" si="21"/>
        <v>0</v>
      </c>
      <c r="G119" s="174">
        <f t="shared" si="19"/>
        <v>0</v>
      </c>
      <c r="H119" s="194">
        <v>49000</v>
      </c>
      <c r="I119" s="56">
        <v>0</v>
      </c>
      <c r="J119" s="56">
        <v>0</v>
      </c>
      <c r="K119" s="105">
        <v>0</v>
      </c>
      <c r="L119" s="203">
        <v>23058.8</v>
      </c>
      <c r="M119" s="56">
        <v>0</v>
      </c>
      <c r="N119" s="105">
        <f>SUM(M119/L119)</f>
        <v>0</v>
      </c>
      <c r="O119" s="57">
        <v>0</v>
      </c>
      <c r="P119" s="80">
        <v>0</v>
      </c>
      <c r="Q119" s="116">
        <v>0</v>
      </c>
      <c r="R119" s="149">
        <v>0</v>
      </c>
      <c r="S119" s="80">
        <v>0</v>
      </c>
      <c r="T119" s="105">
        <v>0</v>
      </c>
    </row>
    <row r="120" spans="1:20" ht="75">
      <c r="A120" s="55">
        <v>93</v>
      </c>
      <c r="B120" s="255" t="s">
        <v>25</v>
      </c>
      <c r="C120" s="263" t="s">
        <v>270</v>
      </c>
      <c r="D120" s="295" t="s">
        <v>169</v>
      </c>
      <c r="E120" s="194">
        <f t="shared" si="20"/>
        <v>0</v>
      </c>
      <c r="F120" s="56">
        <f t="shared" si="21"/>
        <v>0</v>
      </c>
      <c r="G120" s="173">
        <v>0</v>
      </c>
      <c r="H120" s="194">
        <v>0</v>
      </c>
      <c r="I120" s="56">
        <v>0</v>
      </c>
      <c r="J120" s="56">
        <v>0</v>
      </c>
      <c r="K120" s="105">
        <v>0</v>
      </c>
      <c r="L120" s="203">
        <v>0</v>
      </c>
      <c r="M120" s="56">
        <v>0</v>
      </c>
      <c r="N120" s="105">
        <v>0</v>
      </c>
      <c r="O120" s="57">
        <v>0</v>
      </c>
      <c r="P120" s="80">
        <v>0</v>
      </c>
      <c r="Q120" s="116">
        <v>0</v>
      </c>
      <c r="R120" s="149">
        <v>0</v>
      </c>
      <c r="S120" s="95">
        <v>0</v>
      </c>
      <c r="T120" s="104">
        <v>0</v>
      </c>
    </row>
    <row r="121" spans="1:20" s="26" customFormat="1" ht="75">
      <c r="A121" s="55">
        <v>94</v>
      </c>
      <c r="B121" s="255" t="s">
        <v>25</v>
      </c>
      <c r="C121" s="263" t="s">
        <v>271</v>
      </c>
      <c r="D121" s="295" t="s">
        <v>54</v>
      </c>
      <c r="E121" s="196">
        <f t="shared" si="20"/>
        <v>62468.299999999996</v>
      </c>
      <c r="F121" s="113">
        <f t="shared" si="21"/>
        <v>53650.7</v>
      </c>
      <c r="G121" s="177">
        <f t="shared" si="19"/>
        <v>0.8588468071005614</v>
      </c>
      <c r="H121" s="194">
        <v>218501.5</v>
      </c>
      <c r="I121" s="56">
        <v>50968.2</v>
      </c>
      <c r="J121" s="56">
        <v>50968.2</v>
      </c>
      <c r="K121" s="98">
        <f>J121/I121</f>
        <v>1</v>
      </c>
      <c r="L121" s="203">
        <v>11500.1</v>
      </c>
      <c r="M121" s="56">
        <v>2682.5</v>
      </c>
      <c r="N121" s="105">
        <f>M121/L121</f>
        <v>0.23325884122746757</v>
      </c>
      <c r="O121" s="57">
        <v>0</v>
      </c>
      <c r="P121" s="80">
        <v>0</v>
      </c>
      <c r="Q121" s="116">
        <v>0</v>
      </c>
      <c r="R121" s="149">
        <v>0</v>
      </c>
      <c r="S121" s="80">
        <v>0</v>
      </c>
      <c r="T121" s="105">
        <v>0</v>
      </c>
    </row>
    <row r="122" spans="1:20" s="26" customFormat="1" ht="45">
      <c r="A122" s="55">
        <v>95</v>
      </c>
      <c r="B122" s="255" t="s">
        <v>25</v>
      </c>
      <c r="C122" s="263" t="s">
        <v>272</v>
      </c>
      <c r="D122" s="295" t="s">
        <v>273</v>
      </c>
      <c r="E122" s="196">
        <f t="shared" si="20"/>
        <v>771.2</v>
      </c>
      <c r="F122" s="113">
        <f t="shared" si="21"/>
        <v>0</v>
      </c>
      <c r="G122" s="177">
        <f t="shared" si="19"/>
        <v>0</v>
      </c>
      <c r="H122" s="194">
        <v>18507.9</v>
      </c>
      <c r="I122" s="56">
        <v>0</v>
      </c>
      <c r="J122" s="56">
        <v>0</v>
      </c>
      <c r="K122" s="98">
        <v>0</v>
      </c>
      <c r="L122" s="203">
        <v>771.2</v>
      </c>
      <c r="M122" s="56">
        <v>0</v>
      </c>
      <c r="N122" s="98">
        <f>M122/L122</f>
        <v>0</v>
      </c>
      <c r="O122" s="109">
        <v>0</v>
      </c>
      <c r="P122" s="99">
        <v>0</v>
      </c>
      <c r="Q122" s="120">
        <v>0</v>
      </c>
      <c r="R122" s="251">
        <v>0</v>
      </c>
      <c r="S122" s="95">
        <v>0</v>
      </c>
      <c r="T122" s="104">
        <v>0</v>
      </c>
    </row>
    <row r="123" spans="1:20" s="26" customFormat="1" ht="45">
      <c r="A123" s="55">
        <v>96</v>
      </c>
      <c r="B123" s="255" t="s">
        <v>25</v>
      </c>
      <c r="C123" s="263" t="s">
        <v>274</v>
      </c>
      <c r="D123" s="295" t="s">
        <v>100</v>
      </c>
      <c r="E123" s="194">
        <f t="shared" si="20"/>
        <v>1446.5</v>
      </c>
      <c r="F123" s="56">
        <f t="shared" si="21"/>
        <v>0</v>
      </c>
      <c r="G123" s="174">
        <f t="shared" si="19"/>
        <v>0</v>
      </c>
      <c r="H123" s="194">
        <v>34715</v>
      </c>
      <c r="I123" s="56">
        <v>0</v>
      </c>
      <c r="J123" s="56">
        <v>0</v>
      </c>
      <c r="K123" s="105">
        <v>0</v>
      </c>
      <c r="L123" s="203">
        <v>1446.5</v>
      </c>
      <c r="M123" s="56">
        <v>0</v>
      </c>
      <c r="N123" s="105">
        <f>M123/L123</f>
        <v>0</v>
      </c>
      <c r="O123" s="57">
        <v>0</v>
      </c>
      <c r="P123" s="80">
        <v>0</v>
      </c>
      <c r="Q123" s="116">
        <v>0</v>
      </c>
      <c r="R123" s="149">
        <v>0</v>
      </c>
      <c r="S123" s="80">
        <v>0</v>
      </c>
      <c r="T123" s="105">
        <v>0</v>
      </c>
    </row>
    <row r="124" spans="1:20" s="26" customFormat="1" ht="111.75" customHeight="1">
      <c r="A124" s="55">
        <v>97</v>
      </c>
      <c r="B124" s="255" t="s">
        <v>25</v>
      </c>
      <c r="C124" s="263" t="s">
        <v>275</v>
      </c>
      <c r="D124" s="352" t="s">
        <v>276</v>
      </c>
      <c r="E124" s="194">
        <f t="shared" si="20"/>
        <v>5000</v>
      </c>
      <c r="F124" s="56">
        <f t="shared" si="21"/>
        <v>0</v>
      </c>
      <c r="G124" s="174">
        <f t="shared" si="19"/>
        <v>0</v>
      </c>
      <c r="H124" s="194">
        <v>21141.6</v>
      </c>
      <c r="I124" s="56">
        <v>0</v>
      </c>
      <c r="J124" s="56">
        <v>0</v>
      </c>
      <c r="K124" s="105">
        <v>0</v>
      </c>
      <c r="L124" s="203">
        <v>5000</v>
      </c>
      <c r="M124" s="56">
        <v>0</v>
      </c>
      <c r="N124" s="105">
        <f>M124/L124</f>
        <v>0</v>
      </c>
      <c r="O124" s="57">
        <v>0</v>
      </c>
      <c r="P124" s="80">
        <v>0</v>
      </c>
      <c r="Q124" s="116">
        <v>0</v>
      </c>
      <c r="R124" s="149">
        <v>0</v>
      </c>
      <c r="S124" s="80">
        <v>0</v>
      </c>
      <c r="T124" s="105">
        <v>0</v>
      </c>
    </row>
    <row r="125" spans="1:20" s="26" customFormat="1" ht="82.5" customHeight="1">
      <c r="A125" s="55">
        <v>98</v>
      </c>
      <c r="B125" s="255" t="s">
        <v>25</v>
      </c>
      <c r="C125" s="263" t="s">
        <v>277</v>
      </c>
      <c r="D125" s="352" t="s">
        <v>170</v>
      </c>
      <c r="E125" s="194">
        <f t="shared" si="20"/>
        <v>802.6</v>
      </c>
      <c r="F125" s="56">
        <f t="shared" si="21"/>
        <v>0</v>
      </c>
      <c r="G125" s="174">
        <f t="shared" si="19"/>
        <v>0</v>
      </c>
      <c r="H125" s="194">
        <v>15248.9</v>
      </c>
      <c r="I125" s="56">
        <v>0</v>
      </c>
      <c r="J125" s="56">
        <v>0</v>
      </c>
      <c r="K125" s="105">
        <v>0</v>
      </c>
      <c r="L125" s="203">
        <v>802.6</v>
      </c>
      <c r="M125" s="56">
        <v>0</v>
      </c>
      <c r="N125" s="105">
        <f>M125/L125</f>
        <v>0</v>
      </c>
      <c r="O125" s="246">
        <v>0</v>
      </c>
      <c r="P125" s="56">
        <v>0</v>
      </c>
      <c r="Q125" s="116">
        <v>0</v>
      </c>
      <c r="R125" s="246">
        <v>0</v>
      </c>
      <c r="S125" s="80">
        <v>0</v>
      </c>
      <c r="T125" s="105">
        <v>0</v>
      </c>
    </row>
    <row r="126" spans="1:20" s="26" customFormat="1" ht="58.5" customHeight="1">
      <c r="A126" s="55">
        <v>99</v>
      </c>
      <c r="B126" s="255" t="s">
        <v>25</v>
      </c>
      <c r="C126" s="263" t="s">
        <v>278</v>
      </c>
      <c r="D126" s="353" t="s">
        <v>279</v>
      </c>
      <c r="E126" s="194">
        <f t="shared" si="20"/>
        <v>3200</v>
      </c>
      <c r="F126" s="56">
        <f t="shared" si="21"/>
        <v>0</v>
      </c>
      <c r="G126" s="174">
        <f t="shared" si="19"/>
        <v>0</v>
      </c>
      <c r="H126" s="194">
        <v>6800</v>
      </c>
      <c r="I126" s="56">
        <v>0</v>
      </c>
      <c r="J126" s="56">
        <v>0</v>
      </c>
      <c r="K126" s="105">
        <v>0</v>
      </c>
      <c r="L126" s="203">
        <v>3200</v>
      </c>
      <c r="M126" s="56">
        <v>0</v>
      </c>
      <c r="N126" s="105">
        <v>0</v>
      </c>
      <c r="O126" s="246">
        <v>0</v>
      </c>
      <c r="P126" s="56">
        <v>0</v>
      </c>
      <c r="Q126" s="116">
        <v>0</v>
      </c>
      <c r="R126" s="246">
        <v>0</v>
      </c>
      <c r="S126" s="80">
        <v>0</v>
      </c>
      <c r="T126" s="105">
        <v>0</v>
      </c>
    </row>
    <row r="127" spans="1:20" s="26" customFormat="1" ht="60.75" thickBot="1">
      <c r="A127" s="58">
        <v>100</v>
      </c>
      <c r="B127" s="256" t="s">
        <v>25</v>
      </c>
      <c r="C127" s="264" t="s">
        <v>280</v>
      </c>
      <c r="D127" s="354" t="s">
        <v>281</v>
      </c>
      <c r="E127" s="195">
        <f t="shared" si="20"/>
        <v>72</v>
      </c>
      <c r="F127" s="59">
        <f t="shared" si="21"/>
        <v>0</v>
      </c>
      <c r="G127" s="176">
        <f t="shared" si="19"/>
        <v>0</v>
      </c>
      <c r="H127" s="195">
        <v>1727.5</v>
      </c>
      <c r="I127" s="59">
        <v>0</v>
      </c>
      <c r="J127" s="59">
        <v>0</v>
      </c>
      <c r="K127" s="97">
        <v>0</v>
      </c>
      <c r="L127" s="213">
        <v>72</v>
      </c>
      <c r="M127" s="59">
        <v>0</v>
      </c>
      <c r="N127" s="97">
        <f>M127/L127</f>
        <v>0</v>
      </c>
      <c r="O127" s="60">
        <v>0</v>
      </c>
      <c r="P127" s="96">
        <v>0</v>
      </c>
      <c r="Q127" s="119">
        <v>0</v>
      </c>
      <c r="R127" s="262">
        <v>0</v>
      </c>
      <c r="S127" s="96">
        <v>0</v>
      </c>
      <c r="T127" s="97">
        <v>0</v>
      </c>
    </row>
    <row r="128" spans="1:20" s="26" customFormat="1" ht="57">
      <c r="A128" s="52"/>
      <c r="B128" s="141"/>
      <c r="C128" s="261">
        <v>46</v>
      </c>
      <c r="D128" s="347" t="s">
        <v>147</v>
      </c>
      <c r="E128" s="47"/>
      <c r="F128" s="37"/>
      <c r="G128" s="175"/>
      <c r="H128" s="38"/>
      <c r="I128" s="37"/>
      <c r="J128" s="37"/>
      <c r="K128" s="93"/>
      <c r="L128" s="38"/>
      <c r="M128" s="37"/>
      <c r="N128" s="93"/>
      <c r="O128" s="38"/>
      <c r="P128" s="94"/>
      <c r="Q128" s="117"/>
      <c r="R128" s="191"/>
      <c r="S128" s="94"/>
      <c r="T128" s="93"/>
    </row>
    <row r="129" spans="1:20" s="26" customFormat="1" ht="105.75" thickBot="1">
      <c r="A129" s="52">
        <v>101</v>
      </c>
      <c r="B129" s="145" t="s">
        <v>148</v>
      </c>
      <c r="C129" s="132" t="s">
        <v>149</v>
      </c>
      <c r="D129" s="355" t="s">
        <v>187</v>
      </c>
      <c r="E129" s="194">
        <f>SUM(I129+L129+O129+R129)</f>
        <v>6617.6</v>
      </c>
      <c r="F129" s="56">
        <f>J129+M129+P129+S129</f>
        <v>0</v>
      </c>
      <c r="G129" s="174">
        <f t="shared" si="19"/>
        <v>0</v>
      </c>
      <c r="H129" s="38">
        <v>4500</v>
      </c>
      <c r="I129" s="37">
        <v>4500</v>
      </c>
      <c r="J129" s="37">
        <v>0</v>
      </c>
      <c r="K129" s="93">
        <f>J129/I129</f>
        <v>0</v>
      </c>
      <c r="L129" s="38">
        <v>2117.6</v>
      </c>
      <c r="M129" s="37">
        <v>0</v>
      </c>
      <c r="N129" s="93">
        <f>M129/L129</f>
        <v>0</v>
      </c>
      <c r="O129" s="38">
        <v>0</v>
      </c>
      <c r="P129" s="94">
        <v>0</v>
      </c>
      <c r="Q129" s="117">
        <v>0</v>
      </c>
      <c r="R129" s="191">
        <v>0</v>
      </c>
      <c r="S129" s="95">
        <v>0</v>
      </c>
      <c r="T129" s="104">
        <v>0</v>
      </c>
    </row>
    <row r="130" spans="1:20" s="26" customFormat="1" ht="57">
      <c r="A130" s="100"/>
      <c r="B130" s="144"/>
      <c r="C130" s="136">
        <v>47</v>
      </c>
      <c r="D130" s="300" t="s">
        <v>56</v>
      </c>
      <c r="E130" s="186"/>
      <c r="F130" s="62"/>
      <c r="G130" s="179"/>
      <c r="H130" s="63"/>
      <c r="I130" s="62"/>
      <c r="J130" s="62"/>
      <c r="K130" s="101"/>
      <c r="L130" s="63"/>
      <c r="M130" s="62"/>
      <c r="N130" s="101"/>
      <c r="O130" s="63"/>
      <c r="P130" s="62"/>
      <c r="Q130" s="101"/>
      <c r="R130" s="190"/>
      <c r="S130" s="62"/>
      <c r="T130" s="101"/>
    </row>
    <row r="131" spans="1:20" s="26" customFormat="1" ht="195.75" thickBot="1">
      <c r="A131" s="58">
        <v>102</v>
      </c>
      <c r="B131" s="145" t="s">
        <v>37</v>
      </c>
      <c r="C131" s="132" t="s">
        <v>55</v>
      </c>
      <c r="D131" s="356" t="s">
        <v>104</v>
      </c>
      <c r="E131" s="195">
        <f>SUM(I131+L131+O131+R131)</f>
        <v>14244.33</v>
      </c>
      <c r="F131" s="59">
        <f>SUM(J131+M131+P131+S131)</f>
        <v>0</v>
      </c>
      <c r="G131" s="176">
        <f>F131/E131</f>
        <v>0</v>
      </c>
      <c r="H131" s="303">
        <v>25993.9</v>
      </c>
      <c r="I131" s="160">
        <v>0</v>
      </c>
      <c r="J131" s="160">
        <v>0</v>
      </c>
      <c r="K131" s="97">
        <v>0</v>
      </c>
      <c r="L131" s="303">
        <v>12232.42</v>
      </c>
      <c r="M131" s="160">
        <v>0</v>
      </c>
      <c r="N131" s="97">
        <f>M131/L131</f>
        <v>0</v>
      </c>
      <c r="O131" s="303">
        <v>2011.91</v>
      </c>
      <c r="P131" s="160">
        <v>0</v>
      </c>
      <c r="Q131" s="97">
        <f>P131/O131</f>
        <v>0</v>
      </c>
      <c r="R131" s="217">
        <v>0</v>
      </c>
      <c r="S131" s="96">
        <v>0</v>
      </c>
      <c r="T131" s="97">
        <v>0</v>
      </c>
    </row>
    <row r="132" spans="1:20" s="26" customFormat="1" ht="57">
      <c r="A132" s="61"/>
      <c r="B132" s="148"/>
      <c r="C132" s="136">
        <v>48</v>
      </c>
      <c r="D132" s="341" t="s">
        <v>101</v>
      </c>
      <c r="E132" s="186"/>
      <c r="F132" s="62"/>
      <c r="G132" s="179"/>
      <c r="H132" s="63"/>
      <c r="I132" s="62"/>
      <c r="J132" s="62"/>
      <c r="K132" s="101"/>
      <c r="L132" s="63"/>
      <c r="M132" s="62"/>
      <c r="N132" s="268"/>
      <c r="O132" s="63"/>
      <c r="P132" s="62"/>
      <c r="Q132" s="64"/>
      <c r="R132" s="233"/>
      <c r="S132" s="82"/>
      <c r="T132" s="83"/>
    </row>
    <row r="133" spans="1:20" s="26" customFormat="1" ht="54" customHeight="1">
      <c r="A133" s="55">
        <v>103</v>
      </c>
      <c r="B133" s="255" t="s">
        <v>25</v>
      </c>
      <c r="C133" s="311" t="s">
        <v>282</v>
      </c>
      <c r="D133" s="295" t="s">
        <v>103</v>
      </c>
      <c r="E133" s="194">
        <f aca="true" t="shared" si="23" ref="E133:E139">SUM(I133+L133+O133+R133)</f>
        <v>76.76778</v>
      </c>
      <c r="F133" s="56">
        <f aca="true" t="shared" si="24" ref="F133:F139">J133+M133+P133+S133</f>
        <v>0</v>
      </c>
      <c r="G133" s="174">
        <f t="shared" si="19"/>
        <v>0</v>
      </c>
      <c r="H133" s="80">
        <v>487.7</v>
      </c>
      <c r="I133" s="80">
        <v>0</v>
      </c>
      <c r="J133" s="80">
        <v>0</v>
      </c>
      <c r="K133" s="105">
        <v>0</v>
      </c>
      <c r="L133" s="80">
        <v>20.321</v>
      </c>
      <c r="M133" s="80">
        <v>0</v>
      </c>
      <c r="N133" s="258">
        <f>SUM(M133/L133)</f>
        <v>0</v>
      </c>
      <c r="O133" s="149">
        <v>0</v>
      </c>
      <c r="P133" s="80">
        <v>0</v>
      </c>
      <c r="Q133" s="116">
        <v>0</v>
      </c>
      <c r="R133" s="80">
        <v>56.44678</v>
      </c>
      <c r="S133" s="80">
        <v>0</v>
      </c>
      <c r="T133" s="105">
        <f>SUM(S133/R133)</f>
        <v>0</v>
      </c>
    </row>
    <row r="134" spans="1:20" s="26" customFormat="1" ht="58.5" customHeight="1">
      <c r="A134" s="55">
        <v>104</v>
      </c>
      <c r="B134" s="255" t="s">
        <v>102</v>
      </c>
      <c r="C134" s="311" t="s">
        <v>282</v>
      </c>
      <c r="D134" s="295" t="s">
        <v>103</v>
      </c>
      <c r="E134" s="194">
        <f>SUM(I134+L134+O134+R134)</f>
        <v>1610.2144400000002</v>
      </c>
      <c r="F134" s="56">
        <f t="shared" si="24"/>
        <v>0</v>
      </c>
      <c r="G134" s="174">
        <f>F134/E134</f>
        <v>0</v>
      </c>
      <c r="H134" s="80">
        <v>10229.6</v>
      </c>
      <c r="I134" s="80">
        <v>0</v>
      </c>
      <c r="J134" s="80">
        <v>0</v>
      </c>
      <c r="K134" s="105">
        <v>0</v>
      </c>
      <c r="L134" s="80">
        <v>426.2330000000002</v>
      </c>
      <c r="M134" s="80">
        <v>0</v>
      </c>
      <c r="N134" s="258">
        <f>M134/L134</f>
        <v>0</v>
      </c>
      <c r="O134" s="149">
        <v>0</v>
      </c>
      <c r="P134" s="80">
        <v>0</v>
      </c>
      <c r="Q134" s="116">
        <v>0</v>
      </c>
      <c r="R134" s="80">
        <v>1183.98144</v>
      </c>
      <c r="S134" s="80">
        <v>0</v>
      </c>
      <c r="T134" s="105">
        <f>SUM(S134/R134)</f>
        <v>0</v>
      </c>
    </row>
    <row r="135" spans="1:20" s="26" customFormat="1" ht="51.75" customHeight="1">
      <c r="A135" s="55">
        <v>105</v>
      </c>
      <c r="B135" s="255" t="s">
        <v>98</v>
      </c>
      <c r="C135" s="311" t="s">
        <v>283</v>
      </c>
      <c r="D135" s="295" t="s">
        <v>103</v>
      </c>
      <c r="E135" s="196">
        <f>SUM(I135+L135+O135+R135)</f>
        <v>3895.808</v>
      </c>
      <c r="F135" s="113">
        <f t="shared" si="24"/>
        <v>0</v>
      </c>
      <c r="G135" s="177">
        <f t="shared" si="19"/>
        <v>0</v>
      </c>
      <c r="H135" s="80">
        <v>7222.6</v>
      </c>
      <c r="I135" s="80">
        <v>0</v>
      </c>
      <c r="J135" s="80">
        <v>0</v>
      </c>
      <c r="K135" s="105">
        <v>0</v>
      </c>
      <c r="L135" s="80">
        <v>300.942</v>
      </c>
      <c r="M135" s="80">
        <v>0</v>
      </c>
      <c r="N135" s="258">
        <f>M135/L135</f>
        <v>0</v>
      </c>
      <c r="O135" s="149">
        <v>3082.335</v>
      </c>
      <c r="P135" s="80">
        <v>0</v>
      </c>
      <c r="Q135" s="116">
        <f>P135/O135</f>
        <v>0</v>
      </c>
      <c r="R135" s="80">
        <v>512.531</v>
      </c>
      <c r="S135" s="80">
        <v>0</v>
      </c>
      <c r="T135" s="98">
        <f>SUM(S135/R135)</f>
        <v>0</v>
      </c>
    </row>
    <row r="136" spans="1:20" s="26" customFormat="1" ht="58.5" customHeight="1">
      <c r="A136" s="55">
        <v>106</v>
      </c>
      <c r="B136" s="255" t="s">
        <v>138</v>
      </c>
      <c r="C136" s="311" t="s">
        <v>284</v>
      </c>
      <c r="D136" s="295" t="s">
        <v>103</v>
      </c>
      <c r="E136" s="194">
        <f t="shared" si="23"/>
        <v>636.067</v>
      </c>
      <c r="F136" s="56">
        <f t="shared" si="24"/>
        <v>0</v>
      </c>
      <c r="G136" s="174">
        <f t="shared" si="19"/>
        <v>0</v>
      </c>
      <c r="H136" s="80">
        <v>2105.6</v>
      </c>
      <c r="I136" s="80">
        <v>0</v>
      </c>
      <c r="J136" s="80">
        <v>0</v>
      </c>
      <c r="K136" s="105">
        <v>0</v>
      </c>
      <c r="L136" s="80">
        <v>87.734</v>
      </c>
      <c r="M136" s="80">
        <v>0</v>
      </c>
      <c r="N136" s="258">
        <f>M136/L136</f>
        <v>0</v>
      </c>
      <c r="O136" s="149">
        <v>548.333</v>
      </c>
      <c r="P136" s="80">
        <v>0</v>
      </c>
      <c r="Q136" s="116">
        <f>P136/O136</f>
        <v>0</v>
      </c>
      <c r="R136" s="80">
        <v>0</v>
      </c>
      <c r="S136" s="80">
        <v>0</v>
      </c>
      <c r="T136" s="105">
        <v>0</v>
      </c>
    </row>
    <row r="137" spans="1:20" s="26" customFormat="1" ht="45">
      <c r="A137" s="55">
        <v>107</v>
      </c>
      <c r="B137" s="255" t="s">
        <v>31</v>
      </c>
      <c r="C137" s="311" t="s">
        <v>284</v>
      </c>
      <c r="D137" s="295" t="s">
        <v>103</v>
      </c>
      <c r="E137" s="53">
        <f t="shared" si="23"/>
        <v>3201.665</v>
      </c>
      <c r="F137" s="44">
        <f t="shared" si="24"/>
        <v>0</v>
      </c>
      <c r="G137" s="173">
        <f>F137/E137</f>
        <v>0</v>
      </c>
      <c r="H137" s="80">
        <v>5313.4</v>
      </c>
      <c r="I137" s="80">
        <v>0</v>
      </c>
      <c r="J137" s="80">
        <v>0</v>
      </c>
      <c r="K137" s="105">
        <v>0</v>
      </c>
      <c r="L137" s="80">
        <v>221.392</v>
      </c>
      <c r="M137" s="80">
        <v>0</v>
      </c>
      <c r="N137" s="258">
        <f>SUM(M137/L137)</f>
        <v>0</v>
      </c>
      <c r="O137" s="149">
        <v>425.754</v>
      </c>
      <c r="P137" s="80">
        <v>0</v>
      </c>
      <c r="Q137" s="115">
        <f>SUM(P137/O137)</f>
        <v>0</v>
      </c>
      <c r="R137" s="80">
        <v>2554.519</v>
      </c>
      <c r="S137" s="80">
        <v>0</v>
      </c>
      <c r="T137" s="115">
        <f>S137/R137</f>
        <v>0</v>
      </c>
    </row>
    <row r="138" spans="1:20" s="26" customFormat="1" ht="45">
      <c r="A138" s="55">
        <v>108</v>
      </c>
      <c r="B138" s="255" t="s">
        <v>37</v>
      </c>
      <c r="C138" s="311" t="s">
        <v>285</v>
      </c>
      <c r="D138" s="295" t="s">
        <v>103</v>
      </c>
      <c r="E138" s="194">
        <f t="shared" si="23"/>
        <v>32716.275849999998</v>
      </c>
      <c r="F138" s="56">
        <f t="shared" si="24"/>
        <v>648.98</v>
      </c>
      <c r="G138" s="174">
        <f>F138/E138</f>
        <v>0.019836609856680863</v>
      </c>
      <c r="H138" s="80">
        <v>405127.4</v>
      </c>
      <c r="I138" s="80">
        <v>616.79024</v>
      </c>
      <c r="J138" s="80">
        <v>616.79024</v>
      </c>
      <c r="K138" s="105">
        <f>J138/I138</f>
        <v>1</v>
      </c>
      <c r="L138" s="80">
        <v>16880.308</v>
      </c>
      <c r="M138" s="80">
        <v>25.69958</v>
      </c>
      <c r="N138" s="258">
        <f>SUM(M138/L138)</f>
        <v>0.00152245918735606</v>
      </c>
      <c r="O138" s="149">
        <v>5219.177610000001</v>
      </c>
      <c r="P138" s="80">
        <v>6.49018</v>
      </c>
      <c r="Q138" s="105">
        <f>SUM(P138/O138)</f>
        <v>0.0012435254143420497</v>
      </c>
      <c r="R138" s="80">
        <v>10000</v>
      </c>
      <c r="S138" s="80">
        <v>0</v>
      </c>
      <c r="T138" s="105">
        <v>0</v>
      </c>
    </row>
    <row r="139" spans="1:20" s="26" customFormat="1" ht="45.75" thickBot="1">
      <c r="A139" s="270">
        <v>109</v>
      </c>
      <c r="B139" s="304" t="s">
        <v>139</v>
      </c>
      <c r="C139" s="318" t="s">
        <v>284</v>
      </c>
      <c r="D139" s="335" t="s">
        <v>103</v>
      </c>
      <c r="E139" s="196">
        <f t="shared" si="23"/>
        <v>3515.692</v>
      </c>
      <c r="F139" s="113">
        <f t="shared" si="24"/>
        <v>0</v>
      </c>
      <c r="G139" s="177">
        <f>F139/E139</f>
        <v>0</v>
      </c>
      <c r="H139" s="99">
        <v>67365.2</v>
      </c>
      <c r="I139" s="99">
        <v>0</v>
      </c>
      <c r="J139" s="99">
        <v>0</v>
      </c>
      <c r="K139" s="98">
        <v>0</v>
      </c>
      <c r="L139" s="99">
        <v>2806.883</v>
      </c>
      <c r="M139" s="99">
        <v>0</v>
      </c>
      <c r="N139" s="259">
        <f>SUM(M139/L139)</f>
        <v>0</v>
      </c>
      <c r="O139" s="271">
        <v>708.809</v>
      </c>
      <c r="P139" s="99">
        <v>0</v>
      </c>
      <c r="Q139" s="98">
        <f>SUM(P139/O139)</f>
        <v>0</v>
      </c>
      <c r="R139" s="99">
        <v>0</v>
      </c>
      <c r="S139" s="99">
        <v>0</v>
      </c>
      <c r="T139" s="115">
        <v>0</v>
      </c>
    </row>
    <row r="140" spans="1:20" s="26" customFormat="1" ht="99.75">
      <c r="A140" s="100"/>
      <c r="B140" s="275"/>
      <c r="C140" s="166">
        <v>53</v>
      </c>
      <c r="D140" s="357" t="s">
        <v>286</v>
      </c>
      <c r="E140" s="186"/>
      <c r="F140" s="62"/>
      <c r="G140" s="179"/>
      <c r="H140" s="233"/>
      <c r="I140" s="82"/>
      <c r="J140" s="82"/>
      <c r="K140" s="101"/>
      <c r="L140" s="233"/>
      <c r="M140" s="82"/>
      <c r="N140" s="279"/>
      <c r="O140" s="81"/>
      <c r="P140" s="82"/>
      <c r="Q140" s="101"/>
      <c r="R140" s="233"/>
      <c r="S140" s="82"/>
      <c r="T140" s="167"/>
    </row>
    <row r="141" spans="1:20" s="26" customFormat="1" ht="120" customHeight="1" thickBot="1">
      <c r="A141" s="227">
        <v>110</v>
      </c>
      <c r="B141" s="278" t="s">
        <v>25</v>
      </c>
      <c r="C141" s="319" t="s">
        <v>287</v>
      </c>
      <c r="D141" s="358" t="s">
        <v>288</v>
      </c>
      <c r="E141" s="195">
        <f>SUM(I141+L141+O141+R141)</f>
        <v>7276.4</v>
      </c>
      <c r="F141" s="59">
        <f>J141+M141+P141+S141</f>
        <v>0</v>
      </c>
      <c r="G141" s="176">
        <f>F141/E141</f>
        <v>0</v>
      </c>
      <c r="H141" s="96">
        <v>15462.4</v>
      </c>
      <c r="I141" s="96">
        <v>0</v>
      </c>
      <c r="J141" s="96">
        <v>0</v>
      </c>
      <c r="K141" s="97">
        <v>0</v>
      </c>
      <c r="L141" s="96">
        <v>7276.4</v>
      </c>
      <c r="M141" s="96">
        <v>0</v>
      </c>
      <c r="N141" s="97">
        <f>SUM(M141/L141)</f>
        <v>0</v>
      </c>
      <c r="O141" s="96">
        <v>0</v>
      </c>
      <c r="P141" s="96">
        <v>0</v>
      </c>
      <c r="Q141" s="97">
        <v>0</v>
      </c>
      <c r="R141" s="277">
        <v>0</v>
      </c>
      <c r="S141" s="252">
        <v>0</v>
      </c>
      <c r="T141" s="97">
        <v>0</v>
      </c>
    </row>
    <row r="142" spans="1:20" ht="57">
      <c r="A142" s="84"/>
      <c r="B142" s="272"/>
      <c r="C142" s="273" t="s">
        <v>215</v>
      </c>
      <c r="D142" s="359" t="s">
        <v>216</v>
      </c>
      <c r="E142" s="47"/>
      <c r="F142" s="37"/>
      <c r="G142" s="175"/>
      <c r="H142" s="38"/>
      <c r="I142" s="37"/>
      <c r="J142" s="37"/>
      <c r="K142" s="93"/>
      <c r="L142" s="38"/>
      <c r="M142" s="37"/>
      <c r="N142" s="76"/>
      <c r="O142" s="38"/>
      <c r="P142" s="37"/>
      <c r="Q142" s="76"/>
      <c r="R142" s="191"/>
      <c r="S142" s="94"/>
      <c r="T142" s="274"/>
    </row>
    <row r="143" spans="1:20" ht="30.75" thickBot="1">
      <c r="A143" s="58">
        <v>111</v>
      </c>
      <c r="B143" s="184" t="s">
        <v>24</v>
      </c>
      <c r="C143" s="185" t="s">
        <v>217</v>
      </c>
      <c r="D143" s="360" t="s">
        <v>53</v>
      </c>
      <c r="E143" s="195">
        <f>SUM(I143+L143+O143+R143)</f>
        <v>12281.400000000001</v>
      </c>
      <c r="F143" s="59">
        <f>J143+M143+P143+S143</f>
        <v>0</v>
      </c>
      <c r="G143" s="176">
        <f>F143/E143</f>
        <v>0</v>
      </c>
      <c r="H143" s="60">
        <v>18993.1</v>
      </c>
      <c r="I143" s="59">
        <v>0</v>
      </c>
      <c r="J143" s="59">
        <v>0</v>
      </c>
      <c r="K143" s="97">
        <v>0</v>
      </c>
      <c r="L143" s="60">
        <v>6144.85</v>
      </c>
      <c r="M143" s="59">
        <v>0</v>
      </c>
      <c r="N143" s="97">
        <f>SUM(M143/L143)</f>
        <v>0</v>
      </c>
      <c r="O143" s="60">
        <v>6136.55</v>
      </c>
      <c r="P143" s="96">
        <v>0</v>
      </c>
      <c r="Q143" s="119">
        <v>0</v>
      </c>
      <c r="R143" s="217">
        <v>0</v>
      </c>
      <c r="S143" s="96">
        <v>0</v>
      </c>
      <c r="T143" s="97">
        <v>0</v>
      </c>
    </row>
  </sheetData>
  <sheetProtection/>
  <mergeCells count="17">
    <mergeCell ref="B1:S1"/>
    <mergeCell ref="L3:N3"/>
    <mergeCell ref="G2:J2"/>
    <mergeCell ref="G3:J3"/>
    <mergeCell ref="L2:N2"/>
    <mergeCell ref="E5:G6"/>
    <mergeCell ref="H6:K6"/>
    <mergeCell ref="L6:N6"/>
    <mergeCell ref="D5:D7"/>
    <mergeCell ref="A13:A15"/>
    <mergeCell ref="B13:B15"/>
    <mergeCell ref="C13:C15"/>
    <mergeCell ref="R6:T6"/>
    <mergeCell ref="A5:A7"/>
    <mergeCell ref="O6:Q6"/>
    <mergeCell ref="B5:C6"/>
    <mergeCell ref="H5:T5"/>
  </mergeCells>
  <printOptions horizontalCentered="1"/>
  <pageMargins left="0.1968503937007874" right="0" top="0.6692913385826772" bottom="0.3937007874015748" header="0.31496062992125984" footer="0.5118110236220472"/>
  <pageSetup fitToHeight="0" fitToWidth="1" horizontalDpi="600" verticalDpi="600" orientation="landscape" paperSize="9" scale="51" r:id="rId1"/>
  <headerFooter alignWithMargins="0">
    <oddHeader>&amp;C&amp;P</oddHeader>
  </headerFooter>
  <rowBreaks count="2" manualBreakCount="2">
    <brk id="14" max="19" man="1"/>
    <brk id="29" max="19" man="1"/>
  </rowBreaks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АППП в ЦФО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Анпилогова Ольга Владимировна</dc:creator>
  <cp:keywords/>
  <dc:description/>
  <cp:lastModifiedBy>Луговец Ирина Владимировна</cp:lastModifiedBy>
  <cp:lastPrinted>2021-04-15T06:58:20Z</cp:lastPrinted>
  <dcterms:created xsi:type="dcterms:W3CDTF">2012-12-24T07:36:17Z</dcterms:created>
  <dcterms:modified xsi:type="dcterms:W3CDTF">2022-04-14T17:03:00Z</dcterms:modified>
  <cp:category/>
  <cp:version/>
  <cp:contentType/>
  <cp:contentStatus/>
</cp:coreProperties>
</file>