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30" windowWidth="28365" windowHeight="11835" activeTab="0"/>
  </bookViews>
  <sheets>
    <sheet name="ФОРМА" sheetId="1" r:id="rId1"/>
  </sheets>
  <definedNames>
    <definedName name="_xlnm.Print_Titles" localSheetId="0">'ФОРМА'!$5:$8</definedName>
    <definedName name="_xlnm.Print_Area" localSheetId="0">'ФОРМА'!$A$1:$T$141</definedName>
  </definedNames>
  <calcPr fullCalcOnLoad="1"/>
</workbook>
</file>

<file path=xl/sharedStrings.xml><?xml version="1.0" encoding="utf-8"?>
<sst xmlns="http://schemas.openxmlformats.org/spreadsheetml/2006/main" count="404" uniqueCount="285">
  <si>
    <t>Федеральный бюджет</t>
  </si>
  <si>
    <t>Областной бюджет</t>
  </si>
  <si>
    <t>наименование субъекта РФ</t>
  </si>
  <si>
    <t>Общая сумма</t>
  </si>
  <si>
    <t>%</t>
  </si>
  <si>
    <t>Код классификации расходов федерального бюджета</t>
  </si>
  <si>
    <t>ЦСР</t>
  </si>
  <si>
    <t>2</t>
  </si>
  <si>
    <t>№</t>
  </si>
  <si>
    <t xml:space="preserve">                   Отчет о реализации мероприятий государственных программ Российской Федерации</t>
  </si>
  <si>
    <t>тыс. рублей</t>
  </si>
  <si>
    <t>Рз, Пр</t>
  </si>
  <si>
    <t>Финансирование мероприятия, 
всего</t>
  </si>
  <si>
    <t>Профинан-сировано (поступило средств из ФБ)</t>
  </si>
  <si>
    <t>Фактический расход</t>
  </si>
  <si>
    <t>Фактически предусмотрено 
на текущий год</t>
  </si>
  <si>
    <t>отчетный период
(нарастающим итогом, 
без учета остатков прошлых лет)</t>
  </si>
  <si>
    <t>в том числе по источникам:</t>
  </si>
  <si>
    <t>6=10+13+16+19</t>
  </si>
  <si>
    <t>5=9+12+15+18</t>
  </si>
  <si>
    <t>Фактически выделено 
на текущий год 
(по ФБ - профи-нансировано)</t>
  </si>
  <si>
    <t>%
от профи-нанси-ровано</t>
  </si>
  <si>
    <t>Калужская область</t>
  </si>
  <si>
    <t>11 03</t>
  </si>
  <si>
    <t>04 12</t>
  </si>
  <si>
    <t>04 05</t>
  </si>
  <si>
    <t>Государственная программа Российской Федерации "Развитие здравоохранения"</t>
  </si>
  <si>
    <t xml:space="preserve">Государственная программа Российской Федерации "Социальная поддержка граждан"
</t>
  </si>
  <si>
    <t>10 04</t>
  </si>
  <si>
    <t>Государственная программа Российской Федерации "Развитие физической культуры и спорта"</t>
  </si>
  <si>
    <t>Государственная программа Российской Федерации "Экономическое развитие и инновационная экономика"</t>
  </si>
  <si>
    <t xml:space="preserve">10 03 </t>
  </si>
  <si>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</si>
  <si>
    <t>01</t>
  </si>
  <si>
    <t>03</t>
  </si>
  <si>
    <t>04</t>
  </si>
  <si>
    <t>05</t>
  </si>
  <si>
    <t>14 03</t>
  </si>
  <si>
    <t>02</t>
  </si>
  <si>
    <t>07 02</t>
  </si>
  <si>
    <t>11</t>
  </si>
  <si>
    <t>09 09</t>
  </si>
  <si>
    <t>Субсидии на возмещение части затрат на приобретение элитных семян</t>
  </si>
  <si>
    <t>Субсидии на возмещение части затрат на закладку и уход за многолетними плодовыми и ягодными насаждениями</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</si>
  <si>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</si>
  <si>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на поддержку племенного крупного рогатого скота молочного направления</t>
  </si>
  <si>
    <t>Субсидии на грантовую поддержку сельскохозяйственных потребительских кооперативов для развития материально-технической базы</t>
  </si>
  <si>
    <t>Субсидии на развитие семейных животноводческих ферм</t>
  </si>
  <si>
    <t>Государственная программа Российской Федерации "Обеспечение общественного порядка и противодействие преступности"</t>
  </si>
  <si>
    <t>08</t>
  </si>
  <si>
    <t>Субсидии на поддержку творческой деятельности и техническое оснащение детских и кукольных театров</t>
  </si>
  <si>
    <t>09 02</t>
  </si>
  <si>
    <t>Бюджеты МО</t>
  </si>
  <si>
    <t>0511354970</t>
  </si>
  <si>
    <t>05 1 F1 50210</t>
  </si>
  <si>
    <t>Стимулирование программ развития жилищного строительства субъектов Российской Федерации</t>
  </si>
  <si>
    <t>15 2 I5 55270</t>
  </si>
  <si>
    <t>15 Г 00 55110</t>
  </si>
  <si>
    <t>Субсидии на проведение комплексных кадастровых работ</t>
  </si>
  <si>
    <t>25 У В2 54330</t>
  </si>
  <si>
    <t>Иные межбюджетные трансферты на возмещение части затрат на уплату процентов по инвестиционным кредитам (займам) в агропромышленном комплексе</t>
  </si>
  <si>
    <t>47 4 02 55250</t>
  </si>
  <si>
    <t>Государственная программа Российской Федерации "Научно-технологическое развитие Российской Федерации"</t>
  </si>
  <si>
    <t>02 2 Е1 55200</t>
  </si>
  <si>
    <t>07 01</t>
  </si>
  <si>
    <t>04 09</t>
  </si>
  <si>
    <t>"Государственная программа развития сельского хозяйства и регулирования рынков сельскохозяйственной продукции, сырья и продовольствия"</t>
  </si>
  <si>
    <t>24</t>
  </si>
  <si>
    <t xml:space="preserve">24 2  R1 53930 </t>
  </si>
  <si>
    <t>Государственная программа Российской Федерации "Развитие транспортной системы"</t>
  </si>
  <si>
    <t>11 02</t>
  </si>
  <si>
    <t>01 К 05 54020</t>
  </si>
  <si>
    <t>01 7 05 51380</t>
  </si>
  <si>
    <t>01 К 06 52020</t>
  </si>
  <si>
    <t>01 К Р3 54680</t>
  </si>
  <si>
    <t>01 К 08 52010</t>
  </si>
  <si>
    <t>09 01</t>
  </si>
  <si>
    <t>01 К N3 51900</t>
  </si>
  <si>
    <t>01 К N2 51920</t>
  </si>
  <si>
    <t>01 7 01 51610</t>
  </si>
  <si>
    <t>Наименование мероприятия, 
на реализацию которого предоставляется субсидия, иной межбюджетный трансферт</t>
  </si>
  <si>
    <t>Субсидии на компенсацию отдельным категориям граждан оплаты взноса на капитальный ремонт общего имущества в многоквартирном доме</t>
  </si>
  <si>
    <t>Субсидии на реализацию мероприятий субъектов Российской Федерации в сфере реабилитации и абилитации инвалидов</t>
  </si>
  <si>
    <t>07</t>
  </si>
  <si>
    <t>Государственная программа Российской Федерации "Содействие занятости населения"</t>
  </si>
  <si>
    <t>Прочие источники</t>
  </si>
  <si>
    <t xml:space="preserve">Оказание высокотехнологичной медицинской помощи, не включенной в базовую программу обязательного медицинского страхования  </t>
  </si>
  <si>
    <t>Финансовое обеспечение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</si>
  <si>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Финансовое обеспечение закупок диагностических средств для выявления, определения чувствительности микробактерии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</si>
  <si>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Финансовое обеспечение закупок диагностических средств для выявления и мониторинга лечения лиц, инфицированных  вирусом иммунодефицита человека, в том числе в сочетании с вирусами гепатитов В и (или) С</t>
  </si>
  <si>
    <t>Финансовое обеспечение реализации мероприятий по профилактике ВИЧ-инфекции и гепатитов В и С, в том числе с привлечением к реализации указанных мероприятий социально ориентированных некоммерческих организаций</t>
  </si>
  <si>
    <t>017 03 52160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</si>
  <si>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а также по созданию и сопровождению электронных баз данных учета и движения данных лекарственных препаратов в пределах субъектов Российской Федерации.</t>
  </si>
  <si>
    <t>01Г N7 51140</t>
  </si>
  <si>
    <t>Реализация отдельных полномочий в области обеспечения лекартсвенными препаратами, изделиями медицинского назначения, а также специализированными продуктами лечебного питания (межбюджетные трансферты)</t>
  </si>
  <si>
    <t>09 04</t>
  </si>
  <si>
    <t>01 К N1 55540</t>
  </si>
  <si>
    <t>Реализация мероприятий по закупке авиационных работ в целях оказания медицинской помощи (скорой, в том числе специализированной, медицинской помощи)</t>
  </si>
  <si>
    <t>01 К N4 52460</t>
  </si>
  <si>
    <t>Субсидия на софинансирование нового строительства или реконструкции детских больниц (корпусов)</t>
  </si>
  <si>
    <t>01 К N2 55860</t>
  </si>
  <si>
    <t>Субсидия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</si>
  <si>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r>
      <t>Распределение субсидий на реализацию региональных проектов "Создание</t>
    </r>
    <r>
      <rPr>
        <sz val="10"/>
        <color indexed="8"/>
        <rFont val="Times New Roman"/>
        <family val="1"/>
      </rPr>
      <t xml:space="preserve"> единого цифрового контура здравоохранения на основе единой государственной информационной системы в сфере здравоохранения (ЕГИСЗ)"</t>
    </r>
  </si>
  <si>
    <r>
      <t xml:space="preserve">Предоставление иного межбюджетного трансферта в целях софинансирования расходных обязательств, возникающих при проведении вакцинации против </t>
    </r>
    <r>
      <rPr>
        <sz val="10"/>
        <color indexed="8"/>
        <rFont val="Times New Roman"/>
        <family val="1"/>
      </rPr>
      <t>пневмококовой инфекции граждан старше трудоспособного возраста из групп риска, проживающих в организациях социального обслуживания</t>
    </r>
  </si>
  <si>
    <r>
      <t>Предоставление субсидии в целях софинансирования реализации государственных программ, содержащих мероприятия по развитию системы</t>
    </r>
    <r>
      <rPr>
        <sz val="10"/>
        <color indexed="8"/>
        <rFont val="Times New Roman"/>
        <family val="1"/>
      </rPr>
      <t xml:space="preserve"> паллиативной медицинской помощи</t>
    </r>
  </si>
  <si>
    <r>
      <t xml:space="preserve">Предоставление иного межбюджетного трансферта на переоснащение медицинских организаций, оказывающих медицинскую помощь больным с </t>
    </r>
    <r>
      <rPr>
        <sz val="10"/>
        <color indexed="8"/>
        <rFont val="Times New Roman"/>
        <family val="1"/>
      </rPr>
      <t xml:space="preserve">онкологическими заболеваниями </t>
    </r>
  </si>
  <si>
    <r>
      <t xml:space="preserve">Предоставление иного межбюджетного трансферта в целях софинансирования расходных обязательств возникающих при оснащении оборудованием региональных </t>
    </r>
    <r>
      <rPr>
        <sz val="10"/>
        <color indexed="8"/>
        <rFont val="Times New Roman"/>
        <family val="1"/>
      </rPr>
      <t>сосудистых центров и первичных сосудистых отделений</t>
    </r>
  </si>
  <si>
    <t>Субсидия из федерального бюджета бюджету Калужской области на создание в общеобразовательных организациях, расположенных в сельской местности и малых городах, условий для занятия физической культурой и спортом, в целях достижения показателей и результатов федерального проекта «Успех каждого ребенка», входящего в состав национального проекта «Образование», в рамках государственной программы Российской Федерации «Развитие образования»</t>
  </si>
  <si>
    <t>02  2  02  52550</t>
  </si>
  <si>
    <t>Субсидия  на софинансирование
расходных обязательств субъектов Российской Федерации, возникающих при  реализации
мероприятий  по  благоустройству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в  рамках  государственной  программы 
Российской  Федерации  «Развитие  образования»</t>
  </si>
  <si>
    <t> Субсидия  на софинансирование
расходов,  возникающих  при  реализации  государственных  программ  субъектов
Российской Федерации, на реализацию мероприятий по содействию созданию в субъектах
Российской  Федерации  (исходя  из  прогнозируемой  потребности)  новых  мест  вобщеобразовательных  организациях  в  рамках  государственной  программы  Российской
Федерации  «Развитие  образования»</t>
  </si>
  <si>
    <t>07 03</t>
  </si>
  <si>
    <t>02  2  02  52560</t>
  </si>
  <si>
    <t xml:space="preserve"> Субсидия  в  целях
софинансирования  расходных  обязательств  субъектов  Российской  Федерации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в  рамках
государственной  программы  Российской  Федерации  «Развитие  образования» </t>
  </si>
  <si>
    <t>033Р150840</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</si>
  <si>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</si>
  <si>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05 03</t>
  </si>
  <si>
    <t>Федеральный проект "Формирование комфортной городской среды" подпрограмма 2 "Создание условий для обеспечения качественными услугами жилищно-коммунального хозяйства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наименование мероприятия "Реализованы мероприятия по благоустройству мест массового отдыха населения (городских парков),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</si>
  <si>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 xml:space="preserve"> Мероприятие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</si>
  <si>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25 У В3 55080</t>
  </si>
  <si>
    <t>25 У В3 55020</t>
  </si>
  <si>
    <t>Субсидии на обеспечение прироста производства молока в рамках приоритетной подотрасли</t>
  </si>
  <si>
    <t>25 У I7 54800</t>
  </si>
  <si>
    <t>Субсидии на создание системы поддержки фермеров и развитие сельской кооперации</t>
  </si>
  <si>
    <t>Государственная программа Российской Федерации "Комплексное развитие сельских территорий"</t>
  </si>
  <si>
    <t>07 09</t>
  </si>
  <si>
    <t>48 3 В1 55760</t>
  </si>
  <si>
    <t xml:space="preserve">Субсидии на обеспечение комплексного развития сельских территорий </t>
  </si>
  <si>
    <t>48 4 В3 55760</t>
  </si>
  <si>
    <t>48 2 В1 55760</t>
  </si>
  <si>
    <t>48 4 01 55760</t>
  </si>
  <si>
    <t>Субсидия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наукоградов Российской Федерации (в рамках государственной программы Российской Федерации "Научно-технологическое развитие
Российской Федерации")</t>
  </si>
  <si>
    <t xml:space="preserve">Иные межбюджетные трансферты, имеющие целевое назначение в целях софинансирования расходных обязательств субъектов Российской Федерации, возникающих при реализации мероприятий, направленных на достижение результатов региональных проектов, обеспечивающих достижение результатов федерального проекта "Дорожная сеть" в рамках реализации национального проекта "Безопасные и качественные автомобильные дороги" </t>
  </si>
  <si>
    <t>0311</t>
  </si>
  <si>
    <t>0860550860</t>
  </si>
  <si>
    <t>Субсидии на реализацию мероприятий,  предусмотренных региональной программой переселения,включенной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</si>
  <si>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0401</t>
  </si>
  <si>
    <t>071L352910</t>
  </si>
  <si>
    <t>Субсидии на повышение эффективности службы занятости</t>
  </si>
  <si>
    <t>0511354620</t>
  </si>
  <si>
    <t>0420655140</t>
  </si>
  <si>
    <t xml:space="preserve">Государственная поддержка спортивных организаций, осуществляющих подготовку спортивного резерва для сборных команд Российской Федерации
 </t>
  </si>
  <si>
    <t xml:space="preserve">Приобретение спортивного оборудования и инвентаря для приведения организаций спортивной подготовки в нормативное состояние
 </t>
  </si>
  <si>
    <t>0503</t>
  </si>
  <si>
    <t>Субсидии на увековечение памяти погибших при защите Отечества</t>
  </si>
  <si>
    <t>Федеральная целевая программа "Увековечение памяти погибших при защите Отечества на 2019 - 2024 годы"</t>
  </si>
  <si>
    <t>0801</t>
  </si>
  <si>
    <t>Субсидия на поддержку отрасли культуры (Государственная поддержка лучших работников сельских учреждений культуры)</t>
  </si>
  <si>
    <t>Субсидия на подготовку и проведение празднования на федеральном уровне памятных дат субъектов Российской Федерации</t>
  </si>
  <si>
    <t>Субсидия на обеспечение развития и укрепления материально-технической базы домов культуры в населенных пунктах с численностью населения до 50 тысяч человек</t>
  </si>
  <si>
    <t>114А354530</t>
  </si>
  <si>
    <t>Иной межбюджетный трансферт на создание виртуальных концертных залов</t>
  </si>
  <si>
    <t>114А155190</t>
  </si>
  <si>
    <t>15 2 L2 52960</t>
  </si>
  <si>
    <t>31</t>
  </si>
  <si>
    <t>Оснащение объектов спортивной инфраструктуры спортивно-технологическим оборудованием</t>
  </si>
  <si>
    <t>131P551390</t>
  </si>
  <si>
    <t>Создание и модернизация объектов спортивной инфраструктуры региональной собственности для занятий физической культурой и спортом (Межбюджетные трансферты)</t>
  </si>
  <si>
    <t>02  2  E2  50970</t>
  </si>
  <si>
    <t>131P552280</t>
  </si>
  <si>
    <t>052F254240</t>
  </si>
  <si>
    <t>Предоставление иного межбюджетного трансферта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</si>
  <si>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на поддержку собственного производства молока</t>
  </si>
  <si>
    <t>Субсидии на проведение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t>
  </si>
  <si>
    <t>25 У Т2 52590</t>
  </si>
  <si>
    <t>Субсидии на стимулирование производства масличных культур</t>
  </si>
  <si>
    <t>0330153020</t>
  </si>
  <si>
    <t>Ежемесячная денежная выплата на ребенка в возрасте от трех до семи лет включительно в соответствии с Указом Президента Российской Федерации от 20 марта 2020 года № 199 "О дополнительных мерах государственной поддержки семей, имеющих детей"</t>
  </si>
  <si>
    <t>02 2 P2 52320</t>
  </si>
  <si>
    <t>10 03</t>
  </si>
  <si>
    <t>132Р550810</t>
  </si>
  <si>
    <t>132P552290</t>
  </si>
  <si>
    <t>05 2 F2 55550</t>
  </si>
  <si>
    <t>01 К 11 53650</t>
  </si>
  <si>
    <t>Субсидия на софинансирование расходных обязательств субъектов Российской Федерации, возникающих при реализации региональной программы модернизации первичного звена здравоохранения</t>
  </si>
  <si>
    <t>Региональный проект "Культурная среда" (Субсидии на государственную поддержку отрасли культуры (мероприятия в рамках федерального проекта «Обеспечение качественно нового уровня развития инфраструктуры культуры», направленные на модернизацию региональных и муниципальных детских школ искусств по видам искусств)</t>
  </si>
  <si>
    <t>Региональный проект "Культурная среда" (Субсидии на государственную поддержку отрасли культуры (приобретение в рамках федерального проекта «Обеспечение качественно нового уровня развития инфраструктуры культуры» музыкальных инструментов, оборудования и материалов для детских школ искусств по видам искусств и профессиональных образовательных организаций, находящихся в ведении органов государственной власти и муниципальных образований Калужской области в сфере культуры)</t>
  </si>
  <si>
    <t>Региональный проект "Культурная среда" (Субсидии на государственную поддержку отрасли культуры (мероприятия в рамках федерального проекта «Обеспечение качественно нового уровня развития инфраструктуры культуры», направленные на  создание и модернизацию учреждений культурно-досугового типа в сельской местности, включая строительство, реконструкцию и капитальный ремонт зданий)</t>
  </si>
  <si>
    <t>114А255190</t>
  </si>
  <si>
    <t>Субсидия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(РП «Акселерация  субъектов  малого  и среднего  предпринимательства»)</t>
  </si>
  <si>
    <t>15 2 I2 55270</t>
  </si>
  <si>
    <r>
      <t>Субсидия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t>
    </r>
    <r>
      <rPr>
        <sz val="11"/>
        <color indexed="8"/>
        <rFont val="Times New Roman"/>
        <family val="1"/>
      </rPr>
      <t>РП «Создание благоприятных  условий  для  осуществления  деятельности  самозанятыми  гражданами»)</t>
    </r>
  </si>
  <si>
    <t>15 2 I4 55270</t>
  </si>
  <si>
    <r>
      <t xml:space="preserve">Государственная поддержка субъектов Российской Федерации - участников национального проекта </t>
    </r>
    <r>
      <rPr>
        <sz val="11"/>
        <color indexed="8"/>
        <rFont val="Times New Roman"/>
        <family val="1"/>
      </rPr>
      <t>"Производительность труда и поддержка занятости"</t>
    </r>
  </si>
  <si>
    <t>Субсидии на развитие мясного животноводства</t>
  </si>
  <si>
    <t>Субсидии на обеспечение прироста производства мяса в рамках приоритетной подотрасли</t>
  </si>
  <si>
    <t>Субсидии сельскохозяйственным товаропроизводителям в виде грантов "Агропрогресс"</t>
  </si>
  <si>
    <t>25 У В3 56010</t>
  </si>
  <si>
    <t>Иные межбюджетные трансферты на осуществление компенсации производителям муки части затрат на закупку продовольственной пшеницы</t>
  </si>
  <si>
    <t>25 У В3 56020</t>
  </si>
  <si>
    <t>Иные межбюджетные трансферты на осуществление компенсации предприятиям хлебопекарной промышленности части затрат на реализацию произведенных и реализованных хлеба и хлебобулочных изделий</t>
  </si>
  <si>
    <t>25 Ф В1 55680</t>
  </si>
  <si>
    <t>Реализация мероприятий в области мелиорации земель сельскохозяйственного назначения</t>
  </si>
  <si>
    <t>05 01</t>
  </si>
  <si>
    <t>48 4 01 5576F</t>
  </si>
  <si>
    <t>05 05</t>
  </si>
  <si>
    <t>07 02,        07 03</t>
  </si>
  <si>
    <t>02  2  Е4  52080, 02  4  Е4  52190</t>
  </si>
  <si>
    <t>Предоставление  из  федерального бюджета в 2021 - 2023 годах бюджету Калужской  области 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мероприятий  «Государственная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  и  «Создание
центров  цифрового  образования  детей» в  рамках  федерального  проекта  «Цифровая образовательная  среда»  национального  проекта  «Образование»  подпрограмм  «Развитие дошкольного  и  общего  образования» и «Развитие  дополнительного  образования  детей  и
реализация мероприятий  молодежной  политики»  государственной  программы  «Развитие образования»</t>
  </si>
  <si>
    <t>07 02, 07 09</t>
  </si>
  <si>
    <t>02 2 Е1 51690, 02  2  Е1  51870, 02  2  Е1  51730, 02  2 Е1 54810</t>
  </si>
  <si>
    <t>02  4  Е2  51890, 02  4  Е2  54910, 02 4 Е2 55370</t>
  </si>
  <si>
    <t>Предоставление  из  федерального бюджета в 2021 - 2023 годах бюджету Калужской  области 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мероприятий  «Создание  центров  выявления  и  поддержки  одаренных  детей»,  «Создание новых  мест  в  образовательных  организациях  различных  типов  для  реализации дополнительных  общеразвивающих  программ  всех  направленностей»  и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 в рамках федерального проекта «Успех каждого ребенка»
национального  проекта  «Образование»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</si>
  <si>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02 2 02 53030</t>
  </si>
  <si>
    <t>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Российской Федерации и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</si>
  <si>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04 10</t>
  </si>
  <si>
    <t>23  4  D2  51170</t>
  </si>
  <si>
    <t>Предоставление  из  федерального бюджета в 2021 - 2023 годах бюджету Калужской области субсидии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сети  "Интернет" в  целях
достижения  результатов  регионального  проекта  "Информационная  инфраструктура", обеспечивающего  достижение  целей,  показателей  и  результатов  федерального  проекта "Информационная  инфраструктура"  национальной  программы  "Цифровая  экономика
Российской  Федерации"  подпрограммы  4  "Информационное  государство" государственной  программы  Российской  Федерации  "Информационное  общество"</t>
  </si>
  <si>
    <t>Субсидия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связанных с реализацией
мероприятий по созданию в субъектах Российской Федерации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реализации государственной программы Российской Федерации «Развитие образования»</t>
  </si>
  <si>
    <t>Предоставление  из  федерального бюджета в 2021 - 2023 годах бюджету Калужской  области субсидии  на софинансирование расходных обязательств субъектов Российской Федерации, возникающих при  реализации региональных  проектов,  обеспечивающих  достижение  целей,  показателей  и  результатов мероприятий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«Создание детских технопарков «Кванториум» и «Реализация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в
рамках  федерального  проекта  «Современная  школа»  национального  проекта «Образование»  подпрограммы  «Развитие  дошкольного  и  общего  образования» государственной  программы  Российской  Федерации  «Развитие  образования»</t>
  </si>
  <si>
    <t>01 K 01 54220</t>
  </si>
  <si>
    <t>Иной межбюджетный трансферт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скорой, в том числе скорой специализированной, медицинской помощи, первичной медико-санитарной помощи и специализированной, в том числе высокотехнологичной, медицинской помощи в экстренных и неотложных формах при заболеваниях и состояниях, включенных в программу государственных гарантий бесплатного оказания гражданам медицинской помощи, и проведением профилактических прививок по эпидемическим показаниям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за исключением лиц, признанных Российской Федерации в экстренном массовом порядке, за исключением лиц, признанных в установленном порядке беженцами</t>
  </si>
  <si>
    <t>0505</t>
  </si>
  <si>
    <t>052F552430</t>
  </si>
  <si>
    <t>Мероприятия по строительству и реконструкции (модернизации) объектов питьевого водоснабжения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</si>
  <si>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Государственная программа Российской Федерации "Охрана окружающей среды"</t>
  </si>
  <si>
    <t>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(для  достижения  целей,
показателей  и  результатов  федерального  проекта  "Чистая  страна",  входящего  в  состав
национального  проекта  "Экология"   государственной  программы  Российской Федерации , утвержденной  постановлением  Правительства
Российской  Федерации  от  15  апреля  2014  г.  №  326  «Об  утверждении  государственной
программы Российской Федерации «Охрана окружающей среды» ).</t>
  </si>
  <si>
    <t>Государственная программа Российской Федерации "Реализация государственной национальной политики"</t>
  </si>
  <si>
    <t>1403</t>
  </si>
  <si>
    <t>46 2 01 55160</t>
  </si>
  <si>
    <t>Распределение субсидий бюджетам субъектов Российской
Федерации на реализацию мероприятий по укреплению единства
российской нации и этнокультурному развитию народов
России на 2021 год</t>
  </si>
  <si>
    <t>03 1 21 54040</t>
  </si>
  <si>
    <t>Субсидии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</si>
  <si>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03 3 07 50820</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</si>
  <si>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</si>
  <si>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114А154560</t>
  </si>
  <si>
    <t>Региональный проект "Культурная среда" (Мероприятия, направленные на модернизацию региональных и муниципальных театров юного зрителя и театров кукол путем их реконструкции, капитального ремонта)</t>
  </si>
  <si>
    <t>Государственная программа Российской Федерации "Развитие образования"</t>
  </si>
  <si>
    <t>022 02 53040</t>
  </si>
  <si>
    <t>23</t>
  </si>
  <si>
    <t>Государственная программа Российской Федерации "Информационное общество"</t>
  </si>
  <si>
    <t>0105</t>
  </si>
  <si>
    <t>234 D255890</t>
  </si>
  <si>
    <t xml:space="preserve">Субсидия на обеспечение на судебных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</si>
  <si>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15 7 01 50660</t>
  </si>
  <si>
    <t>Субсидия на софинансирование расходов, связанных с оплатой оказанных специалистам российскими образовательными организациями услуг по обучению в соответствии с Государственным планом подготовки управленческих кадров для организаций народного хозяйства Российской Федерации</t>
  </si>
  <si>
    <t>Предоставление  из  федерального
бюджета в 2021 - 2023 годах бюджету Калужской  области субсидии  на софинансирование расходных обязательств субъектов Российской Федерации, возникающих при  реализации государственных  программ  субъектов  Российской  Федерации,  предусматривающих мероприятия  по  организации  бесплатного  горячего  питания  обучающихся,  получающих
начальное общее образование в государственных образовательных организациях субъекта Российской  Федерации  (муниципальных  образовательных  организациях)  в  рамках государственной  программы  Российской  Федерации  «Развитие  образования» </t>
  </si>
  <si>
    <t>Субсидии на проведение агротехнологических работ в области семеноводства</t>
  </si>
  <si>
    <t>Субсидии на поддержку племенного крупного рогатого скота мясного направления</t>
  </si>
  <si>
    <t>Субсидии на поддержку племенного животноводства</t>
  </si>
  <si>
    <t xml:space="preserve">24 2  R1 5393F </t>
  </si>
  <si>
    <t>Иные межбюджетные трансферты, имеющие целевое назначение,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резервного фонда Правительства Российской Федерации</t>
  </si>
  <si>
    <t xml:space="preserve">24 2 04 5390F </t>
  </si>
  <si>
    <t xml:space="preserve">Иные межбюджетные трансферты, имеющие целевое назначение на финансовое обеспечение дорожной деятельности за счет средств резервного фонда равительства Российской Федерации </t>
  </si>
  <si>
    <t>114035517F</t>
  </si>
  <si>
    <t>Субсидия на поддержку творческой деятельности и техническое оснащение детских и кукольных театров</t>
  </si>
  <si>
    <t>114035519F</t>
  </si>
  <si>
    <t>Субсидия на поддержку отрасли культуры (Модернизация библиотек в части комплектования книжных фондов на 2021 год )</t>
  </si>
  <si>
    <t>111A15454F</t>
  </si>
  <si>
    <t>Иной межбюджетный трансферт на создание модельных муниципальных библиотек</t>
  </si>
  <si>
    <t>Иной межбюджетный трансферт, имеющий целевое назначение в целях софинансирования расходных обязательст, возникающих при осуществлении работ по сохранению и приспособлению к современному использованию объекта культурного наследия регионального значения "Церковь Покрова Пресвятой Богородицы", 1888 г.</t>
  </si>
  <si>
    <t>25 У В3 5508F</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</si>
  <si>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резервного фонда Правительства Российской Федерации</t>
  </si>
  <si>
    <t>48 4 01 56350</t>
  </si>
  <si>
    <t xml:space="preserve">Субсидии на реализацию проектов комплексного развития сельских территорий ведомственного проекта "Современный облик сельских территорий" за счет средств резервного фонда Правительства Российской Федерации </t>
  </si>
  <si>
    <t>48 4 В3 5576F</t>
  </si>
  <si>
    <t>Субсидии на обеспечение комплексного развития сельских территорий  за счет средств резервного фонда Правительства Российской Федерации</t>
  </si>
  <si>
    <t>Государственная программа Российской Федерации "Доступная среда"</t>
  </si>
  <si>
    <t xml:space="preserve"> 02  2  E1  53050</t>
  </si>
  <si>
    <t>Субсидия  на софинансирование расходных обязательств субъектов Российской Федерации, возникающих при  реализации региональных проектов, предусматривающих создание в субъектах Российской Федерации дополнительных  мест  в  общеобразовательных  организациях  в  связи  с  ростом  числа обучающихся,  вызванным  демографическим  фактором,  в  рамках  государственной программы  Российской Федерации  «Развитие  образования» </t>
  </si>
  <si>
    <t>10 06</t>
  </si>
  <si>
    <t>0704</t>
  </si>
  <si>
    <t>02 1 02 56340</t>
  </si>
  <si>
    <t>Иной  межбюджетный  трансферт, имеющий  целевое  назначение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соответствующих бюджетов бюджетной системы Российской Федерации</t>
  </si>
  <si>
    <t>07 05</t>
  </si>
  <si>
    <r>
      <t>Субсидия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t>
    </r>
    <r>
      <rPr>
        <sz val="11"/>
        <color indexed="8"/>
        <rFont val="Times New Roman"/>
        <family val="1"/>
      </rPr>
      <t>РП "Создание условий для легкого старта и комфортного  ведения  бизнеса»)</t>
    </r>
  </si>
  <si>
    <t>2021 год</t>
  </si>
  <si>
    <t>Государственная программа Российской Федерации "Развитие культуры"</t>
  </si>
  <si>
    <t>25 2 В1 54720</t>
  </si>
  <si>
    <t>Иные межбюджетные трансферты на возмещение части прямых понесенных затрат на создание и (или) модернизацию объектов агропромышленного комплекса</t>
  </si>
  <si>
    <t>25 У В3 53680</t>
  </si>
  <si>
    <t>Иные межбюджетные трансферты на возмещение производителям зерновых культур части затрат на производство и реализацию зерновых культур</t>
  </si>
  <si>
    <t>25 У В3 56690</t>
  </si>
  <si>
    <t>Иные межбюджетные трансферты на возмещение производителям, осуществляющим разведение и (или) содержание молочного крупного рогатого скота, части затрат на приобретение кормов для молочного крупного рогатого скота за счет средств резервного фонда Правительства Российской Федерации</t>
  </si>
  <si>
    <t>128G152420</t>
  </si>
  <si>
    <t>128G252690</t>
  </si>
  <si>
    <t>Государственная поддержка закупки контейнеров для раздельного накопления твердых коммунальных отходов</t>
  </si>
  <si>
    <t>1004</t>
  </si>
  <si>
    <t>033Р15084F</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</si>
  <si>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РФ</t>
  </si>
  <si>
    <t>033015302F</t>
  </si>
  <si>
    <t>Ежемесячная денежная выплата на ребенка в возрасте от трех до семи лет включительно в соответствии с Указом Президента Российской Федерации от 20 марта 2020 года № 199 "О дополнительных мерах государственной поддержки семей, имеющих детей" за счет средств резервного фонда Правительства РФ</t>
  </si>
  <si>
    <t>1002</t>
  </si>
  <si>
    <t>0320558370</t>
  </si>
  <si>
    <t>Иные межбюджетные трансферты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</si>
</sst>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0"/>
    <numFmt numFmtId="179" formatCode="0.0"/>
    <numFmt numFmtId="180" formatCode="0.00;[Red]0.00"/>
    <numFmt numFmtId="181" formatCode="_-* #,##0.00000_р_._-;\-* #,##0.00000_р_._-;_-* &quot;-&quot;??_р_._-;_-@_-"/>
    <numFmt numFmtId="182" formatCode="_-* #,##0.0000_р_._-;\-* #,##0.0000_р_._-;_-* &quot;-&quot;??_р_._-;_-@_-"/>
    <numFmt numFmtId="183" formatCode="_-* #,##0.000_р_._-;\-* #,##0.000_р_._-;_-* &quot;-&quot;??_р_._-;_-@_-"/>
    <numFmt numFmtId="184" formatCode="_-* #,##0.0_р_._-;\-* #,##0.0_р_._-;_-* &quot;-&quot;??_р_._-;_-@_-"/>
    <numFmt numFmtId="185" formatCode="_-* #,##0_р_._-;\-* #,##0_р_._-;_-* &quot;-&quot;??_р_._-;_-@_-"/>
    <numFmt numFmtId="186" formatCode="0.000%"/>
    <numFmt numFmtId="187" formatCode="0.0000%"/>
    <numFmt numFmtId="188" formatCode="0.000"/>
    <numFmt numFmtId="189" formatCode="_-* #,##0.000000_р_._-;\-* #,##0.000000_р_._-;_-* &quot;-&quot;??_р_._-;_-@_-"/>
    <numFmt numFmtId="190" formatCode="0.0000"/>
    <numFmt numFmtId="191" formatCode="[$-FC19]d\ mmmm\ yyyy\ &quot;г.&quot;"/>
    <numFmt numFmtId="192" formatCode="#,##0.00000"/>
    <numFmt numFmtId="193" formatCode="#,##0.0000"/>
  </numFmts>
  <fonts count="67">
    <font>
      <sz val="14"/>
      <name val="Times New Roman"/>
      <family val="0"/>
    </font>
    <font>
      <sz val="12"/>
      <name val="Times New Roman"/>
      <family val="1"/>
    </font>
    <font>
      <sz val="10"/>
      <name val="Times New Roman"/>
      <family val="1"/>
    </font>
    <font>
      <sz val="8"/>
      <name val="Times New Roman"/>
      <family val="1"/>
    </font>
    <font>
      <b/>
      <sz val="12"/>
      <name val="Times New Roman"/>
      <family val="1"/>
    </font>
    <font>
      <u val="single"/>
      <sz val="14"/>
      <color indexed="12"/>
      <name val="Times New Roman"/>
      <family val="1"/>
    </font>
    <font>
      <u val="single"/>
      <sz val="14"/>
      <color indexed="36"/>
      <name val="Times New Roman"/>
      <family val="1"/>
    </font>
    <font>
      <b/>
      <sz val="14"/>
      <name val="Times New Roman"/>
      <family val="1"/>
    </font>
    <font>
      <i/>
      <sz val="11"/>
      <name val="Times New Roman"/>
      <family val="1"/>
    </font>
    <font>
      <b/>
      <sz val="16"/>
      <name val="Times New Roman"/>
      <family val="1"/>
    </font>
    <font>
      <sz val="11"/>
      <name val="Times New Roman"/>
      <family val="1"/>
    </font>
    <font>
      <b/>
      <sz val="11"/>
      <name val="Times New Roman"/>
      <family val="1"/>
    </font>
    <font>
      <i/>
      <sz val="10"/>
      <name val="Times New Roman"/>
      <family val="1"/>
    </font>
    <font>
      <i/>
      <sz val="9"/>
      <name val="Times New Roman"/>
      <family val="1"/>
    </font>
    <font>
      <b/>
      <i/>
      <sz val="14"/>
      <name val="Times New Roman"/>
      <family val="1"/>
    </font>
    <font>
      <b/>
      <i/>
      <sz val="12"/>
      <name val="Times New Roman"/>
      <family val="1"/>
    </font>
    <font>
      <i/>
      <sz val="12"/>
      <name val="Times New Roman"/>
      <family val="1"/>
    </font>
    <font>
      <b/>
      <i/>
      <sz val="16"/>
      <name val="Times New Roman"/>
      <family val="1"/>
    </font>
    <font>
      <b/>
      <u val="single"/>
      <sz val="11"/>
      <name val="Times New Roman"/>
      <family val="1"/>
    </font>
    <font>
      <b/>
      <i/>
      <sz val="11"/>
      <name val="Times New Roman"/>
      <family val="1"/>
    </font>
    <font>
      <sz val="10"/>
      <name val="Arial Cyr"/>
      <family val="0"/>
    </font>
    <font>
      <sz val="10"/>
      <color indexed="8"/>
      <name val="Times New Roman"/>
      <family val="1"/>
    </font>
    <font>
      <sz val="11"/>
      <color indexed="8"/>
      <name val="Times New Roman"/>
      <family val="1"/>
    </font>
    <font>
      <b/>
      <sz val="11"/>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rgb="FFFF0000"/>
      <name val="Times New Roman"/>
      <family val="1"/>
    </font>
    <font>
      <b/>
      <sz val="11"/>
      <color rgb="FFFF0000"/>
      <name val="Times New Roman"/>
      <family val="1"/>
    </font>
    <font>
      <sz val="10"/>
      <color rgb="FF000000"/>
      <name val="Times New Roman"/>
      <family val="1"/>
    </font>
    <font>
      <sz val="10"/>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medium"/>
      <top>
        <color indexed="63"/>
      </top>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thin"/>
      <top style="medium"/>
      <bottom>
        <color indexed="63"/>
      </bottom>
    </border>
    <border>
      <left>
        <color indexed="63"/>
      </left>
      <right style="medium"/>
      <top style="medium"/>
      <bottom style="medium"/>
    </border>
    <border>
      <left style="thin"/>
      <right style="thin"/>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style="thin"/>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color indexed="63"/>
      </left>
      <right style="thin"/>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style="medium"/>
    </border>
    <border>
      <left style="thin"/>
      <right style="medium"/>
      <top style="thin"/>
      <bottom>
        <color indexed="63"/>
      </bottom>
    </border>
    <border>
      <left style="thin"/>
      <right style="medium"/>
      <top style="medium"/>
      <bottom>
        <color indexed="63"/>
      </bottom>
    </border>
    <border>
      <left style="thin"/>
      <right style="medium"/>
      <top style="thin"/>
      <bottom style="thin"/>
    </border>
    <border>
      <left style="thin"/>
      <right style="medium"/>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medium"/>
      <top style="thin"/>
      <bottom>
        <color indexed="63"/>
      </bottom>
    </border>
    <border>
      <left>
        <color indexed="63"/>
      </left>
      <right style="thin"/>
      <top style="medium"/>
      <bottom style="mediu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medium"/>
      <right>
        <color indexed="63"/>
      </right>
      <top style="medium"/>
      <bottom style="medium"/>
    </border>
    <border>
      <left>
        <color indexed="63"/>
      </left>
      <right style="thin"/>
      <top style="medium"/>
      <bottom style="thin"/>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style="thin"/>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style="thin"/>
    </border>
    <border>
      <left>
        <color indexed="63"/>
      </left>
      <right style="thin"/>
      <top style="thin"/>
      <bottom style="thin"/>
    </border>
    <border>
      <left style="medium"/>
      <right style="medium"/>
      <top>
        <color indexed="63"/>
      </top>
      <bottom>
        <color indexed="63"/>
      </bottom>
    </border>
    <border>
      <left style="medium"/>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medium"/>
    </border>
    <border>
      <left style="medium"/>
      <right style="medium"/>
      <top style="thin"/>
      <bottom style="medium"/>
    </border>
    <border>
      <left style="medium"/>
      <right style="medium"/>
      <top>
        <color indexed="63"/>
      </top>
      <bottom style="medium"/>
    </border>
    <border>
      <left>
        <color indexed="63"/>
      </left>
      <right>
        <color indexed="63"/>
      </right>
      <top style="thin"/>
      <bottom>
        <color indexed="63"/>
      </botto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0" fillId="3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44" fillId="0" borderId="0">
      <alignment/>
      <protection/>
    </xf>
    <xf numFmtId="0" fontId="0" fillId="0" borderId="0">
      <alignment/>
      <protection/>
    </xf>
    <xf numFmtId="0" fontId="6"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0" fillId="33" borderId="0" applyNumberFormat="0" applyBorder="0" applyAlignment="0" applyProtection="0"/>
  </cellStyleXfs>
  <cellXfs count="421">
    <xf numFmtId="0" fontId="0" fillId="0" borderId="0" xfId="0" applyAlignment="1">
      <alignment/>
    </xf>
    <xf numFmtId="0" fontId="1" fillId="0" borderId="0" xfId="0" applyFont="1" applyFill="1" applyAlignment="1">
      <alignment vertical="top" wrapText="1"/>
    </xf>
    <xf numFmtId="0" fontId="1" fillId="0" borderId="0" xfId="0" applyFont="1" applyFill="1" applyAlignment="1">
      <alignment wrapText="1"/>
    </xf>
    <xf numFmtId="0" fontId="7" fillId="0" borderId="0" xfId="0" applyFont="1" applyFill="1" applyAlignment="1">
      <alignment horizontal="center"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center" wrapText="1"/>
    </xf>
    <xf numFmtId="172" fontId="1" fillId="0" borderId="0" xfId="0" applyNumberFormat="1" applyFont="1" applyFill="1" applyAlignment="1">
      <alignment wrapText="1"/>
    </xf>
    <xf numFmtId="172" fontId="7" fillId="0" borderId="0" xfId="0" applyNumberFormat="1" applyFont="1" applyFill="1" applyBorder="1" applyAlignment="1">
      <alignment wrapText="1"/>
    </xf>
    <xf numFmtId="172" fontId="2" fillId="0" borderId="0" xfId="0" applyNumberFormat="1" applyFont="1" applyFill="1" applyAlignment="1">
      <alignment vertical="top" wrapText="1"/>
    </xf>
    <xf numFmtId="172" fontId="8" fillId="0" borderId="0" xfId="0" applyNumberFormat="1" applyFont="1" applyFill="1" applyBorder="1" applyAlignment="1">
      <alignment vertical="top" wrapText="1"/>
    </xf>
    <xf numFmtId="172" fontId="2" fillId="0" borderId="10" xfId="0" applyNumberFormat="1" applyFont="1" applyFill="1" applyBorder="1" applyAlignment="1">
      <alignment horizontal="center" vertical="top" wrapText="1"/>
    </xf>
    <xf numFmtId="172" fontId="7" fillId="0" borderId="0" xfId="0" applyNumberFormat="1" applyFont="1" applyFill="1" applyAlignment="1">
      <alignment wrapText="1"/>
    </xf>
    <xf numFmtId="172" fontId="4" fillId="0" borderId="0" xfId="0" applyNumberFormat="1" applyFont="1" applyFill="1" applyAlignment="1">
      <alignment vertical="top" wrapText="1"/>
    </xf>
    <xf numFmtId="9" fontId="8" fillId="0" borderId="0" xfId="0" applyNumberFormat="1" applyFont="1" applyFill="1" applyBorder="1" applyAlignment="1">
      <alignment vertical="top" wrapText="1"/>
    </xf>
    <xf numFmtId="9" fontId="12" fillId="0" borderId="0" xfId="0" applyNumberFormat="1" applyFont="1" applyFill="1" applyAlignment="1">
      <alignment vertical="top" wrapText="1"/>
    </xf>
    <xf numFmtId="9" fontId="13" fillId="0" borderId="11" xfId="0" applyNumberFormat="1" applyFont="1" applyFill="1" applyBorder="1" applyAlignment="1">
      <alignment horizontal="center" vertical="top" wrapText="1"/>
    </xf>
    <xf numFmtId="9" fontId="14" fillId="0" borderId="0" xfId="0" applyNumberFormat="1" applyFont="1" applyFill="1" applyBorder="1" applyAlignment="1">
      <alignment wrapText="1"/>
    </xf>
    <xf numFmtId="9" fontId="14" fillId="0" borderId="0" xfId="0" applyNumberFormat="1" applyFont="1" applyFill="1" applyAlignment="1">
      <alignment horizontal="center" wrapText="1"/>
    </xf>
    <xf numFmtId="9" fontId="15" fillId="0" borderId="0" xfId="0" applyNumberFormat="1" applyFont="1" applyFill="1" applyAlignment="1">
      <alignment horizontal="center" vertical="top" wrapText="1"/>
    </xf>
    <xf numFmtId="9" fontId="17" fillId="0" borderId="0" xfId="0" applyNumberFormat="1" applyFont="1" applyFill="1" applyAlignment="1">
      <alignment horizontal="center" vertical="top" wrapText="1"/>
    </xf>
    <xf numFmtId="9" fontId="4" fillId="0" borderId="0" xfId="0" applyNumberFormat="1" applyFont="1" applyFill="1" applyAlignment="1">
      <alignment horizontal="right" vertical="top"/>
    </xf>
    <xf numFmtId="0" fontId="8" fillId="0" borderId="12" xfId="0" applyNumberFormat="1" applyFont="1" applyFill="1" applyBorder="1" applyAlignment="1">
      <alignment horizontal="center" vertical="center" wrapText="1"/>
    </xf>
    <xf numFmtId="0" fontId="2" fillId="0" borderId="0" xfId="0" applyNumberFormat="1" applyFont="1" applyFill="1" applyAlignment="1">
      <alignment vertical="center" wrapText="1"/>
    </xf>
    <xf numFmtId="0" fontId="10"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172" fontId="2" fillId="0" borderId="15"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1" fillId="0" borderId="0" xfId="0" applyFont="1" applyFill="1" applyAlignment="1">
      <alignment vertical="center" wrapText="1"/>
    </xf>
    <xf numFmtId="172" fontId="1" fillId="0" borderId="0" xfId="0" applyNumberFormat="1" applyFont="1" applyFill="1" applyAlignment="1">
      <alignment vertical="top" wrapText="1"/>
    </xf>
    <xf numFmtId="0" fontId="1" fillId="0" borderId="0" xfId="0" applyFont="1" applyFill="1" applyAlignment="1">
      <alignment horizontal="center" vertical="center" wrapText="1"/>
    </xf>
    <xf numFmtId="177" fontId="10" fillId="0" borderId="0" xfId="0" applyNumberFormat="1" applyFont="1" applyFill="1" applyBorder="1" applyAlignment="1">
      <alignment horizontal="right" vertical="top" wrapText="1"/>
    </xf>
    <xf numFmtId="10" fontId="14" fillId="0" borderId="0" xfId="0" applyNumberFormat="1" applyFont="1" applyFill="1" applyAlignment="1">
      <alignment horizontal="center" wrapText="1"/>
    </xf>
    <xf numFmtId="10" fontId="15" fillId="0" borderId="0" xfId="0" applyNumberFormat="1" applyFont="1" applyFill="1" applyAlignment="1">
      <alignment horizontal="center" vertical="top" wrapText="1"/>
    </xf>
    <xf numFmtId="10" fontId="16" fillId="0" borderId="0" xfId="0" applyNumberFormat="1" applyFont="1" applyFill="1" applyAlignment="1">
      <alignment horizontal="right" vertical="top"/>
    </xf>
    <xf numFmtId="10" fontId="12" fillId="0" borderId="0" xfId="0" applyNumberFormat="1" applyFont="1" applyFill="1" applyAlignment="1">
      <alignment vertical="top" wrapText="1"/>
    </xf>
    <xf numFmtId="0" fontId="10" fillId="0" borderId="15" xfId="0" applyNumberFormat="1" applyFont="1" applyFill="1" applyBorder="1" applyAlignment="1">
      <alignment horizontal="center" vertical="center" wrapText="1"/>
    </xf>
    <xf numFmtId="0" fontId="10" fillId="0" borderId="16" xfId="0" applyNumberFormat="1" applyFont="1" applyFill="1" applyBorder="1" applyAlignment="1">
      <alignment horizontal="center" vertical="center" wrapText="1"/>
    </xf>
    <xf numFmtId="4" fontId="10" fillId="0" borderId="17"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4" fontId="10" fillId="0" borderId="17" xfId="55" applyNumberFormat="1" applyFont="1" applyFill="1" applyBorder="1" applyAlignment="1">
      <alignment horizontal="center" vertical="center" wrapText="1"/>
      <protection/>
    </xf>
    <xf numFmtId="177" fontId="4" fillId="0" borderId="12" xfId="64"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10" fillId="0" borderId="10" xfId="55" applyNumberFormat="1" applyFont="1" applyFill="1" applyBorder="1" applyAlignment="1">
      <alignment horizontal="center" vertical="center" wrapText="1"/>
      <protection/>
    </xf>
    <xf numFmtId="4" fontId="10" fillId="0" borderId="19"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1" xfId="0" applyNumberFormat="1" applyFont="1" applyFill="1" applyBorder="1" applyAlignment="1">
      <alignment horizontal="center" vertical="center" wrapText="1"/>
    </xf>
    <xf numFmtId="4" fontId="10" fillId="0" borderId="11" xfId="55" applyNumberFormat="1" applyFont="1" applyFill="1" applyBorder="1" applyAlignment="1">
      <alignment horizontal="center" vertical="center" wrapText="1"/>
      <protection/>
    </xf>
    <xf numFmtId="4" fontId="11" fillId="0" borderId="18" xfId="0" applyNumberFormat="1" applyFont="1" applyFill="1" applyBorder="1" applyAlignment="1">
      <alignment horizontal="center" vertical="center" wrapText="1"/>
    </xf>
    <xf numFmtId="0" fontId="1" fillId="0" borderId="18" xfId="0" applyFont="1" applyFill="1" applyBorder="1" applyAlignment="1">
      <alignment vertical="top" wrapText="1"/>
    </xf>
    <xf numFmtId="4" fontId="18" fillId="0" borderId="17" xfId="0" applyNumberFormat="1" applyFont="1" applyFill="1" applyBorder="1" applyAlignment="1">
      <alignment horizontal="center" vertical="center" wrapText="1"/>
    </xf>
    <xf numFmtId="172" fontId="18" fillId="0" borderId="17" xfId="0" applyNumberFormat="1" applyFont="1" applyFill="1" applyBorder="1" applyAlignment="1">
      <alignment horizontal="center" vertical="center" wrapText="1"/>
    </xf>
    <xf numFmtId="172" fontId="18" fillId="0" borderId="20" xfId="0" applyNumberFormat="1" applyFont="1" applyFill="1" applyBorder="1" applyAlignment="1">
      <alignment horizontal="center" vertical="center" wrapText="1"/>
    </xf>
    <xf numFmtId="172" fontId="18" fillId="0" borderId="1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4" fontId="11" fillId="0" borderId="19" xfId="0" applyNumberFormat="1" applyFont="1" applyFill="1" applyBorder="1" applyAlignment="1">
      <alignment horizontal="center" vertical="center" wrapText="1"/>
    </xf>
    <xf numFmtId="4" fontId="10" fillId="0" borderId="21"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4" fontId="10" fillId="0" borderId="23" xfId="0" applyNumberFormat="1" applyFont="1" applyFill="1" applyBorder="1" applyAlignment="1">
      <alignment horizontal="center" vertical="center" wrapText="1"/>
    </xf>
    <xf numFmtId="4" fontId="10" fillId="0" borderId="22"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4" fontId="10" fillId="0" borderId="25" xfId="0" applyNumberFormat="1" applyFont="1" applyFill="1" applyBorder="1" applyAlignment="1">
      <alignment horizontal="center" vertical="center" wrapText="1"/>
    </xf>
    <xf numFmtId="4" fontId="10" fillId="0" borderId="24" xfId="0" applyNumberFormat="1" applyFont="1" applyFill="1" applyBorder="1" applyAlignment="1">
      <alignment horizontal="center" vertical="center" wrapText="1"/>
    </xf>
    <xf numFmtId="0" fontId="1" fillId="0" borderId="26" xfId="0" applyFont="1" applyFill="1" applyBorder="1" applyAlignment="1">
      <alignment horizontal="center" vertical="top" wrapText="1"/>
    </xf>
    <xf numFmtId="4" fontId="10" fillId="0" borderId="27" xfId="0" applyNumberFormat="1" applyFont="1" applyFill="1" applyBorder="1" applyAlignment="1">
      <alignment horizontal="center" vertical="center" wrapText="1"/>
    </xf>
    <xf numFmtId="4" fontId="10" fillId="0" borderId="26" xfId="0" applyNumberFormat="1" applyFont="1" applyFill="1" applyBorder="1" applyAlignment="1">
      <alignment horizontal="center" vertical="center" wrapText="1"/>
    </xf>
    <xf numFmtId="4" fontId="10" fillId="0" borderId="28" xfId="0" applyNumberFormat="1" applyFont="1" applyFill="1" applyBorder="1" applyAlignment="1">
      <alignment horizontal="center" vertical="center" wrapText="1"/>
    </xf>
    <xf numFmtId="4" fontId="10" fillId="0" borderId="22" xfId="59" applyNumberFormat="1" applyFont="1" applyFill="1" applyBorder="1" applyAlignment="1">
      <alignment horizontal="center" vertical="center" wrapText="1"/>
      <protection/>
    </xf>
    <xf numFmtId="4" fontId="10" fillId="0" borderId="23" xfId="59" applyNumberFormat="1" applyFont="1" applyFill="1" applyBorder="1" applyAlignment="1">
      <alignment horizontal="center" vertical="center" wrapText="1"/>
      <protection/>
    </xf>
    <xf numFmtId="4" fontId="10" fillId="0" borderId="10" xfId="59" applyNumberFormat="1" applyFont="1" applyFill="1" applyBorder="1" applyAlignment="1">
      <alignment horizontal="center" vertical="center" wrapText="1"/>
      <protection/>
    </xf>
    <xf numFmtId="4" fontId="10" fillId="0" borderId="19" xfId="59" applyNumberFormat="1" applyFont="1" applyFill="1" applyBorder="1" applyAlignment="1">
      <alignment horizontal="center" vertical="center" wrapText="1"/>
      <protection/>
    </xf>
    <xf numFmtId="4" fontId="10" fillId="0" borderId="23" xfId="55" applyNumberFormat="1" applyFont="1" applyFill="1" applyBorder="1" applyAlignment="1">
      <alignment horizontal="center" vertical="center" wrapText="1"/>
      <protection/>
    </xf>
    <xf numFmtId="4" fontId="10" fillId="0" borderId="22" xfId="55" applyNumberFormat="1" applyFont="1" applyFill="1" applyBorder="1" applyAlignment="1">
      <alignment horizontal="center" vertical="center" wrapText="1"/>
      <protection/>
    </xf>
    <xf numFmtId="4" fontId="10" fillId="0" borderId="18" xfId="55" applyNumberFormat="1" applyFont="1" applyFill="1" applyBorder="1" applyAlignment="1">
      <alignment horizontal="center" vertical="center" wrapText="1"/>
      <protection/>
    </xf>
    <xf numFmtId="0" fontId="1" fillId="0" borderId="19" xfId="0" applyFont="1" applyFill="1" applyBorder="1" applyAlignment="1">
      <alignment horizontal="center" vertical="center" wrapText="1"/>
    </xf>
    <xf numFmtId="4" fontId="10" fillId="0" borderId="24" xfId="55" applyNumberFormat="1" applyFont="1" applyFill="1" applyBorder="1" applyAlignment="1">
      <alignment horizontal="center" vertical="center" wrapText="1"/>
      <protection/>
    </xf>
    <xf numFmtId="4" fontId="10" fillId="0" borderId="25" xfId="55" applyNumberFormat="1" applyFont="1" applyFill="1" applyBorder="1" applyAlignment="1">
      <alignment horizontal="center" vertical="center" wrapText="1"/>
      <protection/>
    </xf>
    <xf numFmtId="4" fontId="61" fillId="0" borderId="25" xfId="56" applyNumberFormat="1" applyFont="1" applyFill="1" applyBorder="1" applyAlignment="1">
      <alignment horizontal="center" vertical="center"/>
      <protection/>
    </xf>
    <xf numFmtId="4" fontId="10" fillId="0" borderId="20" xfId="0" applyNumberFormat="1" applyFont="1" applyFill="1" applyBorder="1" applyAlignment="1">
      <alignment horizontal="center" vertical="center" wrapText="1"/>
    </xf>
    <xf numFmtId="4" fontId="10" fillId="0" borderId="19" xfId="55" applyNumberFormat="1" applyFont="1" applyFill="1" applyBorder="1" applyAlignment="1">
      <alignment horizontal="center" vertical="center" wrapText="1"/>
      <protection/>
    </xf>
    <xf numFmtId="4" fontId="10" fillId="0" borderId="29" xfId="55" applyNumberFormat="1" applyFont="1" applyFill="1" applyBorder="1" applyAlignment="1">
      <alignment horizontal="center" vertical="center" wrapText="1"/>
      <protection/>
    </xf>
    <xf numFmtId="4" fontId="10" fillId="0" borderId="10" xfId="68" applyNumberFormat="1" applyFont="1" applyFill="1" applyBorder="1" applyAlignment="1">
      <alignment horizontal="center" vertical="center" wrapText="1"/>
    </xf>
    <xf numFmtId="4" fontId="10" fillId="0" borderId="23" xfId="71" applyNumberFormat="1" applyFont="1" applyFill="1" applyBorder="1" applyAlignment="1">
      <alignment horizontal="center" vertical="center" wrapText="1"/>
    </xf>
    <xf numFmtId="4" fontId="10" fillId="0" borderId="26" xfId="71" applyNumberFormat="1" applyFont="1" applyFill="1" applyBorder="1" applyAlignment="1">
      <alignment horizontal="center" vertical="center" wrapText="1"/>
    </xf>
    <xf numFmtId="4" fontId="10" fillId="0" borderId="27" xfId="71" applyNumberFormat="1" applyFont="1" applyFill="1" applyBorder="1" applyAlignment="1">
      <alignment horizontal="center" vertical="center" wrapText="1"/>
    </xf>
    <xf numFmtId="4" fontId="10" fillId="0" borderId="28" xfId="71" applyNumberFormat="1" applyFont="1" applyFill="1" applyBorder="1" applyAlignment="1">
      <alignment horizontal="center" vertical="center" wrapText="1"/>
    </xf>
    <xf numFmtId="0" fontId="1" fillId="0" borderId="18" xfId="0" applyFont="1" applyFill="1" applyBorder="1" applyAlignment="1">
      <alignment horizontal="center" vertical="top" wrapText="1"/>
    </xf>
    <xf numFmtId="4" fontId="11" fillId="0" borderId="17" xfId="0" applyNumberFormat="1" applyFont="1" applyFill="1" applyBorder="1" applyAlignment="1">
      <alignment horizontal="center" vertical="center" wrapText="1"/>
    </xf>
    <xf numFmtId="4" fontId="11" fillId="0" borderId="20" xfId="0" applyNumberFormat="1" applyFont="1" applyFill="1" applyBorder="1" applyAlignment="1">
      <alignment horizontal="center" vertical="center" wrapText="1"/>
    </xf>
    <xf numFmtId="4" fontId="11" fillId="0" borderId="30" xfId="0" applyNumberFormat="1" applyFont="1" applyFill="1" applyBorder="1" applyAlignment="1">
      <alignment horizontal="center" vertical="center" wrapText="1"/>
    </xf>
    <xf numFmtId="4" fontId="10" fillId="0" borderId="31" xfId="55" applyNumberFormat="1" applyFont="1" applyFill="1" applyBorder="1" applyAlignment="1">
      <alignment horizontal="center" vertical="center" wrapText="1"/>
      <protection/>
    </xf>
    <xf numFmtId="4" fontId="10" fillId="0" borderId="32" xfId="55" applyNumberFormat="1" applyFont="1" applyFill="1" applyBorder="1" applyAlignment="1">
      <alignment horizontal="center" vertical="center" wrapText="1"/>
      <protection/>
    </xf>
    <xf numFmtId="4" fontId="11" fillId="0" borderId="10"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 fontId="11" fillId="0" borderId="21" xfId="0" applyNumberFormat="1" applyFont="1" applyFill="1" applyBorder="1" applyAlignment="1">
      <alignment horizontal="center" vertical="center" wrapText="1"/>
    </xf>
    <xf numFmtId="4" fontId="10" fillId="0" borderId="22" xfId="0" applyNumberFormat="1" applyFont="1" applyFill="1" applyBorder="1" applyAlignment="1">
      <alignment horizontal="center" vertical="center"/>
    </xf>
    <xf numFmtId="4" fontId="10" fillId="0" borderId="23" xfId="0" applyNumberFormat="1" applyFont="1" applyFill="1" applyBorder="1" applyAlignment="1">
      <alignment horizontal="center" vertical="center"/>
    </xf>
    <xf numFmtId="177" fontId="11" fillId="0" borderId="20" xfId="64" applyNumberFormat="1" applyFont="1" applyFill="1" applyBorder="1" applyAlignment="1">
      <alignment horizontal="center" vertical="center" wrapText="1"/>
    </xf>
    <xf numFmtId="4" fontId="10" fillId="0" borderId="17" xfId="71" applyNumberFormat="1" applyFont="1" applyFill="1" applyBorder="1" applyAlignment="1">
      <alignment horizontal="center" vertical="center" wrapText="1"/>
    </xf>
    <xf numFmtId="4" fontId="10" fillId="0" borderId="10" xfId="71" applyNumberFormat="1" applyFont="1" applyFill="1" applyBorder="1" applyAlignment="1">
      <alignment horizontal="center" vertical="center" wrapText="1"/>
    </xf>
    <xf numFmtId="4" fontId="10" fillId="0" borderId="25" xfId="71" applyNumberFormat="1" applyFont="1" applyFill="1" applyBorder="1" applyAlignment="1">
      <alignment horizontal="center" vertical="center" wrapText="1"/>
    </xf>
    <xf numFmtId="177" fontId="11" fillId="0" borderId="33" xfId="64" applyNumberFormat="1" applyFont="1" applyFill="1" applyBorder="1" applyAlignment="1">
      <alignment horizontal="center" vertical="center" wrapText="1"/>
    </xf>
    <xf numFmtId="177" fontId="11" fillId="0" borderId="34" xfId="64" applyNumberFormat="1" applyFont="1" applyFill="1" applyBorder="1" applyAlignment="1">
      <alignment horizontal="center" vertical="center" wrapText="1"/>
    </xf>
    <xf numFmtId="4" fontId="10" fillId="0" borderId="31" xfId="71"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177" fontId="11" fillId="0" borderId="28" xfId="64" applyNumberFormat="1" applyFont="1" applyFill="1" applyBorder="1" applyAlignment="1">
      <alignment horizontal="center" vertical="center" wrapText="1"/>
    </xf>
    <xf numFmtId="4" fontId="10" fillId="0" borderId="25" xfId="59" applyNumberFormat="1" applyFont="1" applyFill="1" applyBorder="1" applyAlignment="1">
      <alignment horizontal="center" vertical="center" wrapText="1"/>
      <protection/>
    </xf>
    <xf numFmtId="9" fontId="13" fillId="0" borderId="35" xfId="0" applyNumberFormat="1" applyFont="1" applyFill="1" applyBorder="1" applyAlignment="1">
      <alignment horizontal="center" vertical="top" wrapText="1"/>
    </xf>
    <xf numFmtId="177" fontId="11" fillId="0" borderId="11" xfId="64" applyNumberFormat="1" applyFont="1" applyFill="1" applyBorder="1" applyAlignment="1">
      <alignment horizontal="center" vertical="center" wrapText="1"/>
    </xf>
    <xf numFmtId="177" fontId="11" fillId="0" borderId="36" xfId="64" applyNumberFormat="1" applyFont="1" applyFill="1" applyBorder="1" applyAlignment="1">
      <alignment horizontal="center" vertical="center" wrapText="1"/>
    </xf>
    <xf numFmtId="177" fontId="11" fillId="0" borderId="37" xfId="64" applyNumberFormat="1" applyFont="1" applyFill="1" applyBorder="1" applyAlignment="1">
      <alignment horizontal="center" vertical="center" wrapText="1"/>
    </xf>
    <xf numFmtId="177" fontId="11" fillId="0" borderId="36" xfId="65" applyNumberFormat="1" applyFont="1" applyFill="1" applyBorder="1" applyAlignment="1">
      <alignment horizontal="center" vertical="center" wrapText="1"/>
    </xf>
    <xf numFmtId="10" fontId="13" fillId="0" borderId="35" xfId="0" applyNumberFormat="1" applyFont="1" applyFill="1" applyBorder="1" applyAlignment="1">
      <alignment horizontal="center" vertical="top" wrapText="1"/>
    </xf>
    <xf numFmtId="4" fontId="10" fillId="0" borderId="32" xfId="0" applyNumberFormat="1" applyFont="1" applyFill="1" applyBorder="1" applyAlignment="1">
      <alignment horizontal="center" vertical="center" wrapText="1"/>
    </xf>
    <xf numFmtId="172" fontId="2" fillId="0" borderId="19"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center" wrapText="1"/>
    </xf>
    <xf numFmtId="4" fontId="18" fillId="0" borderId="27" xfId="0" applyNumberFormat="1" applyFont="1" applyFill="1" applyBorder="1" applyAlignment="1">
      <alignment horizontal="center" vertical="center" wrapText="1"/>
    </xf>
    <xf numFmtId="4" fontId="10" fillId="0" borderId="31" xfId="0" applyNumberFormat="1" applyFont="1" applyFill="1" applyBorder="1" applyAlignment="1">
      <alignment horizontal="center" vertical="center" wrapText="1"/>
    </xf>
    <xf numFmtId="4" fontId="10" fillId="0" borderId="38" xfId="55" applyNumberFormat="1" applyFont="1" applyFill="1" applyBorder="1" applyAlignment="1">
      <alignment horizontal="center" vertical="center" wrapText="1"/>
      <protection/>
    </xf>
    <xf numFmtId="177" fontId="4" fillId="0" borderId="28" xfId="64" applyNumberFormat="1" applyFont="1" applyFill="1" applyBorder="1" applyAlignment="1">
      <alignment horizontal="center" vertical="center" wrapText="1"/>
    </xf>
    <xf numFmtId="177" fontId="11" fillId="0" borderId="39" xfId="64" applyNumberFormat="1" applyFont="1" applyFill="1" applyBorder="1" applyAlignment="1">
      <alignment horizontal="center" vertical="center" wrapText="1"/>
    </xf>
    <xf numFmtId="177" fontId="11" fillId="0" borderId="40" xfId="64" applyNumberFormat="1" applyFont="1" applyFill="1" applyBorder="1" applyAlignment="1">
      <alignment horizontal="center" vertical="center" wrapText="1"/>
    </xf>
    <xf numFmtId="177" fontId="11" fillId="0" borderId="41" xfId="64" applyNumberFormat="1" applyFont="1" applyFill="1" applyBorder="1" applyAlignment="1">
      <alignment horizontal="center" vertical="center" wrapText="1"/>
    </xf>
    <xf numFmtId="177" fontId="11" fillId="0" borderId="42" xfId="64" applyNumberFormat="1" applyFont="1" applyFill="1" applyBorder="1" applyAlignment="1">
      <alignment horizontal="center" vertical="center" wrapText="1"/>
    </xf>
    <xf numFmtId="177" fontId="11" fillId="0" borderId="43" xfId="64" applyNumberFormat="1" applyFont="1" applyFill="1" applyBorder="1" applyAlignment="1">
      <alignment horizontal="center" vertical="center" wrapText="1"/>
    </xf>
    <xf numFmtId="177" fontId="11" fillId="0" borderId="44" xfId="64" applyNumberFormat="1" applyFont="1" applyFill="1" applyBorder="1" applyAlignment="1">
      <alignment horizontal="center" vertical="center" wrapText="1"/>
    </xf>
    <xf numFmtId="0" fontId="1" fillId="0" borderId="14" xfId="0" applyFont="1" applyFill="1" applyBorder="1" applyAlignment="1">
      <alignment vertical="top" wrapText="1"/>
    </xf>
    <xf numFmtId="4" fontId="4" fillId="0" borderId="14" xfId="0" applyNumberFormat="1" applyFont="1" applyFill="1" applyBorder="1" applyAlignment="1">
      <alignment horizontal="center" vertical="center" wrapText="1"/>
    </xf>
    <xf numFmtId="177" fontId="4" fillId="0" borderId="12" xfId="0" applyNumberFormat="1" applyFont="1" applyFill="1" applyBorder="1" applyAlignment="1">
      <alignment horizontal="center" vertical="center" wrapText="1"/>
    </xf>
    <xf numFmtId="4" fontId="4" fillId="0" borderId="45" xfId="0" applyNumberFormat="1" applyFont="1" applyFill="1" applyBorder="1" applyAlignment="1">
      <alignment horizontal="center" vertical="center" wrapText="1"/>
    </xf>
    <xf numFmtId="177" fontId="4" fillId="0" borderId="16" xfId="64"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1" fillId="0" borderId="0" xfId="0" applyNumberFormat="1" applyFont="1" applyFill="1" applyAlignment="1">
      <alignment horizontal="center" wrapText="1"/>
    </xf>
    <xf numFmtId="49" fontId="11" fillId="0" borderId="0" xfId="0" applyNumberFormat="1" applyFont="1" applyFill="1" applyAlignment="1">
      <alignment horizontal="center" vertical="top" wrapText="1"/>
    </xf>
    <xf numFmtId="49" fontId="10" fillId="0" borderId="0" xfId="0" applyNumberFormat="1" applyFont="1" applyFill="1" applyAlignment="1">
      <alignment horizontal="center" vertical="top" wrapText="1"/>
    </xf>
    <xf numFmtId="49" fontId="10" fillId="0" borderId="34" xfId="0" applyNumberFormat="1" applyFont="1" applyFill="1" applyBorder="1" applyAlignment="1">
      <alignment horizontal="center" vertical="top" wrapText="1"/>
    </xf>
    <xf numFmtId="49" fontId="10" fillId="0" borderId="12" xfId="0" applyNumberFormat="1" applyFont="1" applyFill="1" applyBorder="1" applyAlignment="1">
      <alignment vertical="top" wrapText="1"/>
    </xf>
    <xf numFmtId="49" fontId="11" fillId="0" borderId="20"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8" xfId="0" applyFont="1" applyFill="1" applyBorder="1" applyAlignment="1">
      <alignment horizontal="center" vertical="center"/>
    </xf>
    <xf numFmtId="49" fontId="10" fillId="0" borderId="31" xfId="0" applyNumberFormat="1" applyFont="1" applyFill="1" applyBorder="1" applyAlignment="1">
      <alignment horizontal="center" vertical="top" wrapText="1"/>
    </xf>
    <xf numFmtId="49" fontId="10" fillId="0" borderId="13" xfId="0" applyNumberFormat="1" applyFont="1" applyFill="1" applyBorder="1" applyAlignment="1">
      <alignment vertical="top" wrapText="1"/>
    </xf>
    <xf numFmtId="49" fontId="10" fillId="0" borderId="17" xfId="0" applyNumberFormat="1" applyFont="1" applyFill="1" applyBorder="1" applyAlignment="1">
      <alignment vertical="top" wrapText="1"/>
    </xf>
    <xf numFmtId="49" fontId="10" fillId="0" borderId="10"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23"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59" applyFont="1" applyFill="1" applyBorder="1" applyAlignment="1">
      <alignment horizontal="center" vertical="center" wrapText="1"/>
      <protection/>
    </xf>
    <xf numFmtId="49" fontId="10" fillId="0" borderId="27"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31"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top" wrapText="1"/>
    </xf>
    <xf numFmtId="4" fontId="10" fillId="0" borderId="22" xfId="71" applyNumberFormat="1" applyFont="1" applyFill="1" applyBorder="1" applyAlignment="1">
      <alignment horizontal="center" vertical="center" wrapText="1"/>
    </xf>
    <xf numFmtId="9" fontId="13" fillId="0" borderId="46" xfId="0" applyNumberFormat="1" applyFont="1" applyFill="1" applyBorder="1" applyAlignment="1">
      <alignment horizontal="center" vertical="top" wrapText="1"/>
    </xf>
    <xf numFmtId="4" fontId="18" fillId="0" borderId="18"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177" fontId="4" fillId="0" borderId="48" xfId="64" applyNumberFormat="1" applyFont="1" applyFill="1" applyBorder="1" applyAlignment="1">
      <alignment horizontal="center" vertical="center" wrapText="1"/>
    </xf>
    <xf numFmtId="172" fontId="18" fillId="0" borderId="49" xfId="0" applyNumberFormat="1" applyFont="1" applyFill="1" applyBorder="1" applyAlignment="1">
      <alignment horizontal="center" vertical="center" wrapText="1"/>
    </xf>
    <xf numFmtId="177" fontId="11" fillId="0" borderId="46" xfId="64" applyNumberFormat="1" applyFont="1" applyFill="1" applyBorder="1" applyAlignment="1">
      <alignment horizontal="center" vertical="center" wrapText="1"/>
    </xf>
    <xf numFmtId="177" fontId="11" fillId="0" borderId="50" xfId="64" applyNumberFormat="1" applyFont="1" applyFill="1" applyBorder="1" applyAlignment="1">
      <alignment horizontal="center" vertical="center" wrapText="1"/>
    </xf>
    <xf numFmtId="177" fontId="11" fillId="0" borderId="49" xfId="64" applyNumberFormat="1" applyFont="1" applyFill="1" applyBorder="1" applyAlignment="1">
      <alignment horizontal="center" vertical="center" wrapText="1"/>
    </xf>
    <xf numFmtId="4" fontId="10" fillId="0" borderId="49" xfId="0" applyNumberFormat="1" applyFont="1" applyFill="1" applyBorder="1" applyAlignment="1">
      <alignment horizontal="center" vertical="center" wrapText="1"/>
    </xf>
    <xf numFmtId="4" fontId="10" fillId="0" borderId="51" xfId="0" applyNumberFormat="1" applyFont="1" applyFill="1" applyBorder="1" applyAlignment="1">
      <alignment horizontal="center" vertical="center" wrapText="1"/>
    </xf>
    <xf numFmtId="177" fontId="11" fillId="0" borderId="52" xfId="64" applyNumberFormat="1" applyFont="1" applyFill="1" applyBorder="1" applyAlignment="1">
      <alignment horizontal="center" vertical="center" wrapText="1"/>
    </xf>
    <xf numFmtId="4" fontId="10" fillId="0" borderId="46" xfId="55" applyNumberFormat="1" applyFont="1" applyFill="1" applyBorder="1" applyAlignment="1">
      <alignment horizontal="center" vertical="center" wrapText="1"/>
      <protection/>
    </xf>
    <xf numFmtId="4" fontId="10" fillId="0" borderId="51" xfId="71" applyNumberFormat="1" applyFont="1" applyFill="1" applyBorder="1" applyAlignment="1">
      <alignment horizontal="center" vertical="center" wrapText="1"/>
    </xf>
    <xf numFmtId="4" fontId="11" fillId="0" borderId="49" xfId="0" applyNumberFormat="1" applyFont="1" applyFill="1" applyBorder="1" applyAlignment="1">
      <alignment horizontal="center" vertical="center" wrapText="1"/>
    </xf>
    <xf numFmtId="177" fontId="11" fillId="0" borderId="53" xfId="64" applyNumberFormat="1" applyFont="1" applyFill="1" applyBorder="1" applyAlignment="1">
      <alignment horizontal="center" vertical="center" wrapText="1"/>
    </xf>
    <xf numFmtId="4" fontId="11" fillId="0" borderId="46" xfId="0" applyNumberFormat="1" applyFont="1" applyFill="1" applyBorder="1" applyAlignment="1">
      <alignment horizontal="center" vertical="center" wrapText="1"/>
    </xf>
    <xf numFmtId="177" fontId="11" fillId="0" borderId="51" xfId="64"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61" fillId="0" borderId="24" xfId="56" applyNumberFormat="1" applyFont="1" applyFill="1" applyBorder="1" applyAlignment="1">
      <alignment horizontal="center" vertical="center"/>
      <protection/>
    </xf>
    <xf numFmtId="4" fontId="10" fillId="0" borderId="18" xfId="71" applyNumberFormat="1" applyFont="1" applyFill="1" applyBorder="1" applyAlignment="1">
      <alignment horizontal="center" vertical="center" wrapText="1"/>
    </xf>
    <xf numFmtId="4" fontId="10" fillId="0" borderId="19" xfId="71" applyNumberFormat="1" applyFont="1" applyFill="1" applyBorder="1" applyAlignment="1">
      <alignment horizontal="center" vertical="center" wrapText="1"/>
    </xf>
    <xf numFmtId="4" fontId="10" fillId="0" borderId="24" xfId="71" applyNumberFormat="1" applyFont="1" applyFill="1" applyBorder="1" applyAlignment="1">
      <alignment horizontal="center" vertical="center" wrapText="1"/>
    </xf>
    <xf numFmtId="4" fontId="11" fillId="0" borderId="55" xfId="0" applyNumberFormat="1" applyFont="1" applyFill="1" applyBorder="1" applyAlignment="1">
      <alignment horizontal="center" vertical="center" wrapText="1"/>
    </xf>
    <xf numFmtId="0" fontId="10" fillId="0" borderId="56"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11" fillId="0" borderId="57" xfId="0" applyFont="1" applyFill="1" applyBorder="1" applyAlignment="1">
      <alignment horizontal="left" vertical="top" wrapText="1"/>
    </xf>
    <xf numFmtId="0" fontId="11" fillId="0" borderId="58" xfId="0" applyFont="1" applyFill="1" applyBorder="1" applyAlignment="1">
      <alignment horizontal="left" vertical="center" wrapText="1"/>
    </xf>
    <xf numFmtId="0" fontId="11" fillId="0" borderId="57" xfId="0" applyFont="1" applyFill="1" applyBorder="1" applyAlignment="1">
      <alignment horizontal="left" vertical="center" wrapText="1"/>
    </xf>
    <xf numFmtId="4" fontId="2" fillId="0" borderId="0" xfId="0" applyNumberFormat="1" applyFont="1" applyFill="1" applyAlignment="1">
      <alignment vertical="top" wrapText="1"/>
    </xf>
    <xf numFmtId="4" fontId="2" fillId="0" borderId="59" xfId="0" applyNumberFormat="1" applyFont="1" applyFill="1" applyBorder="1" applyAlignment="1">
      <alignment horizontal="center" vertical="top" wrapText="1"/>
    </xf>
    <xf numFmtId="4" fontId="2" fillId="0" borderId="60"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4" fontId="7" fillId="0" borderId="0" xfId="0" applyNumberFormat="1" applyFont="1" applyFill="1" applyAlignment="1">
      <alignment wrapText="1"/>
    </xf>
    <xf numFmtId="4" fontId="4" fillId="0" borderId="0" xfId="0" applyNumberFormat="1" applyFont="1" applyFill="1" applyAlignment="1">
      <alignment vertical="top" wrapText="1"/>
    </xf>
    <xf numFmtId="0" fontId="1" fillId="0" borderId="54"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22" fillId="0" borderId="23" xfId="59" applyNumberFormat="1" applyFont="1" applyFill="1" applyBorder="1" applyAlignment="1">
      <alignment horizontal="center" vertical="center" wrapText="1"/>
      <protection/>
    </xf>
    <xf numFmtId="4" fontId="22" fillId="0" borderId="25" xfId="59" applyNumberFormat="1" applyFont="1" applyFill="1" applyBorder="1" applyAlignment="1">
      <alignment horizontal="center" vertical="center" wrapText="1"/>
      <protection/>
    </xf>
    <xf numFmtId="177" fontId="11" fillId="0" borderId="61" xfId="64" applyNumberFormat="1" applyFont="1" applyFill="1" applyBorder="1" applyAlignment="1">
      <alignment horizontal="center" vertical="center" wrapText="1"/>
    </xf>
    <xf numFmtId="49" fontId="10" fillId="0" borderId="36" xfId="0" applyNumberFormat="1" applyFont="1" applyFill="1" applyBorder="1" applyAlignment="1" applyProtection="1">
      <alignment horizontal="center" vertical="center" wrapText="1"/>
      <protection hidden="1" locked="0"/>
    </xf>
    <xf numFmtId="4" fontId="22" fillId="0" borderId="23" xfId="56" applyNumberFormat="1" applyFont="1" applyFill="1" applyBorder="1" applyAlignment="1">
      <alignment horizontal="center" vertical="center"/>
      <protection/>
    </xf>
    <xf numFmtId="0" fontId="10" fillId="0" borderId="40" xfId="59" applyFont="1" applyFill="1" applyBorder="1" applyAlignment="1">
      <alignment horizontal="center" vertical="center" wrapText="1"/>
      <protection/>
    </xf>
    <xf numFmtId="1" fontId="10" fillId="0" borderId="33" xfId="0" applyNumberFormat="1" applyFont="1" applyFill="1" applyBorder="1" applyAlignment="1">
      <alignment horizontal="center" vertical="center" wrapText="1"/>
    </xf>
    <xf numFmtId="4" fontId="10" fillId="0" borderId="19" xfId="68" applyNumberFormat="1" applyFont="1" applyFill="1" applyBorder="1" applyAlignment="1">
      <alignment horizontal="center" vertical="center" wrapText="1"/>
    </xf>
    <xf numFmtId="1" fontId="10" fillId="0" borderId="36" xfId="0" applyNumberFormat="1"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top" wrapText="1"/>
    </xf>
    <xf numFmtId="1" fontId="1" fillId="0" borderId="36" xfId="0" applyNumberFormat="1" applyFont="1" applyFill="1" applyBorder="1" applyAlignment="1">
      <alignment horizontal="center" vertical="top" wrapText="1"/>
    </xf>
    <xf numFmtId="1" fontId="10" fillId="0" borderId="3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3" fontId="10" fillId="0" borderId="45"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0" fontId="4" fillId="0" borderId="28" xfId="0" applyFont="1" applyFill="1" applyBorder="1" applyAlignment="1">
      <alignment horizontal="center" vertical="center"/>
    </xf>
    <xf numFmtId="177" fontId="11" fillId="0" borderId="62" xfId="64" applyNumberFormat="1" applyFont="1" applyFill="1" applyBorder="1" applyAlignment="1">
      <alignment horizontal="center" vertical="center" wrapText="1"/>
    </xf>
    <xf numFmtId="4" fontId="10" fillId="0" borderId="32" xfId="59" applyNumberFormat="1" applyFont="1" applyFill="1" applyBorder="1" applyAlignment="1">
      <alignment horizontal="center" vertical="center" wrapText="1"/>
      <protection/>
    </xf>
    <xf numFmtId="4" fontId="10" fillId="0" borderId="31" xfId="59" applyNumberFormat="1" applyFont="1" applyFill="1" applyBorder="1" applyAlignment="1">
      <alignment horizontal="center" vertical="center" wrapText="1"/>
      <protection/>
    </xf>
    <xf numFmtId="49" fontId="10" fillId="0" borderId="10" xfId="55" applyNumberFormat="1" applyFont="1" applyFill="1" applyBorder="1" applyAlignment="1">
      <alignment horizontal="center" vertical="center" wrapText="1"/>
      <protection/>
    </xf>
    <xf numFmtId="49" fontId="10" fillId="0" borderId="31" xfId="55" applyNumberFormat="1" applyFont="1" applyFill="1" applyBorder="1" applyAlignment="1">
      <alignment horizontal="center" vertical="center" wrapText="1"/>
      <protection/>
    </xf>
    <xf numFmtId="49" fontId="10" fillId="0" borderId="34" xfId="55" applyNumberFormat="1" applyFont="1" applyFill="1" applyBorder="1" applyAlignment="1">
      <alignment horizontal="center" vertical="center" wrapText="1"/>
      <protection/>
    </xf>
    <xf numFmtId="177" fontId="11" fillId="0" borderId="20" xfId="65" applyNumberFormat="1" applyFont="1" applyFill="1" applyBorder="1" applyAlignment="1">
      <alignment horizontal="center" vertical="center" wrapText="1"/>
    </xf>
    <xf numFmtId="10" fontId="23" fillId="0" borderId="20" xfId="59" applyNumberFormat="1" applyFont="1" applyFill="1" applyBorder="1" applyAlignment="1">
      <alignment horizontal="center" vertical="center" wrapText="1"/>
      <protection/>
    </xf>
    <xf numFmtId="177" fontId="4" fillId="0" borderId="20"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177" fontId="11" fillId="0" borderId="36" xfId="0" applyNumberFormat="1" applyFont="1" applyFill="1" applyBorder="1" applyAlignment="1">
      <alignment horizontal="center" vertical="center" wrapText="1"/>
    </xf>
    <xf numFmtId="177" fontId="11" fillId="0" borderId="20" xfId="0" applyNumberFormat="1" applyFont="1" applyFill="1" applyBorder="1" applyAlignment="1">
      <alignment horizontal="center" vertical="center" wrapText="1"/>
    </xf>
    <xf numFmtId="177" fontId="11" fillId="0" borderId="33" xfId="0" applyNumberFormat="1" applyFont="1" applyFill="1" applyBorder="1" applyAlignment="1">
      <alignment horizontal="center" vertical="center" wrapText="1"/>
    </xf>
    <xf numFmtId="177" fontId="11" fillId="0" borderId="34" xfId="0" applyNumberFormat="1" applyFont="1" applyFill="1" applyBorder="1" applyAlignment="1">
      <alignment horizontal="center" vertical="center" wrapText="1"/>
    </xf>
    <xf numFmtId="177" fontId="11" fillId="0" borderId="37" xfId="0" applyNumberFormat="1" applyFont="1" applyFill="1" applyBorder="1" applyAlignment="1">
      <alignment horizontal="center" vertical="center" wrapText="1"/>
    </xf>
    <xf numFmtId="177" fontId="11" fillId="0" borderId="28" xfId="0" applyNumberFormat="1" applyFont="1" applyFill="1" applyBorder="1" applyAlignment="1">
      <alignment horizontal="center" vertical="center" wrapText="1"/>
    </xf>
    <xf numFmtId="0" fontId="10" fillId="0" borderId="59" xfId="0" applyNumberFormat="1" applyFont="1" applyFill="1" applyBorder="1" applyAlignment="1">
      <alignment horizontal="center" vertical="center" wrapText="1"/>
    </xf>
    <xf numFmtId="4" fontId="10" fillId="0" borderId="30" xfId="0" applyNumberFormat="1" applyFont="1" applyFill="1" applyBorder="1" applyAlignment="1">
      <alignment horizontal="center" vertical="center" wrapText="1"/>
    </xf>
    <xf numFmtId="0" fontId="10" fillId="0" borderId="20" xfId="0" applyFont="1" applyFill="1" applyBorder="1" applyAlignment="1">
      <alignment horizontal="center" vertical="center" wrapText="1"/>
    </xf>
    <xf numFmtId="4" fontId="61" fillId="0" borderId="23" xfId="56" applyNumberFormat="1" applyFont="1" applyFill="1" applyBorder="1" applyAlignment="1">
      <alignment horizontal="center" vertical="center"/>
      <protection/>
    </xf>
    <xf numFmtId="49" fontId="10" fillId="0" borderId="34" xfId="0" applyNumberFormat="1" applyFont="1" applyFill="1" applyBorder="1" applyAlignment="1">
      <alignment horizontal="center" vertical="center" wrapText="1"/>
    </xf>
    <xf numFmtId="49" fontId="10" fillId="0" borderId="37" xfId="0" applyNumberFormat="1" applyFont="1" applyFill="1" applyBorder="1" applyAlignment="1">
      <alignment horizontal="center" vertical="center" wrapText="1"/>
    </xf>
    <xf numFmtId="49" fontId="10" fillId="0" borderId="25" xfId="55" applyNumberFormat="1" applyFont="1" applyFill="1" applyBorder="1" applyAlignment="1">
      <alignment horizontal="center" vertical="center" wrapText="1"/>
      <protection/>
    </xf>
    <xf numFmtId="49" fontId="10" fillId="0" borderId="33" xfId="55" applyNumberFormat="1" applyFont="1" applyFill="1" applyBorder="1" applyAlignment="1">
      <alignment horizontal="center" vertical="center" wrapText="1"/>
      <protection/>
    </xf>
    <xf numFmtId="49" fontId="10" fillId="0" borderId="11" xfId="55" applyNumberFormat="1" applyFont="1" applyFill="1" applyBorder="1" applyAlignment="1">
      <alignment horizontal="center" vertical="center" wrapText="1"/>
      <protection/>
    </xf>
    <xf numFmtId="4" fontId="11" fillId="0" borderId="26" xfId="0" applyNumberFormat="1" applyFont="1" applyFill="1" applyBorder="1" applyAlignment="1">
      <alignment horizontal="center" vertical="center" wrapText="1"/>
    </xf>
    <xf numFmtId="177" fontId="11" fillId="0" borderId="28" xfId="65" applyNumberFormat="1" applyFont="1" applyFill="1" applyBorder="1" applyAlignment="1">
      <alignment horizontal="center" vertical="center" wrapText="1"/>
    </xf>
    <xf numFmtId="4" fontId="10" fillId="0" borderId="26" xfId="55" applyNumberFormat="1" applyFont="1" applyFill="1" applyBorder="1" applyAlignment="1">
      <alignment horizontal="center" vertical="center" wrapText="1"/>
      <protection/>
    </xf>
    <xf numFmtId="4" fontId="10" fillId="0" borderId="27" xfId="55" applyNumberFormat="1" applyFont="1" applyFill="1" applyBorder="1" applyAlignment="1">
      <alignment horizontal="center" vertical="center" wrapText="1"/>
      <protection/>
    </xf>
    <xf numFmtId="4" fontId="18" fillId="0" borderId="30" xfId="0" applyNumberFormat="1" applyFont="1" applyFill="1" applyBorder="1" applyAlignment="1">
      <alignment horizontal="center" vertical="center" wrapText="1"/>
    </xf>
    <xf numFmtId="4" fontId="10" fillId="0" borderId="55" xfId="0" applyNumberFormat="1" applyFont="1" applyFill="1" applyBorder="1" applyAlignment="1">
      <alignment horizontal="center" vertical="center" wrapText="1"/>
    </xf>
    <xf numFmtId="4" fontId="10" fillId="0" borderId="30" xfId="71"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11" fillId="0" borderId="22"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top" wrapText="1"/>
    </xf>
    <xf numFmtId="177" fontId="11" fillId="0" borderId="33" xfId="65"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4" fontId="62" fillId="0" borderId="26" xfId="71"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1" fontId="10" fillId="0" borderId="37" xfId="0" applyNumberFormat="1" applyFont="1" applyFill="1" applyBorder="1" applyAlignment="1">
      <alignment horizontal="center" vertical="center" wrapText="1"/>
    </xf>
    <xf numFmtId="49" fontId="1" fillId="0" borderId="17" xfId="59" applyNumberFormat="1" applyFont="1" applyFill="1" applyBorder="1" applyAlignment="1">
      <alignment horizontal="center" vertical="center" wrapText="1"/>
      <protection/>
    </xf>
    <xf numFmtId="0" fontId="24" fillId="0" borderId="17" xfId="59" applyNumberFormat="1" applyFont="1" applyFill="1" applyBorder="1" applyAlignment="1">
      <alignment horizontal="center" vertical="center"/>
      <protection/>
    </xf>
    <xf numFmtId="0" fontId="1" fillId="0" borderId="32" xfId="0" applyFont="1" applyFill="1" applyBorder="1" applyAlignment="1">
      <alignment horizontal="center" vertical="center" wrapText="1"/>
    </xf>
    <xf numFmtId="4" fontId="10" fillId="0" borderId="55" xfId="55" applyNumberFormat="1" applyFont="1" applyFill="1" applyBorder="1" applyAlignment="1">
      <alignment horizontal="center" vertical="center" wrapText="1"/>
      <protection/>
    </xf>
    <xf numFmtId="4" fontId="10" fillId="0" borderId="51" xfId="55" applyNumberFormat="1" applyFont="1" applyFill="1" applyBorder="1" applyAlignment="1">
      <alignment horizontal="center" vertical="center" wrapText="1"/>
      <protection/>
    </xf>
    <xf numFmtId="4" fontId="10" fillId="0" borderId="28" xfId="55" applyNumberFormat="1" applyFont="1" applyFill="1" applyBorder="1" applyAlignment="1">
      <alignment horizontal="center" vertical="center" wrapText="1"/>
      <protection/>
    </xf>
    <xf numFmtId="0" fontId="11" fillId="0" borderId="58" xfId="0" applyNumberFormat="1" applyFont="1" applyFill="1" applyBorder="1" applyAlignment="1">
      <alignment horizontal="left" vertical="top" wrapText="1"/>
    </xf>
    <xf numFmtId="4" fontId="10" fillId="0" borderId="63" xfId="0" applyNumberFormat="1" applyFont="1" applyFill="1" applyBorder="1" applyAlignment="1">
      <alignment horizontal="center" vertical="center" wrapText="1"/>
    </xf>
    <xf numFmtId="4" fontId="22" fillId="0" borderId="17" xfId="59" applyNumberFormat="1" applyFont="1" applyFill="1" applyBorder="1" applyAlignment="1">
      <alignment horizontal="center" vertical="center" wrapText="1"/>
      <protection/>
    </xf>
    <xf numFmtId="4" fontId="10" fillId="0" borderId="63" xfId="0" applyNumberFormat="1" applyFont="1" applyFill="1" applyBorder="1" applyAlignment="1">
      <alignment horizontal="center" vertical="center"/>
    </xf>
    <xf numFmtId="0" fontId="2" fillId="0" borderId="64" xfId="0" applyFont="1" applyFill="1" applyBorder="1" applyAlignment="1">
      <alignment horizontal="left" vertical="center" wrapText="1"/>
    </xf>
    <xf numFmtId="4" fontId="10" fillId="0" borderId="0" xfId="0" applyNumberFormat="1" applyFont="1" applyFill="1" applyBorder="1" applyAlignment="1">
      <alignment horizontal="center" vertical="center"/>
    </xf>
    <xf numFmtId="2" fontId="22" fillId="0" borderId="22" xfId="0" applyNumberFormat="1" applyFont="1" applyFill="1" applyBorder="1" applyAlignment="1">
      <alignment horizontal="center" vertical="center" wrapText="1"/>
    </xf>
    <xf numFmtId="2" fontId="10" fillId="0" borderId="23" xfId="0" applyNumberFormat="1" applyFont="1" applyFill="1" applyBorder="1" applyAlignment="1">
      <alignment horizontal="center" vertical="center"/>
    </xf>
    <xf numFmtId="2" fontId="10" fillId="0" borderId="23" xfId="59" applyNumberFormat="1" applyFont="1" applyFill="1" applyBorder="1" applyAlignment="1">
      <alignment horizontal="center" vertical="center" wrapText="1"/>
      <protection/>
    </xf>
    <xf numFmtId="0" fontId="2" fillId="0" borderId="65" xfId="0" applyFont="1" applyFill="1" applyBorder="1" applyAlignment="1">
      <alignment horizontal="left" vertical="center" wrapText="1"/>
    </xf>
    <xf numFmtId="4" fontId="22" fillId="0" borderId="63" xfId="56" applyNumberFormat="1" applyFont="1" applyFill="1" applyBorder="1" applyAlignment="1">
      <alignment horizontal="center" vertical="center"/>
      <protection/>
    </xf>
    <xf numFmtId="4" fontId="22" fillId="0" borderId="22" xfId="56" applyNumberFormat="1" applyFont="1" applyFill="1" applyBorder="1" applyAlignment="1">
      <alignment horizontal="center" vertical="center"/>
      <protection/>
    </xf>
    <xf numFmtId="4" fontId="22" fillId="0" borderId="23" xfId="56" applyNumberFormat="1" applyFont="1" applyFill="1" applyBorder="1" applyAlignment="1">
      <alignment horizontal="center" vertical="center" wrapText="1"/>
      <protection/>
    </xf>
    <xf numFmtId="4" fontId="10" fillId="0" borderId="66" xfId="0" applyNumberFormat="1" applyFont="1" applyFill="1" applyBorder="1" applyAlignment="1">
      <alignment horizontal="center" vertical="center"/>
    </xf>
    <xf numFmtId="4" fontId="10" fillId="0" borderId="63" xfId="59" applyNumberFormat="1" applyFont="1" applyFill="1" applyBorder="1" applyAlignment="1">
      <alignment horizontal="center" vertical="center" wrapText="1"/>
      <protection/>
    </xf>
    <xf numFmtId="4" fontId="22" fillId="0" borderId="63" xfId="59" applyNumberFormat="1" applyFont="1" applyFill="1" applyBorder="1" applyAlignment="1">
      <alignment horizontal="center" vertical="center" wrapText="1"/>
      <protection/>
    </xf>
    <xf numFmtId="4" fontId="22" fillId="0" borderId="22" xfId="59" applyNumberFormat="1" applyFont="1" applyFill="1" applyBorder="1" applyAlignment="1">
      <alignment horizontal="center" vertical="center" wrapText="1"/>
      <protection/>
    </xf>
    <xf numFmtId="0" fontId="2" fillId="0" borderId="65" xfId="59" applyFont="1" applyFill="1" applyBorder="1" applyAlignment="1">
      <alignment horizontal="left" vertical="top" wrapText="1"/>
      <protection/>
    </xf>
    <xf numFmtId="0" fontId="10" fillId="0" borderId="65" xfId="0" applyNumberFormat="1" applyFont="1" applyFill="1" applyBorder="1" applyAlignment="1">
      <alignment horizontal="justify" vertical="top" wrapText="1"/>
    </xf>
    <xf numFmtId="0" fontId="10" fillId="0" borderId="65" xfId="0" applyFont="1" applyFill="1" applyBorder="1" applyAlignment="1">
      <alignment horizontal="left" vertical="top" wrapText="1"/>
    </xf>
    <xf numFmtId="0" fontId="24" fillId="0" borderId="17" xfId="59" applyFont="1" applyFill="1" applyBorder="1" applyAlignment="1">
      <alignment horizontal="left" vertical="center" wrapText="1"/>
      <protection/>
    </xf>
    <xf numFmtId="4" fontId="10" fillId="0" borderId="30" xfId="59" applyNumberFormat="1" applyFont="1" applyFill="1" applyBorder="1" applyAlignment="1">
      <alignment horizontal="center" vertical="center" wrapText="1"/>
      <protection/>
    </xf>
    <xf numFmtId="4" fontId="22" fillId="0" borderId="30" xfId="59" applyNumberFormat="1" applyFont="1" applyFill="1" applyBorder="1" applyAlignment="1">
      <alignment horizontal="center" vertical="center" wrapText="1"/>
      <protection/>
    </xf>
    <xf numFmtId="0" fontId="10" fillId="0" borderId="67" xfId="0" applyNumberFormat="1" applyFont="1" applyFill="1" applyBorder="1" applyAlignment="1">
      <alignment horizontal="left" vertical="center" wrapText="1"/>
    </xf>
    <xf numFmtId="4" fontId="10" fillId="0" borderId="68" xfId="0" applyNumberFormat="1" applyFont="1" applyFill="1" applyBorder="1" applyAlignment="1">
      <alignment horizontal="center" vertical="center" wrapText="1"/>
    </xf>
    <xf numFmtId="4" fontId="10" fillId="0" borderId="69" xfId="0" applyNumberFormat="1" applyFont="1" applyFill="1" applyBorder="1" applyAlignment="1">
      <alignment horizontal="center" vertical="center" wrapText="1"/>
    </xf>
    <xf numFmtId="0" fontId="10" fillId="0" borderId="64" xfId="0" applyFont="1" applyFill="1" applyBorder="1" applyAlignment="1">
      <alignment horizontal="left" vertical="top" wrapText="1"/>
    </xf>
    <xf numFmtId="4" fontId="10" fillId="0" borderId="0" xfId="0" applyNumberFormat="1" applyFont="1" applyFill="1" applyBorder="1" applyAlignment="1">
      <alignment horizontal="center" vertical="center" wrapText="1"/>
    </xf>
    <xf numFmtId="4" fontId="10" fillId="0" borderId="70" xfId="0" applyNumberFormat="1" applyFont="1" applyFill="1" applyBorder="1" applyAlignment="1">
      <alignment horizontal="center" vertical="center" wrapText="1"/>
    </xf>
    <xf numFmtId="0" fontId="10" fillId="0" borderId="71" xfId="0" applyFont="1" applyFill="1" applyBorder="1" applyAlignment="1">
      <alignment horizontal="left" vertical="center" wrapText="1"/>
    </xf>
    <xf numFmtId="4" fontId="10" fillId="0" borderId="70" xfId="55" applyNumberFormat="1" applyFont="1" applyFill="1" applyBorder="1" applyAlignment="1">
      <alignment horizontal="center" vertical="center" wrapText="1"/>
      <protection/>
    </xf>
    <xf numFmtId="0" fontId="10" fillId="0" borderId="58" xfId="0" applyFont="1" applyFill="1" applyBorder="1" applyAlignment="1">
      <alignment vertical="top" wrapText="1"/>
    </xf>
    <xf numFmtId="4" fontId="10" fillId="0" borderId="63" xfId="55" applyNumberFormat="1" applyFont="1" applyFill="1" applyBorder="1" applyAlignment="1">
      <alignment horizontal="center" vertical="center" wrapText="1"/>
      <protection/>
    </xf>
    <xf numFmtId="0" fontId="10" fillId="0" borderId="65" xfId="0" applyFont="1" applyFill="1" applyBorder="1" applyAlignment="1">
      <alignment vertical="top" wrapText="1"/>
    </xf>
    <xf numFmtId="49" fontId="10" fillId="0" borderId="67" xfId="0" applyNumberFormat="1" applyFont="1" applyFill="1" applyBorder="1" applyAlignment="1">
      <alignment horizontal="left" vertical="center" wrapText="1"/>
    </xf>
    <xf numFmtId="4" fontId="10" fillId="0" borderId="68" xfId="55" applyNumberFormat="1" applyFont="1" applyFill="1" applyBorder="1" applyAlignment="1">
      <alignment horizontal="center" vertical="center" wrapText="1"/>
      <protection/>
    </xf>
    <xf numFmtId="0" fontId="10" fillId="0" borderId="71" xfId="0" applyFont="1" applyFill="1" applyBorder="1" applyAlignment="1">
      <alignment vertical="top" wrapText="1"/>
    </xf>
    <xf numFmtId="0" fontId="10" fillId="0" borderId="65" xfId="0" applyFont="1" applyFill="1" applyBorder="1" applyAlignment="1">
      <alignment horizontal="left" vertical="center" wrapText="1"/>
    </xf>
    <xf numFmtId="4" fontId="10" fillId="0" borderId="70" xfId="71" applyNumberFormat="1" applyFont="1" applyFill="1" applyBorder="1" applyAlignment="1">
      <alignment horizontal="center" vertical="center" wrapText="1"/>
    </xf>
    <xf numFmtId="0" fontId="61" fillId="0" borderId="64" xfId="0" applyFont="1" applyFill="1" applyBorder="1" applyAlignment="1">
      <alignment vertical="top" wrapText="1"/>
    </xf>
    <xf numFmtId="2" fontId="10" fillId="0" borderId="36" xfId="0" applyNumberFormat="1" applyFont="1" applyFill="1" applyBorder="1" applyAlignment="1">
      <alignment horizontal="center" vertical="top" wrapText="1"/>
    </xf>
    <xf numFmtId="2" fontId="10" fillId="0" borderId="33" xfId="0" applyNumberFormat="1" applyFont="1" applyFill="1" applyBorder="1" applyAlignment="1">
      <alignment horizontal="center" vertical="center" wrapText="1"/>
    </xf>
    <xf numFmtId="0" fontId="11" fillId="0" borderId="64" xfId="0" applyFont="1" applyFill="1" applyBorder="1" applyAlignment="1">
      <alignment horizontal="left" vertical="top" wrapText="1"/>
    </xf>
    <xf numFmtId="0" fontId="10" fillId="0" borderId="58" xfId="0" applyNumberFormat="1" applyFont="1" applyFill="1" applyBorder="1" applyAlignment="1">
      <alignment horizontal="left" vertical="top" wrapText="1"/>
    </xf>
    <xf numFmtId="0" fontId="10" fillId="0" borderId="65" xfId="0" applyNumberFormat="1" applyFont="1" applyFill="1" applyBorder="1" applyAlignment="1">
      <alignment horizontal="left" vertical="top" wrapText="1"/>
    </xf>
    <xf numFmtId="0" fontId="10" fillId="0" borderId="65" xfId="0" applyNumberFormat="1" applyFont="1" applyFill="1" applyBorder="1" applyAlignment="1">
      <alignment horizontal="left" vertical="center" wrapText="1"/>
    </xf>
    <xf numFmtId="0" fontId="10" fillId="0" borderId="67" xfId="0" applyFont="1" applyFill="1" applyBorder="1" applyAlignment="1" applyProtection="1">
      <alignment horizontal="left" vertical="top" wrapText="1"/>
      <protection/>
    </xf>
    <xf numFmtId="0" fontId="10" fillId="0" borderId="67" xfId="0" applyNumberFormat="1" applyFont="1" applyFill="1" applyBorder="1" applyAlignment="1">
      <alignment horizontal="left" vertical="top" wrapText="1"/>
    </xf>
    <xf numFmtId="0" fontId="10" fillId="0" borderId="65" xfId="0" applyFont="1" applyFill="1" applyBorder="1" applyAlignment="1" applyProtection="1">
      <alignment horizontal="left" vertical="center" wrapText="1"/>
      <protection/>
    </xf>
    <xf numFmtId="0" fontId="10" fillId="0" borderId="65" xfId="0" applyFont="1" applyFill="1" applyBorder="1" applyAlignment="1" applyProtection="1">
      <alignment horizontal="left" vertical="top" wrapText="1"/>
      <protection/>
    </xf>
    <xf numFmtId="0" fontId="10" fillId="0" borderId="72" xfId="0" applyFont="1" applyFill="1" applyBorder="1" applyAlignment="1" applyProtection="1">
      <alignment horizontal="left" vertical="top" wrapText="1"/>
      <protection/>
    </xf>
    <xf numFmtId="0" fontId="61" fillId="0" borderId="58" xfId="0" applyFont="1" applyFill="1" applyBorder="1" applyAlignment="1">
      <alignment vertical="center" wrapText="1"/>
    </xf>
    <xf numFmtId="0" fontId="10" fillId="0" borderId="71" xfId="0" applyNumberFormat="1" applyFont="1" applyFill="1" applyBorder="1" applyAlignment="1">
      <alignment horizontal="left" vertical="top" wrapText="1"/>
    </xf>
    <xf numFmtId="4" fontId="22" fillId="0" borderId="24" xfId="59" applyNumberFormat="1" applyFont="1" applyFill="1" applyBorder="1" applyAlignment="1">
      <alignment horizontal="center" vertical="center" wrapText="1"/>
      <protection/>
    </xf>
    <xf numFmtId="0" fontId="11" fillId="0" borderId="62" xfId="0" applyFont="1" applyFill="1" applyBorder="1" applyAlignment="1">
      <alignment horizontal="left" vertical="center" wrapText="1"/>
    </xf>
    <xf numFmtId="0" fontId="10" fillId="0" borderId="40" xfId="0" applyNumberFormat="1" applyFont="1" applyFill="1" applyBorder="1" applyAlignment="1">
      <alignment horizontal="left" vertical="top" wrapText="1"/>
    </xf>
    <xf numFmtId="0" fontId="10" fillId="0" borderId="41" xfId="0" applyNumberFormat="1" applyFont="1" applyFill="1" applyBorder="1" applyAlignment="1">
      <alignment horizontal="left" vertical="top" wrapText="1"/>
    </xf>
    <xf numFmtId="0" fontId="10" fillId="0" borderId="44" xfId="0" applyNumberFormat="1"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36" xfId="59" applyFont="1" applyFill="1" applyBorder="1" applyAlignment="1">
      <alignment horizontal="center" vertical="center" wrapText="1"/>
      <protection/>
    </xf>
    <xf numFmtId="4" fontId="10" fillId="0" borderId="73" xfId="0" applyNumberFormat="1" applyFont="1" applyFill="1" applyBorder="1" applyAlignment="1">
      <alignment horizontal="center" vertical="center" wrapText="1"/>
    </xf>
    <xf numFmtId="0" fontId="11" fillId="0" borderId="74" xfId="0" applyFont="1" applyFill="1" applyBorder="1" applyAlignment="1">
      <alignment horizontal="left" vertical="center" wrapText="1"/>
    </xf>
    <xf numFmtId="4" fontId="19" fillId="0" borderId="27" xfId="0" applyNumberFormat="1" applyFont="1" applyFill="1" applyBorder="1" applyAlignment="1">
      <alignment horizontal="center" vertical="center" wrapText="1"/>
    </xf>
    <xf numFmtId="4" fontId="19" fillId="0" borderId="60" xfId="0" applyNumberFormat="1" applyFont="1" applyFill="1" applyBorder="1" applyAlignment="1">
      <alignment horizontal="center" vertical="center" wrapText="1"/>
    </xf>
    <xf numFmtId="4" fontId="19" fillId="0" borderId="15" xfId="0" applyNumberFormat="1" applyFont="1" applyFill="1" applyBorder="1" applyAlignment="1">
      <alignment horizontal="center" vertical="center" wrapText="1"/>
    </xf>
    <xf numFmtId="177" fontId="11" fillId="0" borderId="35" xfId="64" applyNumberFormat="1" applyFont="1" applyFill="1" applyBorder="1" applyAlignment="1">
      <alignment horizontal="center" vertical="center" wrapText="1"/>
    </xf>
    <xf numFmtId="4" fontId="19" fillId="0" borderId="59" xfId="0" applyNumberFormat="1"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4" fontId="8" fillId="0" borderId="47" xfId="0" applyNumberFormat="1" applyFont="1" applyFill="1" applyBorder="1" applyAlignment="1">
      <alignment horizontal="center" vertical="center" wrapText="1"/>
    </xf>
    <xf numFmtId="4" fontId="8" fillId="0" borderId="59" xfId="0" applyNumberFormat="1" applyFont="1" applyFill="1" applyBorder="1" applyAlignment="1">
      <alignment horizontal="center" vertical="center" wrapText="1"/>
    </xf>
    <xf numFmtId="4" fontId="8" fillId="0" borderId="35" xfId="0" applyNumberFormat="1" applyFont="1" applyFill="1" applyBorder="1" applyAlignment="1">
      <alignment horizontal="center" vertical="center" wrapText="1"/>
    </xf>
    <xf numFmtId="4" fontId="10" fillId="0" borderId="59" xfId="0" applyNumberFormat="1"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49" fontId="10" fillId="0" borderId="27" xfId="55" applyNumberFormat="1" applyFont="1" applyFill="1" applyBorder="1" applyAlignment="1">
      <alignment horizontal="center" vertical="center" wrapText="1"/>
      <protection/>
    </xf>
    <xf numFmtId="49" fontId="11" fillId="0" borderId="28" xfId="55" applyNumberFormat="1" applyFont="1" applyFill="1" applyBorder="1" applyAlignment="1">
      <alignment horizontal="center" vertical="center" wrapText="1"/>
      <protection/>
    </xf>
    <xf numFmtId="2" fontId="10" fillId="0" borderId="20" xfId="0" applyNumberFormat="1" applyFont="1" applyFill="1" applyBorder="1" applyAlignment="1">
      <alignment horizontal="center" vertical="center" wrapText="1"/>
    </xf>
    <xf numFmtId="0" fontId="2" fillId="0" borderId="39" xfId="0" applyFont="1" applyFill="1" applyBorder="1" applyAlignment="1">
      <alignment horizontal="left" vertical="center" wrapText="1"/>
    </xf>
    <xf numFmtId="4" fontId="10" fillId="0" borderId="26" xfId="55" applyNumberFormat="1" applyFont="1" applyFill="1" applyBorder="1" applyAlignment="1">
      <alignment horizontal="center" vertical="center"/>
      <protection/>
    </xf>
    <xf numFmtId="4" fontId="10" fillId="0" borderId="27" xfId="55" applyNumberFormat="1" applyFont="1" applyFill="1" applyBorder="1" applyAlignment="1">
      <alignment horizontal="center" vertical="center"/>
      <protection/>
    </xf>
    <xf numFmtId="4" fontId="63" fillId="0" borderId="21" xfId="0" applyNumberFormat="1" applyFont="1" applyFill="1" applyBorder="1" applyAlignment="1">
      <alignment horizontal="center" vertical="center" wrapText="1"/>
    </xf>
    <xf numFmtId="4" fontId="63" fillId="0" borderId="26" xfId="0" applyNumberFormat="1" applyFont="1" applyFill="1" applyBorder="1" applyAlignment="1">
      <alignment horizontal="center" vertical="center" wrapText="1"/>
    </xf>
    <xf numFmtId="4" fontId="10" fillId="0" borderId="23" xfId="64" applyNumberFormat="1" applyFont="1" applyFill="1" applyBorder="1" applyAlignment="1">
      <alignment horizontal="center" vertical="center" wrapText="1"/>
    </xf>
    <xf numFmtId="2" fontId="10" fillId="0" borderId="23" xfId="64" applyNumberFormat="1" applyFont="1" applyFill="1" applyBorder="1" applyAlignment="1">
      <alignment horizontal="center" vertical="center" wrapText="1"/>
    </xf>
    <xf numFmtId="177" fontId="11" fillId="0" borderId="69" xfId="64" applyNumberFormat="1" applyFont="1" applyFill="1" applyBorder="1" applyAlignment="1">
      <alignment horizontal="center" vertical="center" wrapText="1"/>
    </xf>
    <xf numFmtId="4" fontId="10" fillId="0" borderId="5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0" fontId="61" fillId="0" borderId="23" xfId="0" applyFont="1" applyFill="1" applyBorder="1" applyAlignment="1">
      <alignment horizontal="left" vertical="center" wrapText="1"/>
    </xf>
    <xf numFmtId="0" fontId="2" fillId="0" borderId="64" xfId="0" applyFont="1" applyFill="1" applyBorder="1" applyAlignment="1">
      <alignment horizontal="left" vertical="top" wrapText="1"/>
    </xf>
    <xf numFmtId="0" fontId="2" fillId="0" borderId="65" xfId="0" applyFont="1" applyFill="1" applyBorder="1" applyAlignment="1">
      <alignment horizontal="left" vertical="top" wrapText="1"/>
    </xf>
    <xf numFmtId="0" fontId="2" fillId="0" borderId="58" xfId="0" applyFont="1" applyFill="1" applyBorder="1" applyAlignment="1">
      <alignment vertical="top" wrapText="1"/>
    </xf>
    <xf numFmtId="0" fontId="2" fillId="0" borderId="64" xfId="0" applyFont="1" applyFill="1" applyBorder="1" applyAlignment="1">
      <alignment vertical="top" wrapText="1"/>
    </xf>
    <xf numFmtId="0" fontId="2" fillId="0" borderId="65" xfId="0" applyFont="1" applyFill="1" applyBorder="1" applyAlignment="1">
      <alignment vertical="top" wrapText="1"/>
    </xf>
    <xf numFmtId="0" fontId="64" fillId="0" borderId="65" xfId="0" applyFont="1" applyFill="1" applyBorder="1" applyAlignment="1">
      <alignment vertical="top" wrapText="1"/>
    </xf>
    <xf numFmtId="0" fontId="64" fillId="0" borderId="58" xfId="0" applyFont="1" applyFill="1" applyBorder="1" applyAlignment="1">
      <alignment vertical="top" wrapText="1"/>
    </xf>
    <xf numFmtId="4" fontId="10" fillId="0" borderId="30" xfId="0" applyNumberFormat="1" applyFont="1" applyFill="1" applyBorder="1" applyAlignment="1">
      <alignment horizontal="center" vertical="center"/>
    </xf>
    <xf numFmtId="0" fontId="2" fillId="0" borderId="58" xfId="0" applyNumberFormat="1" applyFont="1" applyFill="1" applyBorder="1" applyAlignment="1">
      <alignment horizontal="left" vertical="top" wrapText="1"/>
    </xf>
    <xf numFmtId="0" fontId="65" fillId="0" borderId="65" xfId="0" applyFont="1" applyFill="1" applyBorder="1" applyAlignment="1">
      <alignment vertical="top" wrapText="1"/>
    </xf>
    <xf numFmtId="0" fontId="65" fillId="0" borderId="71" xfId="0" applyFont="1" applyFill="1" applyBorder="1" applyAlignment="1">
      <alignment vertical="top" wrapText="1"/>
    </xf>
    <xf numFmtId="4" fontId="10" fillId="0" borderId="70" xfId="0" applyNumberFormat="1" applyFont="1" applyFill="1" applyBorder="1" applyAlignment="1">
      <alignment horizontal="center" vertical="center"/>
    </xf>
    <xf numFmtId="0" fontId="10" fillId="0" borderId="58" xfId="0" applyFont="1" applyFill="1" applyBorder="1" applyAlignment="1">
      <alignment horizontal="left" vertical="top" wrapText="1"/>
    </xf>
    <xf numFmtId="4" fontId="10" fillId="0" borderId="63" xfId="68" applyNumberFormat="1" applyFont="1" applyFill="1" applyBorder="1" applyAlignment="1">
      <alignment horizontal="center" vertical="center" wrapText="1"/>
    </xf>
    <xf numFmtId="4" fontId="10" fillId="0" borderId="23" xfId="68" applyNumberFormat="1" applyFont="1" applyFill="1" applyBorder="1" applyAlignment="1">
      <alignment horizontal="center" vertical="center" wrapText="1"/>
    </xf>
    <xf numFmtId="4" fontId="10" fillId="0" borderId="31" xfId="68" applyNumberFormat="1" applyFont="1" applyFill="1" applyBorder="1" applyAlignment="1">
      <alignment horizontal="center" vertical="center" wrapText="1"/>
    </xf>
    <xf numFmtId="4" fontId="10" fillId="0" borderId="63" xfId="71" applyNumberFormat="1" applyFont="1" applyFill="1" applyBorder="1" applyAlignment="1">
      <alignment horizontal="center" vertical="center" wrapText="1"/>
    </xf>
    <xf numFmtId="49" fontId="10" fillId="0" borderId="65" xfId="0" applyNumberFormat="1" applyFont="1" applyFill="1" applyBorder="1" applyAlignment="1">
      <alignment horizontal="left" vertical="center" wrapText="1"/>
    </xf>
    <xf numFmtId="0" fontId="10" fillId="0" borderId="72" xfId="0" applyFont="1" applyFill="1" applyBorder="1" applyAlignment="1">
      <alignment horizontal="left" vertical="top" wrapText="1"/>
    </xf>
    <xf numFmtId="49" fontId="1" fillId="0" borderId="25" xfId="0" applyNumberFormat="1" applyFont="1" applyFill="1" applyBorder="1" applyAlignment="1">
      <alignment horizontal="center" vertical="center" wrapText="1"/>
    </xf>
    <xf numFmtId="0" fontId="1" fillId="0" borderId="25" xfId="0" applyFont="1" applyFill="1" applyBorder="1" applyAlignment="1">
      <alignment vertical="center" wrapText="1"/>
    </xf>
    <xf numFmtId="0" fontId="11" fillId="0" borderId="58" xfId="0" applyFont="1" applyFill="1" applyBorder="1" applyAlignment="1">
      <alignment horizontal="left" vertical="top" wrapText="1"/>
    </xf>
    <xf numFmtId="0" fontId="10" fillId="0" borderId="58" xfId="0" applyNumberFormat="1" applyFont="1" applyFill="1" applyBorder="1" applyAlignment="1">
      <alignment horizontal="justify" vertical="top" wrapText="1"/>
    </xf>
    <xf numFmtId="0" fontId="10" fillId="0" borderId="64" xfId="0" applyNumberFormat="1" applyFont="1" applyFill="1" applyBorder="1" applyAlignment="1">
      <alignment horizontal="left" vertical="center" wrapText="1"/>
    </xf>
    <xf numFmtId="0" fontId="10" fillId="0" borderId="67" xfId="0" applyNumberFormat="1" applyFont="1" applyFill="1" applyBorder="1" applyAlignment="1">
      <alignment horizontal="justify" vertical="top" wrapText="1"/>
    </xf>
    <xf numFmtId="0" fontId="10" fillId="0" borderId="71" xfId="0" applyNumberFormat="1" applyFont="1" applyFill="1" applyBorder="1" applyAlignment="1">
      <alignment horizontal="justify" vertical="center" wrapText="1"/>
    </xf>
    <xf numFmtId="0" fontId="61" fillId="0" borderId="65" xfId="0" applyFont="1" applyFill="1" applyBorder="1" applyAlignment="1">
      <alignment wrapText="1"/>
    </xf>
    <xf numFmtId="0" fontId="61" fillId="0" borderId="65" xfId="0" applyFont="1" applyFill="1" applyBorder="1" applyAlignment="1">
      <alignment horizontal="left" vertical="center" wrapText="1"/>
    </xf>
    <xf numFmtId="0" fontId="61" fillId="0" borderId="65" xfId="0" applyFont="1" applyFill="1" applyBorder="1" applyAlignment="1">
      <alignment vertical="top" wrapText="1"/>
    </xf>
    <xf numFmtId="0" fontId="61" fillId="0" borderId="67" xfId="0" applyFont="1" applyFill="1" applyBorder="1" applyAlignment="1">
      <alignment vertical="top" wrapText="1"/>
    </xf>
    <xf numFmtId="0" fontId="61" fillId="0" borderId="71" xfId="0" applyFont="1" applyFill="1" applyBorder="1" applyAlignment="1">
      <alignment vertical="top" wrapText="1"/>
    </xf>
    <xf numFmtId="0" fontId="66" fillId="0" borderId="57" xfId="0" applyFont="1" applyFill="1" applyBorder="1" applyAlignment="1">
      <alignment vertical="top" wrapText="1"/>
    </xf>
    <xf numFmtId="0" fontId="11" fillId="0" borderId="62" xfId="0" applyFont="1" applyFill="1" applyBorder="1" applyAlignment="1">
      <alignment horizontal="left" vertical="top" wrapText="1"/>
    </xf>
    <xf numFmtId="4" fontId="11" fillId="0" borderId="63" xfId="0" applyNumberFormat="1" applyFont="1" applyFill="1" applyBorder="1" applyAlignment="1">
      <alignment horizontal="center" vertical="center" wrapText="1"/>
    </xf>
    <xf numFmtId="4" fontId="11" fillId="0" borderId="38" xfId="0" applyNumberFormat="1" applyFont="1" applyFill="1" applyBorder="1" applyAlignment="1">
      <alignment horizontal="center" vertical="center" wrapText="1"/>
    </xf>
    <xf numFmtId="4" fontId="10" fillId="0" borderId="29" xfId="0" applyNumberFormat="1" applyFont="1" applyFill="1" applyBorder="1" applyAlignment="1">
      <alignment horizontal="center" vertical="center" wrapText="1"/>
    </xf>
    <xf numFmtId="4" fontId="11" fillId="0" borderId="70"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0" fontId="11" fillId="0" borderId="54" xfId="0" applyFont="1" applyFill="1" applyBorder="1" applyAlignment="1">
      <alignment horizontal="center" vertical="top" wrapText="1"/>
    </xf>
    <xf numFmtId="0" fontId="11" fillId="0" borderId="75" xfId="0" applyFont="1" applyFill="1" applyBorder="1" applyAlignment="1">
      <alignment horizontal="center" vertical="top" wrapText="1"/>
    </xf>
    <xf numFmtId="0" fontId="11" fillId="0" borderId="16" xfId="0" applyFont="1" applyFill="1" applyBorder="1" applyAlignment="1">
      <alignment horizontal="center" vertical="top" wrapText="1"/>
    </xf>
    <xf numFmtId="0" fontId="4" fillId="0" borderId="76" xfId="0" applyFont="1" applyFill="1" applyBorder="1" applyAlignment="1">
      <alignment horizontal="center" vertical="top" wrapText="1"/>
    </xf>
    <xf numFmtId="0" fontId="4" fillId="0" borderId="66" xfId="0"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8"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36" xfId="0" applyNumberFormat="1" applyFont="1" applyFill="1" applyBorder="1" applyAlignment="1">
      <alignment horizontal="center" vertical="top" wrapText="1"/>
    </xf>
    <xf numFmtId="0" fontId="11" fillId="0" borderId="77" xfId="0" applyFont="1" applyFill="1" applyBorder="1" applyAlignment="1">
      <alignment horizontal="center" vertical="top" wrapText="1"/>
    </xf>
    <xf numFmtId="0" fontId="11" fillId="0" borderId="78" xfId="0" applyFont="1" applyFill="1" applyBorder="1" applyAlignment="1">
      <alignment horizontal="center" vertical="top" wrapText="1"/>
    </xf>
    <xf numFmtId="0" fontId="9" fillId="0" borderId="0" xfId="0" applyFont="1" applyFill="1" applyAlignment="1">
      <alignment horizontal="center" vertical="top" wrapText="1"/>
    </xf>
    <xf numFmtId="0" fontId="8" fillId="0" borderId="73" xfId="0" applyFont="1" applyFill="1" applyBorder="1" applyAlignment="1">
      <alignment horizontal="center" vertical="top" wrapText="1"/>
    </xf>
    <xf numFmtId="0" fontId="7" fillId="0" borderId="79" xfId="0" applyFont="1" applyFill="1" applyBorder="1" applyAlignment="1">
      <alignment horizontal="center" wrapText="1"/>
    </xf>
    <xf numFmtId="0" fontId="8" fillId="0" borderId="0" xfId="0" applyFont="1" applyFill="1" applyBorder="1" applyAlignment="1">
      <alignment horizontal="center" vertical="top" wrapText="1"/>
    </xf>
    <xf numFmtId="0" fontId="4" fillId="0" borderId="77" xfId="0" applyFont="1" applyFill="1" applyBorder="1" applyAlignment="1">
      <alignment horizontal="center" vertical="top" wrapText="1"/>
    </xf>
    <xf numFmtId="0" fontId="4" fillId="0" borderId="78" xfId="0" applyFont="1" applyFill="1" applyBorder="1" applyAlignment="1">
      <alignment horizontal="center" vertical="top" wrapText="1"/>
    </xf>
    <xf numFmtId="0" fontId="4" fillId="0" borderId="80" xfId="0" applyFont="1" applyFill="1" applyBorder="1" applyAlignment="1">
      <alignment horizontal="center" vertical="top" wrapText="1"/>
    </xf>
    <xf numFmtId="0" fontId="4" fillId="0" borderId="81" xfId="0" applyFont="1" applyFill="1" applyBorder="1" applyAlignment="1">
      <alignment horizontal="center" vertical="top" wrapText="1"/>
    </xf>
    <xf numFmtId="0" fontId="4" fillId="0" borderId="42" xfId="0" applyFont="1" applyFill="1" applyBorder="1" applyAlignment="1">
      <alignment horizontal="center" vertical="top" wrapText="1"/>
    </xf>
    <xf numFmtId="0" fontId="4" fillId="0" borderId="74" xfId="0" applyFont="1" applyFill="1" applyBorder="1" applyAlignment="1">
      <alignment horizontal="center" vertical="top" wrapText="1"/>
    </xf>
    <xf numFmtId="0" fontId="7" fillId="0" borderId="64" xfId="0" applyFont="1" applyFill="1" applyBorder="1" applyAlignment="1">
      <alignmen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4" xfId="53"/>
    <cellStyle name="Обычный 2" xfId="54"/>
    <cellStyle name="Обычный 2 2" xfId="55"/>
    <cellStyle name="Обычный 2 2 2" xfId="56"/>
    <cellStyle name="Обычный 2 3" xfId="57"/>
    <cellStyle name="Обычный 3" xfId="58"/>
    <cellStyle name="Обычный 3 2"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Финансовый 3"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V143"/>
  <sheetViews>
    <sheetView tabSelected="1" zoomScale="64" zoomScaleNormal="64" zoomScaleSheetLayoutView="75" workbookViewId="0" topLeftCell="A1">
      <selection activeCell="A48" sqref="A48:M48"/>
    </sheetView>
  </sheetViews>
  <sheetFormatPr defaultColWidth="8.77734375" defaultRowHeight="18.75"/>
  <cols>
    <col min="1" max="1" width="3.5546875" style="5" customWidth="1"/>
    <col min="2" max="2" width="5.5546875" style="134" customWidth="1"/>
    <col min="3" max="3" width="12.3359375" style="134" customWidth="1"/>
    <col min="4" max="4" width="28.4453125" style="1" customWidth="1"/>
    <col min="5" max="5" width="13.3359375" style="9" customWidth="1"/>
    <col min="6" max="6" width="12.77734375" style="9" customWidth="1"/>
    <col min="7" max="7" width="8.88671875" style="15" customWidth="1"/>
    <col min="8" max="8" width="13.88671875" style="189" customWidth="1"/>
    <col min="9" max="9" width="11.88671875" style="189" customWidth="1"/>
    <col min="10" max="10" width="12.4453125" style="189" customWidth="1"/>
    <col min="11" max="11" width="8.88671875" style="15" customWidth="1"/>
    <col min="12" max="12" width="14.99609375" style="9" customWidth="1"/>
    <col min="13" max="13" width="11.3359375" style="9" customWidth="1"/>
    <col min="14" max="14" width="10.21484375" style="15" customWidth="1"/>
    <col min="15" max="15" width="11.10546875" style="189" customWidth="1"/>
    <col min="16" max="16" width="12.88671875" style="9" customWidth="1"/>
    <col min="17" max="17" width="8.10546875" style="35" customWidth="1"/>
    <col min="18" max="18" width="10.88671875" style="9" customWidth="1"/>
    <col min="19" max="19" width="9.88671875" style="9" customWidth="1"/>
    <col min="20" max="20" width="7.6640625" style="15" customWidth="1"/>
    <col min="21" max="16384" width="8.77734375" style="1" customWidth="1"/>
  </cols>
  <sheetData>
    <row r="1" spans="2:20" ht="29.25" customHeight="1">
      <c r="B1" s="410" t="s">
        <v>9</v>
      </c>
      <c r="C1" s="410"/>
      <c r="D1" s="410"/>
      <c r="E1" s="410"/>
      <c r="F1" s="410"/>
      <c r="G1" s="410"/>
      <c r="H1" s="410"/>
      <c r="I1" s="410"/>
      <c r="J1" s="410"/>
      <c r="K1" s="410"/>
      <c r="L1" s="410"/>
      <c r="M1" s="410"/>
      <c r="N1" s="410"/>
      <c r="O1" s="410"/>
      <c r="P1" s="410"/>
      <c r="Q1" s="410"/>
      <c r="R1" s="410"/>
      <c r="S1" s="410"/>
      <c r="T1" s="20"/>
    </row>
    <row r="2" spans="1:20" s="2" customFormat="1" ht="20.25" customHeight="1">
      <c r="A2" s="6"/>
      <c r="B2" s="132"/>
      <c r="C2" s="132"/>
      <c r="D2" s="3"/>
      <c r="E2" s="7"/>
      <c r="F2" s="8"/>
      <c r="G2" s="412" t="s">
        <v>22</v>
      </c>
      <c r="H2" s="412"/>
      <c r="I2" s="412"/>
      <c r="J2" s="412"/>
      <c r="K2" s="17"/>
      <c r="L2" s="412" t="s">
        <v>266</v>
      </c>
      <c r="M2" s="412"/>
      <c r="N2" s="412"/>
      <c r="O2" s="193"/>
      <c r="P2" s="12"/>
      <c r="Q2" s="32"/>
      <c r="R2" s="12"/>
      <c r="S2" s="12"/>
      <c r="T2" s="18"/>
    </row>
    <row r="3" spans="2:20" ht="46.5" customHeight="1">
      <c r="B3" s="133"/>
      <c r="C3" s="133"/>
      <c r="D3" s="4"/>
      <c r="F3" s="10"/>
      <c r="G3" s="413" t="s">
        <v>2</v>
      </c>
      <c r="H3" s="413"/>
      <c r="I3" s="413"/>
      <c r="J3" s="413"/>
      <c r="K3" s="14"/>
      <c r="L3" s="411" t="s">
        <v>16</v>
      </c>
      <c r="M3" s="411"/>
      <c r="N3" s="411"/>
      <c r="O3" s="194"/>
      <c r="P3" s="13"/>
      <c r="Q3" s="33"/>
      <c r="R3" s="13"/>
      <c r="S3" s="13"/>
      <c r="T3" s="19"/>
    </row>
    <row r="4" spans="17:20" ht="22.5" customHeight="1" thickBot="1">
      <c r="Q4" s="34"/>
      <c r="T4" s="21" t="s">
        <v>10</v>
      </c>
    </row>
    <row r="5" spans="1:20" ht="46.5" customHeight="1" thickBot="1">
      <c r="A5" s="402" t="s">
        <v>8</v>
      </c>
      <c r="B5" s="404" t="s">
        <v>5</v>
      </c>
      <c r="C5" s="405"/>
      <c r="D5" s="419" t="s">
        <v>80</v>
      </c>
      <c r="E5" s="402" t="s">
        <v>12</v>
      </c>
      <c r="F5" s="414"/>
      <c r="G5" s="415"/>
      <c r="H5" s="408" t="s">
        <v>17</v>
      </c>
      <c r="I5" s="408"/>
      <c r="J5" s="408"/>
      <c r="K5" s="408"/>
      <c r="L5" s="408"/>
      <c r="M5" s="408"/>
      <c r="N5" s="408"/>
      <c r="O5" s="408"/>
      <c r="P5" s="408"/>
      <c r="Q5" s="408"/>
      <c r="R5" s="408"/>
      <c r="S5" s="408"/>
      <c r="T5" s="409"/>
    </row>
    <row r="6" spans="1:20" ht="39.75" customHeight="1" thickBot="1">
      <c r="A6" s="403"/>
      <c r="B6" s="406"/>
      <c r="C6" s="407"/>
      <c r="D6" s="420"/>
      <c r="E6" s="416"/>
      <c r="F6" s="417"/>
      <c r="G6" s="418"/>
      <c r="H6" s="400" t="s">
        <v>0</v>
      </c>
      <c r="I6" s="400"/>
      <c r="J6" s="400"/>
      <c r="K6" s="401"/>
      <c r="L6" s="399" t="s">
        <v>1</v>
      </c>
      <c r="M6" s="400"/>
      <c r="N6" s="400"/>
      <c r="O6" s="399" t="s">
        <v>52</v>
      </c>
      <c r="P6" s="400"/>
      <c r="Q6" s="401"/>
      <c r="R6" s="399" t="s">
        <v>85</v>
      </c>
      <c r="S6" s="400"/>
      <c r="T6" s="401"/>
    </row>
    <row r="7" spans="1:20" ht="72" customHeight="1" thickBot="1">
      <c r="A7" s="403"/>
      <c r="B7" s="144" t="s">
        <v>11</v>
      </c>
      <c r="C7" s="135" t="s">
        <v>6</v>
      </c>
      <c r="D7" s="420"/>
      <c r="E7" s="114" t="s">
        <v>20</v>
      </c>
      <c r="F7" s="11" t="s">
        <v>14</v>
      </c>
      <c r="G7" s="16" t="s">
        <v>4</v>
      </c>
      <c r="H7" s="191" t="s">
        <v>15</v>
      </c>
      <c r="I7" s="191" t="s">
        <v>13</v>
      </c>
      <c r="J7" s="192" t="s">
        <v>14</v>
      </c>
      <c r="K7" s="107" t="s">
        <v>21</v>
      </c>
      <c r="L7" s="114" t="s">
        <v>15</v>
      </c>
      <c r="M7" s="11" t="s">
        <v>14</v>
      </c>
      <c r="N7" s="161" t="s">
        <v>4</v>
      </c>
      <c r="O7" s="190" t="s">
        <v>15</v>
      </c>
      <c r="P7" s="26" t="s">
        <v>14</v>
      </c>
      <c r="Q7" s="112" t="s">
        <v>4</v>
      </c>
      <c r="R7" s="114" t="s">
        <v>15</v>
      </c>
      <c r="S7" s="11" t="s">
        <v>14</v>
      </c>
      <c r="T7" s="16" t="s">
        <v>4</v>
      </c>
    </row>
    <row r="8" spans="1:20" s="23" customFormat="1" ht="21" customHeight="1" thickBot="1">
      <c r="A8" s="195">
        <v>1</v>
      </c>
      <c r="B8" s="24" t="s">
        <v>7</v>
      </c>
      <c r="C8" s="37">
        <v>3</v>
      </c>
      <c r="D8" s="184">
        <v>4</v>
      </c>
      <c r="E8" s="246" t="s">
        <v>19</v>
      </c>
      <c r="F8" s="115" t="s">
        <v>18</v>
      </c>
      <c r="G8" s="22">
        <v>7</v>
      </c>
      <c r="H8" s="211">
        <v>8</v>
      </c>
      <c r="I8" s="211">
        <v>9</v>
      </c>
      <c r="J8" s="212">
        <v>10</v>
      </c>
      <c r="K8" s="22">
        <v>11</v>
      </c>
      <c r="L8" s="230">
        <v>12</v>
      </c>
      <c r="M8" s="36">
        <v>13</v>
      </c>
      <c r="N8" s="163">
        <v>14</v>
      </c>
      <c r="O8" s="210">
        <v>15</v>
      </c>
      <c r="P8" s="24">
        <v>16</v>
      </c>
      <c r="Q8" s="22">
        <v>17</v>
      </c>
      <c r="R8" s="25">
        <v>18</v>
      </c>
      <c r="S8" s="24">
        <v>19</v>
      </c>
      <c r="T8" s="22">
        <v>20</v>
      </c>
    </row>
    <row r="9" spans="1:20" ht="42" customHeight="1" thickBot="1">
      <c r="A9" s="126"/>
      <c r="B9" s="145"/>
      <c r="C9" s="136"/>
      <c r="D9" s="185" t="s">
        <v>3</v>
      </c>
      <c r="E9" s="127">
        <f>SUM(I9+L9+O9+R9)</f>
        <v>18942544.33354</v>
      </c>
      <c r="F9" s="42">
        <f>SUM(J9+M9+P9+S9)</f>
        <v>18754450.002306674</v>
      </c>
      <c r="G9" s="128">
        <f>F9/E9</f>
        <v>0.9900702710300494</v>
      </c>
      <c r="H9" s="129">
        <f>SUM(H11:H143)</f>
        <v>15406909.365790004</v>
      </c>
      <c r="I9" s="129">
        <f>SUM(I11:I143)</f>
        <v>15240807.011960004</v>
      </c>
      <c r="J9" s="129">
        <f>SUM(J11:J143)</f>
        <v>15240806.971960004</v>
      </c>
      <c r="K9" s="128">
        <f>J9/I9</f>
        <v>0.9999999973754671</v>
      </c>
      <c r="L9" s="127">
        <f>SUM(L11:L143)</f>
        <v>3148196.24152</v>
      </c>
      <c r="M9" s="127">
        <f>SUM(M11:M143)</f>
        <v>3072105.2006099997</v>
      </c>
      <c r="N9" s="164">
        <f>SUM(M9/L9)</f>
        <v>0.9758302738862104</v>
      </c>
      <c r="O9" s="127">
        <f>SUM(O11:O143)</f>
        <v>220051.90713</v>
      </c>
      <c r="P9" s="127">
        <f>SUM(P11:P143)</f>
        <v>197171.29806666667</v>
      </c>
      <c r="Q9" s="130">
        <f>SUM(P9/O9)</f>
        <v>0.8960217643111987</v>
      </c>
      <c r="R9" s="178">
        <f>SUM(R11:R143)</f>
        <v>333489.17293</v>
      </c>
      <c r="S9" s="178">
        <f>SUM(S11:S143)</f>
        <v>244366.53167</v>
      </c>
      <c r="T9" s="41">
        <f>SUM(S9/R9)</f>
        <v>0.7327570173358912</v>
      </c>
    </row>
    <row r="10" spans="1:20" ht="45" customHeight="1">
      <c r="A10" s="49"/>
      <c r="B10" s="146"/>
      <c r="C10" s="137" t="s">
        <v>33</v>
      </c>
      <c r="D10" s="265" t="s">
        <v>26</v>
      </c>
      <c r="E10" s="247"/>
      <c r="F10" s="50"/>
      <c r="G10" s="222"/>
      <c r="H10" s="243"/>
      <c r="I10" s="50"/>
      <c r="J10" s="50"/>
      <c r="K10" s="119"/>
      <c r="L10" s="162"/>
      <c r="M10" s="51"/>
      <c r="N10" s="165"/>
      <c r="O10" s="162"/>
      <c r="P10" s="51"/>
      <c r="Q10" s="52"/>
      <c r="R10" s="53"/>
      <c r="S10" s="51"/>
      <c r="T10" s="52"/>
    </row>
    <row r="11" spans="1:21" ht="51">
      <c r="A11" s="54">
        <v>1</v>
      </c>
      <c r="B11" s="147" t="s">
        <v>41</v>
      </c>
      <c r="C11" s="196" t="s">
        <v>71</v>
      </c>
      <c r="D11" s="356" t="s">
        <v>86</v>
      </c>
      <c r="E11" s="55">
        <f aca="true" t="shared" si="0" ref="E11:E27">SUM(I11+L11+O11+R11)</f>
        <v>185537.215</v>
      </c>
      <c r="F11" s="45">
        <f aca="true" t="shared" si="1" ref="F11:F27">SUM(J11+M11+P11+S11)</f>
        <v>185470.318</v>
      </c>
      <c r="G11" s="223">
        <f>SUM(F11/E11)</f>
        <v>0.9996394416074424</v>
      </c>
      <c r="H11" s="266">
        <v>30550.4</v>
      </c>
      <c r="I11" s="58">
        <v>30537.215</v>
      </c>
      <c r="J11" s="58">
        <v>30537.215</v>
      </c>
      <c r="K11" s="97">
        <f>J11/I11</f>
        <v>1</v>
      </c>
      <c r="L11" s="59">
        <v>155000</v>
      </c>
      <c r="M11" s="58">
        <v>154933.103</v>
      </c>
      <c r="N11" s="166">
        <f>SUM(M11/L11)</f>
        <v>0.9995684064516129</v>
      </c>
      <c r="O11" s="44">
        <v>0</v>
      </c>
      <c r="P11" s="45">
        <v>0</v>
      </c>
      <c r="Q11" s="120">
        <v>0</v>
      </c>
      <c r="R11" s="44">
        <v>0</v>
      </c>
      <c r="S11" s="45">
        <v>0</v>
      </c>
      <c r="T11" s="108">
        <v>0</v>
      </c>
      <c r="U11" s="31"/>
    </row>
    <row r="12" spans="1:21" ht="114.75">
      <c r="A12" s="57">
        <v>2</v>
      </c>
      <c r="B12" s="148" t="s">
        <v>41</v>
      </c>
      <c r="C12" s="131" t="s">
        <v>72</v>
      </c>
      <c r="D12" s="357" t="s">
        <v>87</v>
      </c>
      <c r="E12" s="248">
        <f t="shared" si="0"/>
        <v>30805</v>
      </c>
      <c r="F12" s="58">
        <f t="shared" si="1"/>
        <v>26000</v>
      </c>
      <c r="G12" s="224">
        <f>F12/E12</f>
        <v>0.8440188281123194</v>
      </c>
      <c r="H12" s="231">
        <v>28635</v>
      </c>
      <c r="I12" s="38">
        <v>17940</v>
      </c>
      <c r="J12" s="38">
        <v>17940</v>
      </c>
      <c r="K12" s="97">
        <f>J12/I12</f>
        <v>1</v>
      </c>
      <c r="L12" s="59">
        <v>12865</v>
      </c>
      <c r="M12" s="58">
        <v>8060</v>
      </c>
      <c r="N12" s="167">
        <f>SUM(M12/L12)</f>
        <v>0.6265060240963856</v>
      </c>
      <c r="O12" s="59">
        <v>0</v>
      </c>
      <c r="P12" s="58">
        <v>0</v>
      </c>
      <c r="Q12" s="121">
        <v>0</v>
      </c>
      <c r="R12" s="59">
        <v>0</v>
      </c>
      <c r="S12" s="58">
        <v>0</v>
      </c>
      <c r="T12" s="109">
        <v>0</v>
      </c>
      <c r="U12" s="31"/>
    </row>
    <row r="13" spans="1:21" ht="171.75" customHeight="1">
      <c r="A13" s="393">
        <v>3</v>
      </c>
      <c r="B13" s="395" t="s">
        <v>41</v>
      </c>
      <c r="C13" s="397" t="s">
        <v>73</v>
      </c>
      <c r="D13" s="358" t="s">
        <v>88</v>
      </c>
      <c r="E13" s="48">
        <f t="shared" si="0"/>
        <v>2832.75</v>
      </c>
      <c r="F13" s="38">
        <f t="shared" si="1"/>
        <v>2832.75</v>
      </c>
      <c r="G13" s="225">
        <f aca="true" t="shared" si="2" ref="G13:G18">SUM(F13/E13)</f>
        <v>1</v>
      </c>
      <c r="H13" s="266">
        <v>1954.6</v>
      </c>
      <c r="I13" s="58">
        <v>1954.6</v>
      </c>
      <c r="J13" s="231">
        <v>1954.6</v>
      </c>
      <c r="K13" s="97">
        <f>J13/I13</f>
        <v>1</v>
      </c>
      <c r="L13" s="59">
        <v>878.15</v>
      </c>
      <c r="M13" s="231">
        <v>878.15</v>
      </c>
      <c r="N13" s="167">
        <f>SUM(M13/L13)</f>
        <v>1</v>
      </c>
      <c r="O13" s="39">
        <v>0</v>
      </c>
      <c r="P13" s="38">
        <v>0</v>
      </c>
      <c r="Q13" s="122">
        <v>0</v>
      </c>
      <c r="R13" s="39">
        <v>0</v>
      </c>
      <c r="S13" s="38">
        <v>0</v>
      </c>
      <c r="T13" s="97">
        <v>0</v>
      </c>
      <c r="U13" s="31"/>
    </row>
    <row r="14" spans="1:21" ht="86.25" customHeight="1">
      <c r="A14" s="394"/>
      <c r="B14" s="396"/>
      <c r="C14" s="398"/>
      <c r="D14" s="359" t="s">
        <v>89</v>
      </c>
      <c r="E14" s="248">
        <f t="shared" si="0"/>
        <v>7302.295</v>
      </c>
      <c r="F14" s="58">
        <f t="shared" si="1"/>
        <v>7296.618</v>
      </c>
      <c r="G14" s="224">
        <f t="shared" si="2"/>
        <v>0.9992225731773368</v>
      </c>
      <c r="H14" s="266">
        <v>5047.3</v>
      </c>
      <c r="I14" s="58">
        <v>5034.665</v>
      </c>
      <c r="J14" s="231">
        <v>5034.665</v>
      </c>
      <c r="K14" s="97">
        <f aca="true" t="shared" si="3" ref="K14:K21">J14/I14</f>
        <v>1</v>
      </c>
      <c r="L14" s="59">
        <v>2267.63</v>
      </c>
      <c r="M14" s="231">
        <v>2261.953</v>
      </c>
      <c r="N14" s="167">
        <f>SUM(M14/L14)</f>
        <v>0.9974965051617768</v>
      </c>
      <c r="O14" s="59">
        <v>0</v>
      </c>
      <c r="P14" s="58">
        <v>0</v>
      </c>
      <c r="Q14" s="121">
        <v>0</v>
      </c>
      <c r="R14" s="59">
        <v>0</v>
      </c>
      <c r="S14" s="58">
        <v>0</v>
      </c>
      <c r="T14" s="109">
        <v>0</v>
      </c>
      <c r="U14" s="31"/>
    </row>
    <row r="15" spans="1:21" ht="76.5">
      <c r="A15" s="394"/>
      <c r="B15" s="396"/>
      <c r="C15" s="398"/>
      <c r="D15" s="360" t="s">
        <v>90</v>
      </c>
      <c r="E15" s="48">
        <f t="shared" si="0"/>
        <v>2501.62</v>
      </c>
      <c r="F15" s="38">
        <f t="shared" si="1"/>
        <v>2501.62</v>
      </c>
      <c r="G15" s="225">
        <f t="shared" si="2"/>
        <v>1</v>
      </c>
      <c r="H15" s="266">
        <v>1726.1</v>
      </c>
      <c r="I15" s="58">
        <v>1726.1</v>
      </c>
      <c r="J15" s="231">
        <v>1726.1</v>
      </c>
      <c r="K15" s="97">
        <f t="shared" si="3"/>
        <v>1</v>
      </c>
      <c r="L15" s="39">
        <v>775.52</v>
      </c>
      <c r="M15" s="231">
        <v>775.52</v>
      </c>
      <c r="N15" s="168">
        <f>SUM(M15/L15)</f>
        <v>1</v>
      </c>
      <c r="O15" s="59">
        <v>0</v>
      </c>
      <c r="P15" s="58">
        <v>0</v>
      </c>
      <c r="Q15" s="121">
        <v>0</v>
      </c>
      <c r="R15" s="59">
        <v>0</v>
      </c>
      <c r="S15" s="58">
        <v>0</v>
      </c>
      <c r="T15" s="109">
        <v>0</v>
      </c>
      <c r="U15" s="31"/>
    </row>
    <row r="16" spans="1:21" ht="204">
      <c r="A16" s="57">
        <v>4</v>
      </c>
      <c r="B16" s="148" t="s">
        <v>41</v>
      </c>
      <c r="C16" s="131" t="s">
        <v>91</v>
      </c>
      <c r="D16" s="360" t="s">
        <v>92</v>
      </c>
      <c r="E16" s="248">
        <f t="shared" si="0"/>
        <v>2999.9</v>
      </c>
      <c r="F16" s="58">
        <f t="shared" si="1"/>
        <v>2999.9</v>
      </c>
      <c r="G16" s="224">
        <f t="shared" si="2"/>
        <v>1</v>
      </c>
      <c r="H16" s="231">
        <v>2999.9</v>
      </c>
      <c r="I16" s="38">
        <v>2999.9</v>
      </c>
      <c r="J16" s="38">
        <v>2999.9</v>
      </c>
      <c r="K16" s="97">
        <f t="shared" si="3"/>
        <v>1</v>
      </c>
      <c r="L16" s="59">
        <v>0</v>
      </c>
      <c r="M16" s="58">
        <v>0</v>
      </c>
      <c r="N16" s="167">
        <v>0</v>
      </c>
      <c r="O16" s="59">
        <v>0</v>
      </c>
      <c r="P16" s="58">
        <v>0</v>
      </c>
      <c r="Q16" s="121">
        <v>0</v>
      </c>
      <c r="R16" s="59">
        <v>0</v>
      </c>
      <c r="S16" s="58">
        <v>0</v>
      </c>
      <c r="T16" s="109">
        <v>0</v>
      </c>
      <c r="U16" s="31"/>
    </row>
    <row r="17" spans="1:21" ht="96" customHeight="1">
      <c r="A17" s="57">
        <v>5</v>
      </c>
      <c r="B17" s="148" t="s">
        <v>41</v>
      </c>
      <c r="C17" s="131" t="s">
        <v>93</v>
      </c>
      <c r="D17" s="361" t="s">
        <v>102</v>
      </c>
      <c r="E17" s="248">
        <f t="shared" si="0"/>
        <v>73742.36</v>
      </c>
      <c r="F17" s="58">
        <f t="shared" si="1"/>
        <v>73742.36</v>
      </c>
      <c r="G17" s="224">
        <f t="shared" si="2"/>
        <v>1</v>
      </c>
      <c r="H17" s="266">
        <v>70292.6</v>
      </c>
      <c r="I17" s="58">
        <v>70792.6</v>
      </c>
      <c r="J17" s="58">
        <v>70792.6</v>
      </c>
      <c r="K17" s="97">
        <f t="shared" si="3"/>
        <v>1</v>
      </c>
      <c r="L17" s="59">
        <v>2949.76</v>
      </c>
      <c r="M17" s="58">
        <v>2949.76</v>
      </c>
      <c r="N17" s="167">
        <f>SUM(M17/L17)</f>
        <v>1</v>
      </c>
      <c r="O17" s="59">
        <v>0</v>
      </c>
      <c r="P17" s="58">
        <v>0</v>
      </c>
      <c r="Q17" s="121">
        <v>0</v>
      </c>
      <c r="R17" s="59">
        <v>0</v>
      </c>
      <c r="S17" s="58">
        <v>0</v>
      </c>
      <c r="T17" s="109">
        <v>0</v>
      </c>
      <c r="U17" s="31"/>
    </row>
    <row r="18" spans="1:21" ht="111" customHeight="1">
      <c r="A18" s="57">
        <v>6</v>
      </c>
      <c r="B18" s="148" t="s">
        <v>51</v>
      </c>
      <c r="C18" s="131" t="s">
        <v>74</v>
      </c>
      <c r="D18" s="361" t="s">
        <v>103</v>
      </c>
      <c r="E18" s="248">
        <f t="shared" si="0"/>
        <v>249.77403</v>
      </c>
      <c r="F18" s="58">
        <f t="shared" si="1"/>
        <v>249.77403</v>
      </c>
      <c r="G18" s="224">
        <f t="shared" si="2"/>
        <v>1</v>
      </c>
      <c r="H18" s="231">
        <v>251.3</v>
      </c>
      <c r="I18" s="38">
        <v>249.77403</v>
      </c>
      <c r="J18" s="38">
        <v>249.77403</v>
      </c>
      <c r="K18" s="97">
        <f t="shared" si="3"/>
        <v>1</v>
      </c>
      <c r="L18" s="59">
        <v>0</v>
      </c>
      <c r="M18" s="58">
        <v>0</v>
      </c>
      <c r="N18" s="167">
        <v>0</v>
      </c>
      <c r="O18" s="59">
        <v>0</v>
      </c>
      <c r="P18" s="58">
        <v>0</v>
      </c>
      <c r="Q18" s="121">
        <v>0</v>
      </c>
      <c r="R18" s="59">
        <v>0</v>
      </c>
      <c r="S18" s="58">
        <v>0</v>
      </c>
      <c r="T18" s="109">
        <v>0</v>
      </c>
      <c r="U18" s="31"/>
    </row>
    <row r="19" spans="1:21" ht="79.5" customHeight="1">
      <c r="A19" s="57">
        <v>7</v>
      </c>
      <c r="B19" s="150" t="s">
        <v>41</v>
      </c>
      <c r="C19" s="131" t="s">
        <v>75</v>
      </c>
      <c r="D19" s="361" t="s">
        <v>104</v>
      </c>
      <c r="E19" s="248">
        <f t="shared" si="0"/>
        <v>31724.762000000002</v>
      </c>
      <c r="F19" s="58">
        <f t="shared" si="1"/>
        <v>27567.393</v>
      </c>
      <c r="G19" s="224">
        <f aca="true" t="shared" si="4" ref="G19:G27">SUM(F19/E19)</f>
        <v>0.8689550767945871</v>
      </c>
      <c r="H19" s="266">
        <v>28275</v>
      </c>
      <c r="I19" s="58">
        <v>19021.502</v>
      </c>
      <c r="J19" s="58">
        <v>19021.502</v>
      </c>
      <c r="K19" s="97">
        <f t="shared" si="3"/>
        <v>1</v>
      </c>
      <c r="L19" s="59">
        <v>12703.26</v>
      </c>
      <c r="M19" s="58">
        <v>8545.891</v>
      </c>
      <c r="N19" s="167">
        <f>SUM(M19/L19)</f>
        <v>0.6727321175824158</v>
      </c>
      <c r="O19" s="59">
        <v>0</v>
      </c>
      <c r="P19" s="58">
        <v>0</v>
      </c>
      <c r="Q19" s="121">
        <v>0</v>
      </c>
      <c r="R19" s="59">
        <v>0</v>
      </c>
      <c r="S19" s="58">
        <v>0</v>
      </c>
      <c r="T19" s="109">
        <v>0</v>
      </c>
      <c r="U19" s="31"/>
    </row>
    <row r="20" spans="1:21" ht="82.5" customHeight="1">
      <c r="A20" s="57">
        <v>8</v>
      </c>
      <c r="B20" s="150" t="s">
        <v>76</v>
      </c>
      <c r="C20" s="131" t="s">
        <v>77</v>
      </c>
      <c r="D20" s="361" t="s">
        <v>105</v>
      </c>
      <c r="E20" s="248">
        <f t="shared" si="0"/>
        <v>115348.6</v>
      </c>
      <c r="F20" s="58">
        <f t="shared" si="1"/>
        <v>115348.6</v>
      </c>
      <c r="G20" s="224">
        <f t="shared" si="4"/>
        <v>1</v>
      </c>
      <c r="H20" s="266">
        <v>115348.6</v>
      </c>
      <c r="I20" s="58">
        <v>115348.6</v>
      </c>
      <c r="J20" s="58">
        <v>115348.6</v>
      </c>
      <c r="K20" s="97">
        <f t="shared" si="3"/>
        <v>1</v>
      </c>
      <c r="L20" s="59">
        <v>0</v>
      </c>
      <c r="M20" s="58">
        <v>0</v>
      </c>
      <c r="N20" s="167">
        <v>0</v>
      </c>
      <c r="O20" s="59">
        <v>0</v>
      </c>
      <c r="P20" s="58">
        <v>0</v>
      </c>
      <c r="Q20" s="121">
        <v>0</v>
      </c>
      <c r="R20" s="59">
        <v>0</v>
      </c>
      <c r="S20" s="58">
        <v>0</v>
      </c>
      <c r="T20" s="109">
        <v>0</v>
      </c>
      <c r="U20" s="31"/>
    </row>
    <row r="21" spans="1:21" ht="76.5">
      <c r="A21" s="57">
        <v>9</v>
      </c>
      <c r="B21" s="149" t="s">
        <v>76</v>
      </c>
      <c r="C21" s="140" t="s">
        <v>78</v>
      </c>
      <c r="D21" s="362" t="s">
        <v>106</v>
      </c>
      <c r="E21" s="48">
        <f t="shared" si="0"/>
        <v>69832.27</v>
      </c>
      <c r="F21" s="38">
        <f t="shared" si="1"/>
        <v>69832.27</v>
      </c>
      <c r="G21" s="224">
        <f t="shared" si="4"/>
        <v>1</v>
      </c>
      <c r="H21" s="363">
        <v>70359.4</v>
      </c>
      <c r="I21" s="267">
        <v>69832.27</v>
      </c>
      <c r="J21" s="267">
        <v>69832.27</v>
      </c>
      <c r="K21" s="97">
        <f t="shared" si="3"/>
        <v>1</v>
      </c>
      <c r="L21" s="39">
        <v>0</v>
      </c>
      <c r="M21" s="38">
        <v>0</v>
      </c>
      <c r="N21" s="168">
        <v>0</v>
      </c>
      <c r="O21" s="39">
        <v>0</v>
      </c>
      <c r="P21" s="38">
        <v>0</v>
      </c>
      <c r="Q21" s="122">
        <v>0</v>
      </c>
      <c r="R21" s="39">
        <v>0</v>
      </c>
      <c r="S21" s="38">
        <v>0</v>
      </c>
      <c r="T21" s="97">
        <v>0</v>
      </c>
      <c r="U21" s="31"/>
    </row>
    <row r="22" spans="1:21" ht="355.5" customHeight="1">
      <c r="A22" s="57">
        <v>10</v>
      </c>
      <c r="B22" s="149" t="s">
        <v>41</v>
      </c>
      <c r="C22" s="131" t="s">
        <v>210</v>
      </c>
      <c r="D22" s="364" t="s">
        <v>211</v>
      </c>
      <c r="E22" s="248">
        <f t="shared" si="0"/>
        <v>1090.479</v>
      </c>
      <c r="F22" s="58">
        <f t="shared" si="1"/>
        <v>1090.479</v>
      </c>
      <c r="G22" s="224">
        <f t="shared" si="4"/>
        <v>1</v>
      </c>
      <c r="H22" s="268">
        <v>1317.5</v>
      </c>
      <c r="I22" s="197">
        <v>1090.479</v>
      </c>
      <c r="J22" s="197">
        <v>1090.479</v>
      </c>
      <c r="K22" s="109">
        <f aca="true" t="shared" si="5" ref="K22:K27">J22/I22</f>
        <v>1</v>
      </c>
      <c r="L22" s="59">
        <v>0</v>
      </c>
      <c r="M22" s="58">
        <v>0</v>
      </c>
      <c r="N22" s="167">
        <v>0</v>
      </c>
      <c r="O22" s="59">
        <v>0</v>
      </c>
      <c r="P22" s="58">
        <v>0</v>
      </c>
      <c r="Q22" s="121">
        <v>0</v>
      </c>
      <c r="R22" s="59">
        <v>0</v>
      </c>
      <c r="S22" s="58">
        <v>0</v>
      </c>
      <c r="T22" s="109">
        <v>0</v>
      </c>
      <c r="U22" s="31"/>
    </row>
    <row r="23" spans="1:21" ht="89.25">
      <c r="A23" s="57">
        <v>11</v>
      </c>
      <c r="B23" s="148" t="s">
        <v>41</v>
      </c>
      <c r="C23" s="131" t="s">
        <v>79</v>
      </c>
      <c r="D23" s="364" t="s">
        <v>94</v>
      </c>
      <c r="E23" s="248">
        <f t="shared" si="0"/>
        <v>100681.353</v>
      </c>
      <c r="F23" s="58">
        <f t="shared" si="1"/>
        <v>100681.353</v>
      </c>
      <c r="G23" s="224">
        <f t="shared" si="4"/>
        <v>1</v>
      </c>
      <c r="H23" s="268">
        <v>100849.1</v>
      </c>
      <c r="I23" s="197">
        <v>100681.353</v>
      </c>
      <c r="J23" s="197">
        <v>100681.353</v>
      </c>
      <c r="K23" s="109">
        <f t="shared" si="5"/>
        <v>1</v>
      </c>
      <c r="L23" s="59">
        <v>0</v>
      </c>
      <c r="M23" s="58">
        <v>0</v>
      </c>
      <c r="N23" s="167">
        <v>0</v>
      </c>
      <c r="O23" s="59">
        <v>0</v>
      </c>
      <c r="P23" s="58">
        <v>0</v>
      </c>
      <c r="Q23" s="121">
        <v>0</v>
      </c>
      <c r="R23" s="59">
        <v>0</v>
      </c>
      <c r="S23" s="58">
        <v>0</v>
      </c>
      <c r="T23" s="109">
        <v>0</v>
      </c>
      <c r="U23" s="31"/>
    </row>
    <row r="24" spans="1:21" ht="70.5" customHeight="1">
      <c r="A24" s="57">
        <v>12</v>
      </c>
      <c r="B24" s="148" t="s">
        <v>41</v>
      </c>
      <c r="C24" s="131" t="s">
        <v>173</v>
      </c>
      <c r="D24" s="359" t="s">
        <v>174</v>
      </c>
      <c r="E24" s="248">
        <f t="shared" si="0"/>
        <v>611067.7247</v>
      </c>
      <c r="F24" s="58">
        <f t="shared" si="1"/>
        <v>610131.368</v>
      </c>
      <c r="G24" s="224">
        <f t="shared" si="4"/>
        <v>0.9984676711563195</v>
      </c>
      <c r="H24" s="268">
        <v>594534.8</v>
      </c>
      <c r="I24" s="197">
        <v>577515.127</v>
      </c>
      <c r="J24" s="197">
        <v>577515.127</v>
      </c>
      <c r="K24" s="109">
        <f t="shared" si="5"/>
        <v>1</v>
      </c>
      <c r="L24" s="59">
        <v>33552.5977</v>
      </c>
      <c r="M24" s="58">
        <v>32616.241</v>
      </c>
      <c r="N24" s="167">
        <f>M24/L24</f>
        <v>0.9720928701744009</v>
      </c>
      <c r="O24" s="59">
        <v>0</v>
      </c>
      <c r="P24" s="58">
        <v>0</v>
      </c>
      <c r="Q24" s="121">
        <v>0</v>
      </c>
      <c r="R24" s="59">
        <v>0</v>
      </c>
      <c r="S24" s="58">
        <v>0</v>
      </c>
      <c r="T24" s="109">
        <v>0</v>
      </c>
      <c r="U24" s="31"/>
    </row>
    <row r="25" spans="1:21" ht="63.75">
      <c r="A25" s="57">
        <v>13</v>
      </c>
      <c r="B25" s="148" t="s">
        <v>95</v>
      </c>
      <c r="C25" s="131" t="s">
        <v>96</v>
      </c>
      <c r="D25" s="365" t="s">
        <v>97</v>
      </c>
      <c r="E25" s="248">
        <f t="shared" si="0"/>
        <v>39310.634</v>
      </c>
      <c r="F25" s="58">
        <f t="shared" si="1"/>
        <v>33808</v>
      </c>
      <c r="G25" s="224">
        <f>SUM(F25/E25)</f>
        <v>0.8600217437347869</v>
      </c>
      <c r="H25" s="268">
        <v>22875.4</v>
      </c>
      <c r="I25" s="197">
        <v>17186.034</v>
      </c>
      <c r="J25" s="197">
        <v>17186.034</v>
      </c>
      <c r="K25" s="109">
        <f t="shared" si="5"/>
        <v>1</v>
      </c>
      <c r="L25" s="59">
        <v>22124.6</v>
      </c>
      <c r="M25" s="58">
        <v>16621.966</v>
      </c>
      <c r="N25" s="167">
        <f>SUM(M25/L25)</f>
        <v>0.7512888820588848</v>
      </c>
      <c r="O25" s="59">
        <v>0</v>
      </c>
      <c r="P25" s="58">
        <v>0</v>
      </c>
      <c r="Q25" s="121">
        <v>0</v>
      </c>
      <c r="R25" s="59">
        <v>0</v>
      </c>
      <c r="S25" s="58">
        <v>0</v>
      </c>
      <c r="T25" s="109">
        <v>0</v>
      </c>
      <c r="U25" s="31"/>
    </row>
    <row r="26" spans="1:21" ht="38.25">
      <c r="A26" s="57">
        <v>14</v>
      </c>
      <c r="B26" s="148" t="s">
        <v>41</v>
      </c>
      <c r="C26" s="131" t="s">
        <v>98</v>
      </c>
      <c r="D26" s="365" t="s">
        <v>99</v>
      </c>
      <c r="E26" s="248">
        <f t="shared" si="0"/>
        <v>347000.092</v>
      </c>
      <c r="F26" s="58">
        <f t="shared" si="1"/>
        <v>346802.39</v>
      </c>
      <c r="G26" s="224">
        <f t="shared" si="4"/>
        <v>0.9994302537533621</v>
      </c>
      <c r="H26" s="268">
        <v>197900</v>
      </c>
      <c r="I26" s="197">
        <v>197638.052</v>
      </c>
      <c r="J26" s="197">
        <v>197638.052</v>
      </c>
      <c r="K26" s="109">
        <f t="shared" si="5"/>
        <v>1</v>
      </c>
      <c r="L26" s="59">
        <v>149362.04</v>
      </c>
      <c r="M26" s="58">
        <v>149164.338</v>
      </c>
      <c r="N26" s="168">
        <f>SUM(M26/L26)</f>
        <v>0.9986763571252775</v>
      </c>
      <c r="O26" s="59">
        <v>0</v>
      </c>
      <c r="P26" s="58">
        <v>0</v>
      </c>
      <c r="Q26" s="121">
        <v>0</v>
      </c>
      <c r="R26" s="59">
        <v>0</v>
      </c>
      <c r="S26" s="58">
        <v>0</v>
      </c>
      <c r="T26" s="109">
        <v>0</v>
      </c>
      <c r="U26" s="31"/>
    </row>
    <row r="27" spans="1:21" ht="77.25" thickBot="1">
      <c r="A27" s="57">
        <v>15</v>
      </c>
      <c r="B27" s="151" t="s">
        <v>51</v>
      </c>
      <c r="C27" s="138" t="s">
        <v>100</v>
      </c>
      <c r="D27" s="366" t="s">
        <v>101</v>
      </c>
      <c r="E27" s="249">
        <f t="shared" si="0"/>
        <v>62812.895</v>
      </c>
      <c r="F27" s="61">
        <f t="shared" si="1"/>
        <v>62812.894</v>
      </c>
      <c r="G27" s="226">
        <f t="shared" si="4"/>
        <v>0.9999999840797021</v>
      </c>
      <c r="H27" s="367">
        <v>60300.4</v>
      </c>
      <c r="I27" s="198">
        <v>60300.375</v>
      </c>
      <c r="J27" s="198">
        <v>60300.375</v>
      </c>
      <c r="K27" s="123">
        <f t="shared" si="5"/>
        <v>1</v>
      </c>
      <c r="L27" s="62">
        <v>2512.52</v>
      </c>
      <c r="M27" s="61">
        <v>2512.519</v>
      </c>
      <c r="N27" s="199">
        <f>SUM(M27/L27)</f>
        <v>0.9999996019932179</v>
      </c>
      <c r="O27" s="62">
        <v>0</v>
      </c>
      <c r="P27" s="61">
        <v>0</v>
      </c>
      <c r="Q27" s="124">
        <v>0</v>
      </c>
      <c r="R27" s="62">
        <v>0</v>
      </c>
      <c r="S27" s="61">
        <v>0</v>
      </c>
      <c r="T27" s="101">
        <v>0</v>
      </c>
      <c r="U27" s="31"/>
    </row>
    <row r="28" spans="1:20" ht="45.75" customHeight="1">
      <c r="A28" s="86"/>
      <c r="B28" s="149"/>
      <c r="C28" s="137" t="s">
        <v>38</v>
      </c>
      <c r="D28" s="265" t="s">
        <v>227</v>
      </c>
      <c r="E28" s="48"/>
      <c r="F28" s="38"/>
      <c r="G28" s="225"/>
      <c r="H28" s="231"/>
      <c r="I28" s="38"/>
      <c r="J28" s="38"/>
      <c r="K28" s="105"/>
      <c r="L28" s="39"/>
      <c r="M28" s="38"/>
      <c r="N28" s="169"/>
      <c r="O28" s="39"/>
      <c r="P28" s="38"/>
      <c r="Q28" s="78"/>
      <c r="R28" s="39"/>
      <c r="S28" s="38"/>
      <c r="T28" s="78"/>
    </row>
    <row r="29" spans="1:20" ht="162.75" customHeight="1">
      <c r="A29" s="54">
        <v>16</v>
      </c>
      <c r="B29" s="152" t="s">
        <v>39</v>
      </c>
      <c r="C29" s="232" t="s">
        <v>158</v>
      </c>
      <c r="D29" s="269" t="s">
        <v>107</v>
      </c>
      <c r="E29" s="48">
        <f>SUM(I29+L29+O29+R29)</f>
        <v>10106.039999999999</v>
      </c>
      <c r="F29" s="58">
        <f>SUM(J29+M29+P29+S29)</f>
        <v>10106.039999999999</v>
      </c>
      <c r="G29" s="225">
        <f aca="true" t="shared" si="6" ref="G29:G41">F29/E29</f>
        <v>1</v>
      </c>
      <c r="H29" s="270">
        <v>6925.7</v>
      </c>
      <c r="I29" s="197">
        <v>6925.7</v>
      </c>
      <c r="J29" s="197">
        <v>6925.7</v>
      </c>
      <c r="K29" s="109">
        <f>J29/I29</f>
        <v>1</v>
      </c>
      <c r="L29" s="271">
        <v>288.57</v>
      </c>
      <c r="M29" s="272">
        <v>288.57</v>
      </c>
      <c r="N29" s="167">
        <f>M29/L29</f>
        <v>1</v>
      </c>
      <c r="O29" s="59">
        <v>2891.77</v>
      </c>
      <c r="P29" s="273">
        <v>2891.77</v>
      </c>
      <c r="Q29" s="121">
        <f>SUM(P29/O29)</f>
        <v>1</v>
      </c>
      <c r="R29" s="59">
        <v>0</v>
      </c>
      <c r="S29" s="58">
        <v>0</v>
      </c>
      <c r="T29" s="109">
        <v>0</v>
      </c>
    </row>
    <row r="30" spans="1:20" ht="172.5" customHeight="1">
      <c r="A30" s="57">
        <v>17</v>
      </c>
      <c r="B30" s="153" t="s">
        <v>39</v>
      </c>
      <c r="C30" s="200" t="s">
        <v>108</v>
      </c>
      <c r="D30" s="274" t="s">
        <v>109</v>
      </c>
      <c r="E30" s="248">
        <f aca="true" t="shared" si="7" ref="E30:E41">SUM(I30+L30+O30+R30)</f>
        <v>54957.59</v>
      </c>
      <c r="F30" s="58">
        <f aca="true" t="shared" si="8" ref="F30:F41">J30+M30+P30+S30</f>
        <v>53378.44</v>
      </c>
      <c r="G30" s="224">
        <f t="shared" si="6"/>
        <v>0.9712660253115176</v>
      </c>
      <c r="H30" s="275">
        <v>39065.7</v>
      </c>
      <c r="I30" s="201">
        <v>35916.37</v>
      </c>
      <c r="J30" s="201">
        <v>35916.37</v>
      </c>
      <c r="K30" s="109">
        <f>J30/I30</f>
        <v>1</v>
      </c>
      <c r="L30" s="276">
        <v>17551.3</v>
      </c>
      <c r="M30" s="277">
        <v>16136.38</v>
      </c>
      <c r="N30" s="167">
        <f>M30/L30</f>
        <v>0.9193837493518998</v>
      </c>
      <c r="O30" s="67">
        <v>1489.92</v>
      </c>
      <c r="P30" s="68">
        <v>1325.69</v>
      </c>
      <c r="Q30" s="121">
        <f>P30/O30</f>
        <v>0.8897726052405498</v>
      </c>
      <c r="R30" s="59">
        <v>0</v>
      </c>
      <c r="S30" s="58">
        <v>0</v>
      </c>
      <c r="T30" s="109">
        <v>0</v>
      </c>
    </row>
    <row r="31" spans="1:20" ht="162" customHeight="1">
      <c r="A31" s="54">
        <v>18</v>
      </c>
      <c r="B31" s="153" t="s">
        <v>39</v>
      </c>
      <c r="C31" s="200" t="s">
        <v>63</v>
      </c>
      <c r="D31" s="274" t="s">
        <v>110</v>
      </c>
      <c r="E31" s="248">
        <f t="shared" si="7"/>
        <v>323478</v>
      </c>
      <c r="F31" s="58">
        <f t="shared" si="8"/>
        <v>323478</v>
      </c>
      <c r="G31" s="224">
        <f t="shared" si="6"/>
        <v>1</v>
      </c>
      <c r="H31" s="275">
        <v>212039.8</v>
      </c>
      <c r="I31" s="201">
        <v>212039.8</v>
      </c>
      <c r="J31" s="201">
        <v>212039.8</v>
      </c>
      <c r="K31" s="97">
        <f>J31/I31</f>
        <v>1</v>
      </c>
      <c r="L31" s="278">
        <v>95264.3</v>
      </c>
      <c r="M31" s="96">
        <v>95264.3</v>
      </c>
      <c r="N31" s="167">
        <f>M31/L31</f>
        <v>1</v>
      </c>
      <c r="O31" s="95">
        <v>16173.9</v>
      </c>
      <c r="P31" s="96">
        <v>16173.9</v>
      </c>
      <c r="Q31" s="121">
        <f>SUM(P31/O31)</f>
        <v>1</v>
      </c>
      <c r="R31" s="59">
        <v>0</v>
      </c>
      <c r="S31" s="58">
        <v>0</v>
      </c>
      <c r="T31" s="109">
        <v>0</v>
      </c>
    </row>
    <row r="32" spans="1:20" ht="286.5" customHeight="1">
      <c r="A32" s="57">
        <v>19</v>
      </c>
      <c r="B32" s="153" t="s">
        <v>196</v>
      </c>
      <c r="C32" s="200" t="s">
        <v>197</v>
      </c>
      <c r="D32" s="274" t="s">
        <v>198</v>
      </c>
      <c r="E32" s="248">
        <f t="shared" si="7"/>
        <v>431196.15</v>
      </c>
      <c r="F32" s="58">
        <f t="shared" si="8"/>
        <v>431196.13</v>
      </c>
      <c r="G32" s="224">
        <f t="shared" si="6"/>
        <v>0.9999999536173966</v>
      </c>
      <c r="H32" s="279">
        <v>413948.9</v>
      </c>
      <c r="I32" s="68">
        <v>413948.28</v>
      </c>
      <c r="J32" s="68">
        <v>413948.28</v>
      </c>
      <c r="K32" s="97">
        <f aca="true" t="shared" si="9" ref="K32:K39">J32/I32</f>
        <v>1</v>
      </c>
      <c r="L32" s="59">
        <v>17247.87</v>
      </c>
      <c r="M32" s="58">
        <v>17247.85</v>
      </c>
      <c r="N32" s="167">
        <f>M32/L32</f>
        <v>0.9999988404365292</v>
      </c>
      <c r="O32" s="59">
        <v>0</v>
      </c>
      <c r="P32" s="58">
        <v>0</v>
      </c>
      <c r="Q32" s="121">
        <v>0</v>
      </c>
      <c r="R32" s="67">
        <v>0</v>
      </c>
      <c r="S32" s="68">
        <v>0</v>
      </c>
      <c r="T32" s="109">
        <v>0</v>
      </c>
    </row>
    <row r="33" spans="1:20" ht="408.75" customHeight="1">
      <c r="A33" s="54">
        <v>20</v>
      </c>
      <c r="B33" s="153" t="s">
        <v>111</v>
      </c>
      <c r="C33" s="200" t="s">
        <v>201</v>
      </c>
      <c r="D33" s="274" t="s">
        <v>202</v>
      </c>
      <c r="E33" s="248">
        <f t="shared" si="7"/>
        <v>202951.97999999998</v>
      </c>
      <c r="F33" s="58">
        <f t="shared" si="8"/>
        <v>202951.97999999998</v>
      </c>
      <c r="G33" s="224">
        <f t="shared" si="6"/>
        <v>1</v>
      </c>
      <c r="H33" s="280">
        <v>194833.9</v>
      </c>
      <c r="I33" s="197">
        <v>194833.9</v>
      </c>
      <c r="J33" s="197">
        <v>194833.9</v>
      </c>
      <c r="K33" s="109">
        <f t="shared" si="9"/>
        <v>1</v>
      </c>
      <c r="L33" s="281">
        <v>8118.08</v>
      </c>
      <c r="M33" s="197">
        <v>8118.08</v>
      </c>
      <c r="N33" s="167">
        <f aca="true" t="shared" si="10" ref="N33:N40">SUM(M33/L33)</f>
        <v>1</v>
      </c>
      <c r="O33" s="67">
        <v>0</v>
      </c>
      <c r="P33" s="68">
        <v>0</v>
      </c>
      <c r="Q33" s="121">
        <v>0</v>
      </c>
      <c r="R33" s="67">
        <v>0</v>
      </c>
      <c r="S33" s="68">
        <v>0</v>
      </c>
      <c r="T33" s="109">
        <v>0</v>
      </c>
    </row>
    <row r="34" spans="1:20" ht="409.5">
      <c r="A34" s="57">
        <v>21</v>
      </c>
      <c r="B34" s="153" t="s">
        <v>199</v>
      </c>
      <c r="C34" s="200" t="s">
        <v>200</v>
      </c>
      <c r="D34" s="274" t="s">
        <v>209</v>
      </c>
      <c r="E34" s="248">
        <f t="shared" si="7"/>
        <v>116201.45</v>
      </c>
      <c r="F34" s="58">
        <f t="shared" si="8"/>
        <v>116195.70999999999</v>
      </c>
      <c r="G34" s="224">
        <f t="shared" si="6"/>
        <v>0.9999506030260379</v>
      </c>
      <c r="H34" s="268">
        <v>111477.8</v>
      </c>
      <c r="I34" s="96">
        <v>111340.76</v>
      </c>
      <c r="J34" s="279">
        <v>111340.76</v>
      </c>
      <c r="K34" s="97">
        <f t="shared" si="9"/>
        <v>1</v>
      </c>
      <c r="L34" s="59">
        <v>4644.91</v>
      </c>
      <c r="M34" s="58">
        <v>4639.81</v>
      </c>
      <c r="N34" s="167">
        <f>M34/L34</f>
        <v>0.9989020239358783</v>
      </c>
      <c r="O34" s="67">
        <v>215.78</v>
      </c>
      <c r="P34" s="68">
        <v>215.14</v>
      </c>
      <c r="Q34" s="121">
        <f>P34/O34</f>
        <v>0.9970340161275373</v>
      </c>
      <c r="R34" s="67">
        <v>0</v>
      </c>
      <c r="S34" s="68">
        <v>0</v>
      </c>
      <c r="T34" s="109">
        <v>0</v>
      </c>
    </row>
    <row r="35" spans="1:20" ht="175.5" customHeight="1">
      <c r="A35" s="54">
        <v>22</v>
      </c>
      <c r="B35" s="154" t="s">
        <v>39</v>
      </c>
      <c r="C35" s="202" t="s">
        <v>112</v>
      </c>
      <c r="D35" s="282" t="s">
        <v>113</v>
      </c>
      <c r="E35" s="248">
        <f t="shared" si="7"/>
        <v>8000</v>
      </c>
      <c r="F35" s="68">
        <f t="shared" si="8"/>
        <v>8000</v>
      </c>
      <c r="G35" s="224">
        <f t="shared" si="6"/>
        <v>1</v>
      </c>
      <c r="H35" s="279">
        <v>5520</v>
      </c>
      <c r="I35" s="279">
        <v>5520</v>
      </c>
      <c r="J35" s="197">
        <v>5520</v>
      </c>
      <c r="K35" s="97">
        <f t="shared" si="9"/>
        <v>1</v>
      </c>
      <c r="L35" s="59">
        <v>2480</v>
      </c>
      <c r="M35" s="197">
        <v>2480</v>
      </c>
      <c r="N35" s="167">
        <f t="shared" si="10"/>
        <v>1</v>
      </c>
      <c r="O35" s="67">
        <v>0</v>
      </c>
      <c r="P35" s="68">
        <v>0</v>
      </c>
      <c r="Q35" s="121">
        <v>0</v>
      </c>
      <c r="R35" s="67">
        <v>0</v>
      </c>
      <c r="S35" s="68">
        <v>0</v>
      </c>
      <c r="T35" s="109">
        <v>0</v>
      </c>
    </row>
    <row r="36" spans="1:20" ht="174.75" customHeight="1">
      <c r="A36" s="57">
        <v>23</v>
      </c>
      <c r="B36" s="154" t="s">
        <v>39</v>
      </c>
      <c r="C36" s="202" t="s">
        <v>203</v>
      </c>
      <c r="D36" s="282" t="s">
        <v>204</v>
      </c>
      <c r="E36" s="250">
        <f t="shared" si="7"/>
        <v>414141.2</v>
      </c>
      <c r="F36" s="68">
        <f t="shared" si="8"/>
        <v>414141.2</v>
      </c>
      <c r="G36" s="227">
        <f t="shared" si="6"/>
        <v>1</v>
      </c>
      <c r="H36" s="279">
        <v>418332.6</v>
      </c>
      <c r="I36" s="279">
        <v>414141.2</v>
      </c>
      <c r="J36" s="279">
        <v>414141.2</v>
      </c>
      <c r="K36" s="221">
        <f t="shared" si="9"/>
        <v>1</v>
      </c>
      <c r="L36" s="59">
        <v>0</v>
      </c>
      <c r="M36" s="45">
        <v>0</v>
      </c>
      <c r="N36" s="166">
        <v>0</v>
      </c>
      <c r="O36" s="70">
        <v>0</v>
      </c>
      <c r="P36" s="69">
        <v>0</v>
      </c>
      <c r="Q36" s="120">
        <v>0</v>
      </c>
      <c r="R36" s="70">
        <v>0</v>
      </c>
      <c r="S36" s="69">
        <v>0</v>
      </c>
      <c r="T36" s="108">
        <v>0</v>
      </c>
    </row>
    <row r="37" spans="1:20" ht="313.5" customHeight="1">
      <c r="A37" s="54">
        <v>24</v>
      </c>
      <c r="B37" s="154" t="s">
        <v>205</v>
      </c>
      <c r="C37" s="202" t="s">
        <v>206</v>
      </c>
      <c r="D37" s="282" t="s">
        <v>207</v>
      </c>
      <c r="E37" s="248">
        <f>SUM(I37+L37+O37+R37)</f>
        <v>103956.84999999999</v>
      </c>
      <c r="F37" s="58">
        <f>J37+M37+P37+S37</f>
        <v>103953.09999999999</v>
      </c>
      <c r="G37" s="224">
        <f t="shared" si="6"/>
        <v>0.9999639273410074</v>
      </c>
      <c r="H37" s="266">
        <v>99884.8</v>
      </c>
      <c r="I37" s="58">
        <v>99794.98</v>
      </c>
      <c r="J37" s="58">
        <v>99794.98</v>
      </c>
      <c r="K37" s="109">
        <f t="shared" si="9"/>
        <v>1</v>
      </c>
      <c r="L37" s="59">
        <v>4161.87</v>
      </c>
      <c r="M37" s="58">
        <v>4158.12</v>
      </c>
      <c r="N37" s="167">
        <f t="shared" si="10"/>
        <v>0.99909896272589</v>
      </c>
      <c r="O37" s="59">
        <v>0</v>
      </c>
      <c r="P37" s="58">
        <v>0</v>
      </c>
      <c r="Q37" s="121">
        <v>0</v>
      </c>
      <c r="R37" s="72">
        <v>0</v>
      </c>
      <c r="S37" s="71">
        <v>0</v>
      </c>
      <c r="T37" s="109">
        <v>0</v>
      </c>
    </row>
    <row r="38" spans="1:20" ht="257.25" customHeight="1">
      <c r="A38" s="54">
        <v>25</v>
      </c>
      <c r="B38" s="148" t="s">
        <v>64</v>
      </c>
      <c r="C38" s="131" t="s">
        <v>168</v>
      </c>
      <c r="D38" s="283" t="s">
        <v>208</v>
      </c>
      <c r="E38" s="248">
        <f t="shared" si="7"/>
        <v>402479.06</v>
      </c>
      <c r="F38" s="58">
        <f t="shared" si="8"/>
        <v>402478.85</v>
      </c>
      <c r="G38" s="224">
        <f>F38/E38</f>
        <v>0.9999994782337247</v>
      </c>
      <c r="H38" s="279">
        <v>386384.6</v>
      </c>
      <c r="I38" s="279">
        <v>386379.6</v>
      </c>
      <c r="J38" s="279">
        <v>386379.6</v>
      </c>
      <c r="K38" s="109">
        <f t="shared" si="9"/>
        <v>1</v>
      </c>
      <c r="L38" s="59">
        <v>16099.46</v>
      </c>
      <c r="M38" s="68">
        <v>16099.25</v>
      </c>
      <c r="N38" s="167">
        <f t="shared" si="10"/>
        <v>0.9999869560842414</v>
      </c>
      <c r="O38" s="72">
        <v>0</v>
      </c>
      <c r="P38" s="71">
        <v>0</v>
      </c>
      <c r="Q38" s="121">
        <v>0</v>
      </c>
      <c r="R38" s="72">
        <v>0</v>
      </c>
      <c r="S38" s="71">
        <v>0</v>
      </c>
      <c r="T38" s="109">
        <v>0</v>
      </c>
    </row>
    <row r="39" spans="1:20" ht="303.75" customHeight="1">
      <c r="A39" s="57">
        <v>26</v>
      </c>
      <c r="B39" s="154" t="s">
        <v>39</v>
      </c>
      <c r="C39" s="202" t="s">
        <v>228</v>
      </c>
      <c r="D39" s="284" t="s">
        <v>236</v>
      </c>
      <c r="E39" s="248">
        <f t="shared" si="7"/>
        <v>434041.45</v>
      </c>
      <c r="F39" s="58">
        <f>J39+M39+P39+S39</f>
        <v>388700.87000000005</v>
      </c>
      <c r="G39" s="224">
        <f t="shared" si="6"/>
        <v>0.8955385942978489</v>
      </c>
      <c r="H39" s="279">
        <v>342099.06</v>
      </c>
      <c r="I39" s="280">
        <v>264429.76</v>
      </c>
      <c r="J39" s="280">
        <v>264429.76</v>
      </c>
      <c r="K39" s="109">
        <f t="shared" si="9"/>
        <v>1</v>
      </c>
      <c r="L39" s="59">
        <v>153696.68</v>
      </c>
      <c r="M39" s="197">
        <v>118801.77</v>
      </c>
      <c r="N39" s="167">
        <f t="shared" si="10"/>
        <v>0.7729624999056584</v>
      </c>
      <c r="O39" s="72">
        <v>15915.01</v>
      </c>
      <c r="P39" s="71">
        <v>5469.34</v>
      </c>
      <c r="Q39" s="121">
        <f>SUM(P39/O39)</f>
        <v>0.3436592248449734</v>
      </c>
      <c r="R39" s="72">
        <v>0</v>
      </c>
      <c r="S39" s="71">
        <v>0</v>
      </c>
      <c r="T39" s="109">
        <v>0</v>
      </c>
    </row>
    <row r="40" spans="1:20" ht="129" customHeight="1">
      <c r="A40" s="54">
        <v>27</v>
      </c>
      <c r="B40" s="154" t="s">
        <v>39</v>
      </c>
      <c r="C40" s="202" t="s">
        <v>258</v>
      </c>
      <c r="D40" s="284" t="s">
        <v>259</v>
      </c>
      <c r="E40" s="248">
        <f t="shared" si="7"/>
        <v>136321.25</v>
      </c>
      <c r="F40" s="58">
        <f t="shared" si="8"/>
        <v>136321.25</v>
      </c>
      <c r="G40" s="224">
        <f t="shared" si="6"/>
        <v>1</v>
      </c>
      <c r="H40" s="279">
        <v>130868.4</v>
      </c>
      <c r="I40" s="280">
        <v>130868.4</v>
      </c>
      <c r="J40" s="280">
        <v>130868.4</v>
      </c>
      <c r="K40" s="109">
        <f>J40/I40</f>
        <v>1</v>
      </c>
      <c r="L40" s="59">
        <v>5452.85</v>
      </c>
      <c r="M40" s="197">
        <v>5452.85</v>
      </c>
      <c r="N40" s="167">
        <f t="shared" si="10"/>
        <v>1</v>
      </c>
      <c r="O40" s="72">
        <v>0</v>
      </c>
      <c r="P40" s="71">
        <v>0</v>
      </c>
      <c r="Q40" s="121">
        <v>0</v>
      </c>
      <c r="R40" s="72">
        <v>0</v>
      </c>
      <c r="S40" s="71">
        <v>0</v>
      </c>
      <c r="T40" s="109">
        <v>0</v>
      </c>
    </row>
    <row r="41" spans="1:20" ht="167.25" customHeight="1" thickBot="1">
      <c r="A41" s="54">
        <v>28</v>
      </c>
      <c r="B41" s="259" t="s">
        <v>261</v>
      </c>
      <c r="C41" s="260" t="s">
        <v>262</v>
      </c>
      <c r="D41" s="285" t="s">
        <v>263</v>
      </c>
      <c r="E41" s="248">
        <f t="shared" si="7"/>
        <v>17767.65</v>
      </c>
      <c r="F41" s="58">
        <f t="shared" si="8"/>
        <v>17767.65</v>
      </c>
      <c r="G41" s="224">
        <f t="shared" si="6"/>
        <v>1</v>
      </c>
      <c r="H41" s="286">
        <v>18123.8</v>
      </c>
      <c r="I41" s="287">
        <v>17767.65</v>
      </c>
      <c r="J41" s="287">
        <v>17767.65</v>
      </c>
      <c r="K41" s="109">
        <f>J41/I41</f>
        <v>1</v>
      </c>
      <c r="L41" s="39">
        <v>0</v>
      </c>
      <c r="M41" s="267">
        <v>0</v>
      </c>
      <c r="N41" s="167">
        <v>0</v>
      </c>
      <c r="O41" s="73">
        <v>0</v>
      </c>
      <c r="P41" s="40">
        <v>0</v>
      </c>
      <c r="Q41" s="121">
        <v>0</v>
      </c>
      <c r="R41" s="73">
        <v>0</v>
      </c>
      <c r="S41" s="40">
        <v>0</v>
      </c>
      <c r="T41" s="109">
        <v>0</v>
      </c>
    </row>
    <row r="42" spans="1:20" ht="51" customHeight="1">
      <c r="A42" s="63"/>
      <c r="B42" s="155"/>
      <c r="C42" s="139" t="s">
        <v>34</v>
      </c>
      <c r="D42" s="186" t="s">
        <v>27</v>
      </c>
      <c r="E42" s="239"/>
      <c r="F42" s="116"/>
      <c r="G42" s="229"/>
      <c r="H42" s="244"/>
      <c r="I42" s="64"/>
      <c r="J42" s="64"/>
      <c r="K42" s="105"/>
      <c r="L42" s="65"/>
      <c r="M42" s="64"/>
      <c r="N42" s="170"/>
      <c r="O42" s="65"/>
      <c r="P42" s="64"/>
      <c r="Q42" s="66"/>
      <c r="R42" s="65"/>
      <c r="S42" s="64"/>
      <c r="T42" s="66"/>
    </row>
    <row r="43" spans="1:20" ht="90">
      <c r="A43" s="57">
        <v>29</v>
      </c>
      <c r="B43" s="154" t="s">
        <v>28</v>
      </c>
      <c r="C43" s="326" t="s">
        <v>114</v>
      </c>
      <c r="D43" s="288" t="s">
        <v>115</v>
      </c>
      <c r="E43" s="250">
        <f aca="true" t="shared" si="11" ref="E43:E49">SUM(I43+L43+O43+R43)</f>
        <v>885542.557</v>
      </c>
      <c r="F43" s="216">
        <f aca="true" t="shared" si="12" ref="F43:F49">J43+M43+P43+S43</f>
        <v>884869.7930000001</v>
      </c>
      <c r="G43" s="227">
        <f aca="true" t="shared" si="13" ref="G43:G49">F43/E43</f>
        <v>0.9992402804419935</v>
      </c>
      <c r="H43" s="289">
        <v>612057.6</v>
      </c>
      <c r="I43" s="117">
        <v>610560.157</v>
      </c>
      <c r="J43" s="117">
        <v>610560.157</v>
      </c>
      <c r="K43" s="102">
        <f aca="true" t="shared" si="14" ref="K43:K49">J43/I43</f>
        <v>1</v>
      </c>
      <c r="L43" s="113">
        <v>274982.4</v>
      </c>
      <c r="M43" s="117">
        <v>274309.636</v>
      </c>
      <c r="N43" s="175">
        <f>SUM(M43/L43)</f>
        <v>0.9975534288739933</v>
      </c>
      <c r="O43" s="215">
        <v>0</v>
      </c>
      <c r="P43" s="216">
        <v>0</v>
      </c>
      <c r="Q43" s="125">
        <v>0</v>
      </c>
      <c r="R43" s="215">
        <v>0</v>
      </c>
      <c r="S43" s="216">
        <v>0</v>
      </c>
      <c r="T43" s="102">
        <v>0</v>
      </c>
    </row>
    <row r="44" spans="1:20" ht="105">
      <c r="A44" s="57">
        <v>30</v>
      </c>
      <c r="B44" s="353" t="s">
        <v>277</v>
      </c>
      <c r="C44" s="354" t="s">
        <v>278</v>
      </c>
      <c r="D44" s="302" t="s">
        <v>279</v>
      </c>
      <c r="E44" s="250">
        <f t="shared" si="11"/>
        <v>65646.147</v>
      </c>
      <c r="F44" s="216">
        <f t="shared" si="12"/>
        <v>64236.426</v>
      </c>
      <c r="G44" s="227">
        <f t="shared" si="13"/>
        <v>0.9785254570995614</v>
      </c>
      <c r="H44" s="327">
        <v>47460.9</v>
      </c>
      <c r="I44" s="117">
        <v>44323.134</v>
      </c>
      <c r="J44" s="289">
        <v>44323.134</v>
      </c>
      <c r="K44" s="102">
        <f t="shared" si="14"/>
        <v>1</v>
      </c>
      <c r="L44" s="113">
        <v>21323.013</v>
      </c>
      <c r="M44" s="289">
        <v>19913.292</v>
      </c>
      <c r="N44" s="175">
        <f>SUM(M44/L44)</f>
        <v>0.9338873450951797</v>
      </c>
      <c r="O44" s="215">
        <v>0</v>
      </c>
      <c r="P44" s="216">
        <v>0</v>
      </c>
      <c r="Q44" s="125">
        <v>0</v>
      </c>
      <c r="R44" s="215">
        <v>0</v>
      </c>
      <c r="S44" s="216">
        <v>0</v>
      </c>
      <c r="T44" s="102">
        <v>0</v>
      </c>
    </row>
    <row r="45" spans="1:20" ht="124.5" customHeight="1">
      <c r="A45" s="57">
        <v>31</v>
      </c>
      <c r="B45" s="148" t="s">
        <v>28</v>
      </c>
      <c r="C45" s="131" t="s">
        <v>166</v>
      </c>
      <c r="D45" s="284" t="s">
        <v>167</v>
      </c>
      <c r="E45" s="248">
        <f t="shared" si="11"/>
        <v>2235662.772</v>
      </c>
      <c r="F45" s="68">
        <f t="shared" si="12"/>
        <v>2234322.9</v>
      </c>
      <c r="G45" s="224">
        <f t="shared" si="13"/>
        <v>0.999400682420989</v>
      </c>
      <c r="H45" s="290">
        <v>1544665.1</v>
      </c>
      <c r="I45" s="58">
        <v>1541682.8</v>
      </c>
      <c r="J45" s="266">
        <v>1541682.8</v>
      </c>
      <c r="K45" s="109">
        <f t="shared" si="14"/>
        <v>1</v>
      </c>
      <c r="L45" s="59">
        <v>693979.972</v>
      </c>
      <c r="M45" s="266">
        <v>692640.1</v>
      </c>
      <c r="N45" s="167">
        <f>SUM(M45/L45)</f>
        <v>0.9980692929853024</v>
      </c>
      <c r="O45" s="67">
        <v>0</v>
      </c>
      <c r="P45" s="68">
        <v>0</v>
      </c>
      <c r="Q45" s="121">
        <v>0</v>
      </c>
      <c r="R45" s="67">
        <v>0</v>
      </c>
      <c r="S45" s="68">
        <v>0</v>
      </c>
      <c r="T45" s="109">
        <v>0</v>
      </c>
    </row>
    <row r="46" spans="1:20" ht="147" customHeight="1">
      <c r="A46" s="57">
        <v>32</v>
      </c>
      <c r="B46" s="353" t="s">
        <v>277</v>
      </c>
      <c r="C46" s="354" t="s">
        <v>280</v>
      </c>
      <c r="D46" s="302" t="s">
        <v>281</v>
      </c>
      <c r="E46" s="248">
        <f t="shared" si="11"/>
        <v>129632.133</v>
      </c>
      <c r="F46" s="68">
        <f t="shared" si="12"/>
        <v>127830</v>
      </c>
      <c r="G46" s="224">
        <f t="shared" si="13"/>
        <v>0.9860980996123855</v>
      </c>
      <c r="H46" s="290">
        <v>92213.9</v>
      </c>
      <c r="I46" s="58">
        <v>88202.7</v>
      </c>
      <c r="J46" s="58">
        <v>88202.7</v>
      </c>
      <c r="K46" s="109">
        <f t="shared" si="14"/>
        <v>1</v>
      </c>
      <c r="L46" s="59">
        <v>41429.433</v>
      </c>
      <c r="M46" s="266">
        <v>39627.3</v>
      </c>
      <c r="N46" s="167">
        <f>SUM(M46/L46)</f>
        <v>0.9565011425572734</v>
      </c>
      <c r="O46" s="67">
        <v>0</v>
      </c>
      <c r="P46" s="68">
        <v>0</v>
      </c>
      <c r="Q46" s="121">
        <v>0</v>
      </c>
      <c r="R46" s="67">
        <v>0</v>
      </c>
      <c r="S46" s="68">
        <v>0</v>
      </c>
      <c r="T46" s="109">
        <v>0</v>
      </c>
    </row>
    <row r="47" spans="1:20" ht="90" customHeight="1">
      <c r="A47" s="261">
        <v>33</v>
      </c>
      <c r="B47" s="157" t="s">
        <v>28</v>
      </c>
      <c r="C47" s="234" t="s">
        <v>223</v>
      </c>
      <c r="D47" s="291" t="s">
        <v>224</v>
      </c>
      <c r="E47" s="248">
        <f t="shared" si="11"/>
        <v>95719.57</v>
      </c>
      <c r="F47" s="68">
        <f t="shared" si="12"/>
        <v>95719.565</v>
      </c>
      <c r="G47" s="224">
        <f t="shared" si="13"/>
        <v>0.9999999477640779</v>
      </c>
      <c r="H47" s="292">
        <v>66046.5</v>
      </c>
      <c r="I47" s="45">
        <v>66046.5</v>
      </c>
      <c r="J47" s="56">
        <v>66046.5</v>
      </c>
      <c r="K47" s="102">
        <f t="shared" si="14"/>
        <v>1</v>
      </c>
      <c r="L47" s="44">
        <v>29673.07</v>
      </c>
      <c r="M47" s="56">
        <v>29673.065</v>
      </c>
      <c r="N47" s="166">
        <f>SUM(M47/L47)</f>
        <v>0.9999998314970443</v>
      </c>
      <c r="O47" s="70">
        <v>0</v>
      </c>
      <c r="P47" s="69">
        <v>0</v>
      </c>
      <c r="Q47" s="120">
        <v>0</v>
      </c>
      <c r="R47" s="70">
        <v>0</v>
      </c>
      <c r="S47" s="69">
        <v>0</v>
      </c>
      <c r="T47" s="108">
        <v>0</v>
      </c>
    </row>
    <row r="48" spans="1:20" ht="143.25" customHeight="1">
      <c r="A48" s="57">
        <v>34</v>
      </c>
      <c r="B48" s="353" t="s">
        <v>282</v>
      </c>
      <c r="C48" s="354" t="s">
        <v>283</v>
      </c>
      <c r="D48" s="355" t="s">
        <v>284</v>
      </c>
      <c r="E48" s="248">
        <f t="shared" si="11"/>
        <v>8459.2</v>
      </c>
      <c r="F48" s="68">
        <f t="shared" si="12"/>
        <v>8459.2</v>
      </c>
      <c r="G48" s="224">
        <f t="shared" si="13"/>
        <v>1</v>
      </c>
      <c r="H48" s="290">
        <v>8459.2</v>
      </c>
      <c r="I48" s="58">
        <v>8459.2</v>
      </c>
      <c r="J48" s="266">
        <v>8459.2</v>
      </c>
      <c r="K48" s="109">
        <f t="shared" si="14"/>
        <v>1</v>
      </c>
      <c r="L48" s="59">
        <v>0</v>
      </c>
      <c r="M48" s="266">
        <v>0</v>
      </c>
      <c r="N48" s="167">
        <v>0</v>
      </c>
      <c r="O48" s="67">
        <v>0</v>
      </c>
      <c r="P48" s="68">
        <v>0</v>
      </c>
      <c r="Q48" s="121">
        <v>0</v>
      </c>
      <c r="R48" s="67">
        <v>0</v>
      </c>
      <c r="S48" s="68">
        <v>0</v>
      </c>
      <c r="T48" s="109">
        <v>0</v>
      </c>
    </row>
    <row r="49" spans="1:20" ht="87.75" customHeight="1" thickBot="1">
      <c r="A49" s="54">
        <v>35</v>
      </c>
      <c r="B49" s="147" t="s">
        <v>260</v>
      </c>
      <c r="C49" s="196" t="s">
        <v>221</v>
      </c>
      <c r="D49" s="291" t="s">
        <v>222</v>
      </c>
      <c r="E49" s="55">
        <f t="shared" si="11"/>
        <v>253848.726</v>
      </c>
      <c r="F49" s="69">
        <f t="shared" si="12"/>
        <v>253770.345</v>
      </c>
      <c r="G49" s="223">
        <f t="shared" si="13"/>
        <v>0.9996912294923237</v>
      </c>
      <c r="H49" s="292">
        <v>175276</v>
      </c>
      <c r="I49" s="45">
        <v>175101.538</v>
      </c>
      <c r="J49" s="56">
        <v>175101.538</v>
      </c>
      <c r="K49" s="108">
        <f t="shared" si="14"/>
        <v>1</v>
      </c>
      <c r="L49" s="44">
        <v>78747.188</v>
      </c>
      <c r="M49" s="56">
        <v>78668.807</v>
      </c>
      <c r="N49" s="166">
        <f>M49/L49</f>
        <v>0.9990046501723974</v>
      </c>
      <c r="O49" s="70">
        <v>0</v>
      </c>
      <c r="P49" s="69">
        <v>0</v>
      </c>
      <c r="Q49" s="120">
        <v>0</v>
      </c>
      <c r="R49" s="70">
        <v>0</v>
      </c>
      <c r="S49" s="69">
        <v>0</v>
      </c>
      <c r="T49" s="108">
        <v>0</v>
      </c>
    </row>
    <row r="50" spans="1:20" ht="50.25" customHeight="1">
      <c r="A50" s="104"/>
      <c r="B50" s="155"/>
      <c r="C50" s="139" t="s">
        <v>35</v>
      </c>
      <c r="D50" s="328" t="s">
        <v>257</v>
      </c>
      <c r="E50" s="239"/>
      <c r="F50" s="329"/>
      <c r="G50" s="229"/>
      <c r="H50" s="330"/>
      <c r="I50" s="331"/>
      <c r="J50" s="331"/>
      <c r="K50" s="332"/>
      <c r="L50" s="333"/>
      <c r="M50" s="334"/>
      <c r="N50" s="335"/>
      <c r="O50" s="336"/>
      <c r="P50" s="334"/>
      <c r="Q50" s="337"/>
      <c r="R50" s="338"/>
      <c r="S50" s="253"/>
      <c r="T50" s="339"/>
    </row>
    <row r="51" spans="1:20" s="28" customFormat="1" ht="61.5" customHeight="1" thickBot="1">
      <c r="A51" s="340">
        <v>36</v>
      </c>
      <c r="B51" s="158" t="s">
        <v>260</v>
      </c>
      <c r="C51" s="258" t="s">
        <v>140</v>
      </c>
      <c r="D51" s="294" t="s">
        <v>82</v>
      </c>
      <c r="E51" s="249">
        <f>SUM(I51+L51+O51+R51)</f>
        <v>10535.114000000001</v>
      </c>
      <c r="F51" s="106">
        <f>J51+M51+P51+S51</f>
        <v>10530.89</v>
      </c>
      <c r="G51" s="226">
        <f>F51/E51</f>
        <v>0.9995990551217574</v>
      </c>
      <c r="H51" s="295">
        <v>7275.8</v>
      </c>
      <c r="I51" s="76">
        <v>7266.314</v>
      </c>
      <c r="J51" s="76">
        <v>7266.314</v>
      </c>
      <c r="K51" s="101">
        <f>J51/I51</f>
        <v>1</v>
      </c>
      <c r="L51" s="75">
        <v>3268.8</v>
      </c>
      <c r="M51" s="76">
        <v>3264.576</v>
      </c>
      <c r="N51" s="171">
        <f>M51/L51</f>
        <v>0.9987077826725403</v>
      </c>
      <c r="O51" s="62">
        <v>0</v>
      </c>
      <c r="P51" s="61">
        <v>0</v>
      </c>
      <c r="Q51" s="124">
        <v>0</v>
      </c>
      <c r="R51" s="179">
        <v>0</v>
      </c>
      <c r="S51" s="77">
        <v>0</v>
      </c>
      <c r="T51" s="101">
        <v>0</v>
      </c>
    </row>
    <row r="52" spans="1:20" ht="92.25" customHeight="1">
      <c r="A52" s="54"/>
      <c r="B52" s="149"/>
      <c r="C52" s="137" t="s">
        <v>36</v>
      </c>
      <c r="D52" s="187" t="s">
        <v>32</v>
      </c>
      <c r="E52" s="48"/>
      <c r="F52" s="38"/>
      <c r="G52" s="225"/>
      <c r="H52" s="231"/>
      <c r="I52" s="38"/>
      <c r="J52" s="38"/>
      <c r="K52" s="97"/>
      <c r="L52" s="39"/>
      <c r="M52" s="38"/>
      <c r="N52" s="169"/>
      <c r="O52" s="39"/>
      <c r="P52" s="38"/>
      <c r="Q52" s="78"/>
      <c r="R52" s="39"/>
      <c r="S52" s="38"/>
      <c r="T52" s="78"/>
    </row>
    <row r="53" spans="1:20" ht="180">
      <c r="A53" s="57">
        <v>37</v>
      </c>
      <c r="B53" s="148" t="s">
        <v>28</v>
      </c>
      <c r="C53" s="131" t="s">
        <v>53</v>
      </c>
      <c r="D53" s="296" t="s">
        <v>118</v>
      </c>
      <c r="E53" s="48">
        <f aca="true" t="shared" si="15" ref="E53:E58">SUM(I53+L53+O53+R53)</f>
        <v>412537.74</v>
      </c>
      <c r="F53" s="233">
        <f aca="true" t="shared" si="16" ref="F53:F58">J53+M53+P53+S53</f>
        <v>364745.5</v>
      </c>
      <c r="G53" s="224">
        <f aca="true" t="shared" si="17" ref="G53:G58">F53/E53</f>
        <v>0.8841506234072064</v>
      </c>
      <c r="H53" s="297">
        <v>19229.4</v>
      </c>
      <c r="I53" s="71">
        <v>18594.2</v>
      </c>
      <c r="J53" s="71">
        <v>18594.2</v>
      </c>
      <c r="K53" s="109">
        <f aca="true" t="shared" si="18" ref="K53:K58">J53/I53</f>
        <v>1</v>
      </c>
      <c r="L53" s="72">
        <v>90000</v>
      </c>
      <c r="M53" s="71">
        <v>87026.9</v>
      </c>
      <c r="N53" s="167">
        <f>M53/L53</f>
        <v>0.9669655555555555</v>
      </c>
      <c r="O53" s="59">
        <v>35381.13</v>
      </c>
      <c r="P53" s="58">
        <v>29790.6</v>
      </c>
      <c r="Q53" s="121">
        <f>P53/O53</f>
        <v>0.8419911970024699</v>
      </c>
      <c r="R53" s="59">
        <v>268562.41</v>
      </c>
      <c r="S53" s="58">
        <v>229333.8</v>
      </c>
      <c r="T53" s="109">
        <f>SUM(S53/R53)</f>
        <v>0.8539311216338876</v>
      </c>
    </row>
    <row r="54" spans="1:20" ht="45">
      <c r="A54" s="57">
        <v>38</v>
      </c>
      <c r="B54" s="148" t="s">
        <v>37</v>
      </c>
      <c r="C54" s="131" t="s">
        <v>54</v>
      </c>
      <c r="D54" s="298" t="s">
        <v>55</v>
      </c>
      <c r="E54" s="248">
        <f t="shared" si="15"/>
        <v>367621.9</v>
      </c>
      <c r="F54" s="38">
        <f t="shared" si="16"/>
        <v>367621.9</v>
      </c>
      <c r="G54" s="224">
        <f t="shared" si="17"/>
        <v>1</v>
      </c>
      <c r="H54" s="297">
        <v>290566.2</v>
      </c>
      <c r="I54" s="71">
        <v>290566.2</v>
      </c>
      <c r="J54" s="71">
        <v>290566.2</v>
      </c>
      <c r="K54" s="109">
        <f t="shared" si="18"/>
        <v>1</v>
      </c>
      <c r="L54" s="72">
        <v>73379.5</v>
      </c>
      <c r="M54" s="71">
        <v>73379.5</v>
      </c>
      <c r="N54" s="167">
        <f>M54/L54</f>
        <v>1</v>
      </c>
      <c r="O54" s="59">
        <v>3676.2</v>
      </c>
      <c r="P54" s="58">
        <v>3676.2</v>
      </c>
      <c r="Q54" s="121">
        <f>P54/O54</f>
        <v>1</v>
      </c>
      <c r="R54" s="59">
        <v>0</v>
      </c>
      <c r="S54" s="58">
        <v>0</v>
      </c>
      <c r="T54" s="109">
        <v>0</v>
      </c>
    </row>
    <row r="55" spans="1:20" ht="315">
      <c r="A55" s="57">
        <v>39</v>
      </c>
      <c r="B55" s="148" t="s">
        <v>116</v>
      </c>
      <c r="C55" s="131" t="s">
        <v>172</v>
      </c>
      <c r="D55" s="298" t="s">
        <v>117</v>
      </c>
      <c r="E55" s="248">
        <f t="shared" si="15"/>
        <v>268072.02</v>
      </c>
      <c r="F55" s="58">
        <f t="shared" si="16"/>
        <v>268072</v>
      </c>
      <c r="G55" s="224">
        <f t="shared" si="17"/>
        <v>0.9999999253931835</v>
      </c>
      <c r="H55" s="297">
        <v>257367.1</v>
      </c>
      <c r="I55" s="71">
        <v>257367.1</v>
      </c>
      <c r="J55" s="71">
        <v>257367.1</v>
      </c>
      <c r="K55" s="109">
        <f t="shared" si="18"/>
        <v>1</v>
      </c>
      <c r="L55" s="72">
        <v>2412.82</v>
      </c>
      <c r="M55" s="71">
        <v>2412.8</v>
      </c>
      <c r="N55" s="167">
        <f>M55/L55</f>
        <v>0.9999917109440406</v>
      </c>
      <c r="O55" s="59">
        <v>8292.1</v>
      </c>
      <c r="P55" s="58">
        <v>8292.1</v>
      </c>
      <c r="Q55" s="121">
        <f>P55/O55</f>
        <v>1</v>
      </c>
      <c r="R55" s="59">
        <v>0</v>
      </c>
      <c r="S55" s="58">
        <v>0</v>
      </c>
      <c r="T55" s="109">
        <v>0</v>
      </c>
    </row>
    <row r="56" spans="1:20" ht="120">
      <c r="A56" s="57">
        <v>40</v>
      </c>
      <c r="B56" s="148" t="s">
        <v>116</v>
      </c>
      <c r="C56" s="131" t="s">
        <v>160</v>
      </c>
      <c r="D56" s="298" t="s">
        <v>161</v>
      </c>
      <c r="E56" s="248">
        <f t="shared" si="15"/>
        <v>100000</v>
      </c>
      <c r="F56" s="58">
        <f t="shared" si="16"/>
        <v>100000</v>
      </c>
      <c r="G56" s="224">
        <f t="shared" si="17"/>
        <v>1</v>
      </c>
      <c r="H56" s="297">
        <v>100000</v>
      </c>
      <c r="I56" s="71">
        <v>100000</v>
      </c>
      <c r="J56" s="71">
        <v>100000</v>
      </c>
      <c r="K56" s="109">
        <f t="shared" si="18"/>
        <v>1</v>
      </c>
      <c r="L56" s="72">
        <v>0</v>
      </c>
      <c r="M56" s="71">
        <v>0</v>
      </c>
      <c r="N56" s="167">
        <v>0</v>
      </c>
      <c r="O56" s="59">
        <v>0</v>
      </c>
      <c r="P56" s="58">
        <v>0</v>
      </c>
      <c r="Q56" s="121">
        <v>0</v>
      </c>
      <c r="R56" s="59">
        <v>0</v>
      </c>
      <c r="S56" s="58">
        <v>0</v>
      </c>
      <c r="T56" s="109">
        <v>0</v>
      </c>
    </row>
    <row r="57" spans="1:20" ht="60">
      <c r="A57" s="57">
        <v>41</v>
      </c>
      <c r="B57" s="148" t="s">
        <v>169</v>
      </c>
      <c r="C57" s="131" t="s">
        <v>139</v>
      </c>
      <c r="D57" s="298" t="s">
        <v>81</v>
      </c>
      <c r="E57" s="248">
        <f t="shared" si="15"/>
        <v>12647.8</v>
      </c>
      <c r="F57" s="58">
        <f t="shared" si="16"/>
        <v>12647.8</v>
      </c>
      <c r="G57" s="224">
        <f t="shared" si="17"/>
        <v>1</v>
      </c>
      <c r="H57" s="297">
        <v>8727</v>
      </c>
      <c r="I57" s="71">
        <v>8727</v>
      </c>
      <c r="J57" s="71">
        <v>8727</v>
      </c>
      <c r="K57" s="109">
        <f t="shared" si="18"/>
        <v>1</v>
      </c>
      <c r="L57" s="72">
        <v>3920.8</v>
      </c>
      <c r="M57" s="71">
        <v>3920.8</v>
      </c>
      <c r="N57" s="167">
        <f>M57/L57</f>
        <v>1</v>
      </c>
      <c r="O57" s="59">
        <v>0</v>
      </c>
      <c r="P57" s="58">
        <v>0</v>
      </c>
      <c r="Q57" s="121">
        <v>0</v>
      </c>
      <c r="R57" s="59">
        <v>0</v>
      </c>
      <c r="S57" s="58">
        <v>0</v>
      </c>
      <c r="T57" s="109">
        <v>0</v>
      </c>
    </row>
    <row r="58" spans="1:20" ht="120.75" thickBot="1">
      <c r="A58" s="57">
        <v>42</v>
      </c>
      <c r="B58" s="157" t="s">
        <v>212</v>
      </c>
      <c r="C58" s="234" t="s">
        <v>213</v>
      </c>
      <c r="D58" s="299" t="s">
        <v>214</v>
      </c>
      <c r="E58" s="250">
        <f t="shared" si="15"/>
        <v>274448.9</v>
      </c>
      <c r="F58" s="117">
        <f t="shared" si="16"/>
        <v>274448.9</v>
      </c>
      <c r="G58" s="227">
        <f t="shared" si="17"/>
        <v>1</v>
      </c>
      <c r="H58" s="300">
        <v>262843.2</v>
      </c>
      <c r="I58" s="90">
        <v>262843.2</v>
      </c>
      <c r="J58" s="90">
        <v>262843.2</v>
      </c>
      <c r="K58" s="102">
        <f t="shared" si="18"/>
        <v>1</v>
      </c>
      <c r="L58" s="91">
        <v>11605.7</v>
      </c>
      <c r="M58" s="90">
        <v>11605.7</v>
      </c>
      <c r="N58" s="175">
        <f>M58/L58</f>
        <v>1</v>
      </c>
      <c r="O58" s="113">
        <v>0</v>
      </c>
      <c r="P58" s="117">
        <v>0</v>
      </c>
      <c r="Q58" s="125">
        <v>0</v>
      </c>
      <c r="R58" s="113">
        <v>0</v>
      </c>
      <c r="S58" s="117">
        <v>0</v>
      </c>
      <c r="T58" s="102">
        <v>0</v>
      </c>
    </row>
    <row r="59" spans="1:20" ht="46.5" customHeight="1">
      <c r="A59" s="104"/>
      <c r="B59" s="155"/>
      <c r="C59" s="141" t="s">
        <v>83</v>
      </c>
      <c r="D59" s="188" t="s">
        <v>84</v>
      </c>
      <c r="E59" s="239"/>
      <c r="F59" s="64"/>
      <c r="G59" s="229"/>
      <c r="H59" s="262"/>
      <c r="I59" s="242"/>
      <c r="J59" s="242"/>
      <c r="K59" s="105"/>
      <c r="L59" s="241"/>
      <c r="M59" s="242"/>
      <c r="N59" s="263"/>
      <c r="O59" s="241"/>
      <c r="P59" s="242"/>
      <c r="Q59" s="264"/>
      <c r="R59" s="65"/>
      <c r="S59" s="64"/>
      <c r="T59" s="66"/>
    </row>
    <row r="60" spans="1:20" ht="40.5" customHeight="1" thickBot="1">
      <c r="A60" s="60">
        <v>43</v>
      </c>
      <c r="B60" s="156" t="s">
        <v>136</v>
      </c>
      <c r="C60" s="138" t="s">
        <v>137</v>
      </c>
      <c r="D60" s="301" t="s">
        <v>138</v>
      </c>
      <c r="E60" s="249">
        <f>SUM(I60+L60+O60+R60)</f>
        <v>1960</v>
      </c>
      <c r="F60" s="61">
        <f>J60+M60+P60+S60</f>
        <v>1960</v>
      </c>
      <c r="G60" s="226">
        <f>F60/E60</f>
        <v>1</v>
      </c>
      <c r="H60" s="295">
        <v>1881.6</v>
      </c>
      <c r="I60" s="76">
        <v>1881.6</v>
      </c>
      <c r="J60" s="76">
        <v>1881.6</v>
      </c>
      <c r="K60" s="101">
        <f>J60/I60</f>
        <v>1</v>
      </c>
      <c r="L60" s="75">
        <v>78.4</v>
      </c>
      <c r="M60" s="76">
        <v>78.4</v>
      </c>
      <c r="N60" s="171">
        <f>SUM(M60/L60)</f>
        <v>1</v>
      </c>
      <c r="O60" s="75">
        <v>0</v>
      </c>
      <c r="P60" s="76">
        <v>0</v>
      </c>
      <c r="Q60" s="124">
        <v>0</v>
      </c>
      <c r="R60" s="75">
        <v>0</v>
      </c>
      <c r="S60" s="76">
        <v>0</v>
      </c>
      <c r="T60" s="101">
        <v>0</v>
      </c>
    </row>
    <row r="61" spans="1:20" ht="71.25">
      <c r="A61" s="63"/>
      <c r="B61" s="155"/>
      <c r="C61" s="141" t="s">
        <v>49</v>
      </c>
      <c r="D61" s="188" t="s">
        <v>48</v>
      </c>
      <c r="E61" s="239"/>
      <c r="F61" s="64"/>
      <c r="G61" s="229"/>
      <c r="H61" s="244"/>
      <c r="I61" s="64"/>
      <c r="J61" s="64"/>
      <c r="K61" s="105"/>
      <c r="L61" s="65"/>
      <c r="M61" s="64"/>
      <c r="N61" s="170"/>
      <c r="O61" s="65"/>
      <c r="P61" s="64"/>
      <c r="Q61" s="66"/>
      <c r="R61" s="65"/>
      <c r="S61" s="64"/>
      <c r="T61" s="66"/>
    </row>
    <row r="62" spans="1:20" ht="128.25" customHeight="1" thickBot="1">
      <c r="A62" s="60">
        <v>44</v>
      </c>
      <c r="B62" s="156" t="s">
        <v>133</v>
      </c>
      <c r="C62" s="138" t="s">
        <v>134</v>
      </c>
      <c r="D62" s="294" t="s">
        <v>135</v>
      </c>
      <c r="E62" s="249">
        <f>SUM(I62+L62+O62+R62)</f>
        <v>11591.7</v>
      </c>
      <c r="F62" s="61">
        <f>J62+M62+P62+S62</f>
        <v>11570</v>
      </c>
      <c r="G62" s="226">
        <f>F62/E62</f>
        <v>0.9981279708757127</v>
      </c>
      <c r="H62" s="293">
        <v>8031.6</v>
      </c>
      <c r="I62" s="61">
        <v>7983.3</v>
      </c>
      <c r="J62" s="61">
        <v>7983.3</v>
      </c>
      <c r="K62" s="101">
        <f>J62/I62</f>
        <v>1</v>
      </c>
      <c r="L62" s="62">
        <v>3608.4</v>
      </c>
      <c r="M62" s="61">
        <v>3586.7</v>
      </c>
      <c r="N62" s="171">
        <f>SUM(M62/L62)</f>
        <v>0.9939862542955326</v>
      </c>
      <c r="O62" s="75">
        <v>0</v>
      </c>
      <c r="P62" s="76">
        <v>0</v>
      </c>
      <c r="Q62" s="124">
        <v>0</v>
      </c>
      <c r="R62" s="75">
        <v>0</v>
      </c>
      <c r="S62" s="76">
        <v>0</v>
      </c>
      <c r="T62" s="101">
        <v>0</v>
      </c>
    </row>
    <row r="63" spans="1:20" ht="50.25" customHeight="1">
      <c r="A63" s="49"/>
      <c r="B63" s="149"/>
      <c r="C63" s="142" t="s">
        <v>40</v>
      </c>
      <c r="D63" s="187" t="s">
        <v>267</v>
      </c>
      <c r="E63" s="48"/>
      <c r="F63" s="38"/>
      <c r="G63" s="225"/>
      <c r="H63" s="56"/>
      <c r="I63" s="43"/>
      <c r="J63" s="43"/>
      <c r="K63" s="108"/>
      <c r="L63" s="44"/>
      <c r="M63" s="43"/>
      <c r="N63" s="172"/>
      <c r="O63" s="79"/>
      <c r="P63" s="43"/>
      <c r="Q63" s="47"/>
      <c r="R63" s="44"/>
      <c r="S63" s="45"/>
      <c r="T63" s="46"/>
    </row>
    <row r="64" spans="1:20" ht="158.25" customHeight="1">
      <c r="A64" s="54">
        <v>45</v>
      </c>
      <c r="B64" s="149" t="s">
        <v>146</v>
      </c>
      <c r="C64" s="140">
        <v>1110153670</v>
      </c>
      <c r="D64" s="368" t="s">
        <v>250</v>
      </c>
      <c r="E64" s="248">
        <f>SUM(I64+L64+O64+R64)</f>
        <v>220000</v>
      </c>
      <c r="F64" s="58">
        <f aca="true" t="shared" si="19" ref="F64:F79">J64+M64+P64+S64</f>
        <v>220000</v>
      </c>
      <c r="G64" s="224">
        <f>F64/E64</f>
        <v>1</v>
      </c>
      <c r="H64" s="59">
        <v>220000</v>
      </c>
      <c r="I64" s="71">
        <v>220000</v>
      </c>
      <c r="J64" s="71">
        <v>220000</v>
      </c>
      <c r="K64" s="109">
        <f>J64/I64</f>
        <v>1</v>
      </c>
      <c r="L64" s="59">
        <v>0</v>
      </c>
      <c r="M64" s="71">
        <v>0</v>
      </c>
      <c r="N64" s="167">
        <v>0</v>
      </c>
      <c r="O64" s="72">
        <v>0</v>
      </c>
      <c r="P64" s="71">
        <v>0</v>
      </c>
      <c r="Q64" s="121">
        <v>0</v>
      </c>
      <c r="R64" s="59">
        <v>0</v>
      </c>
      <c r="S64" s="58">
        <v>0</v>
      </c>
      <c r="T64" s="109">
        <v>0</v>
      </c>
    </row>
    <row r="65" spans="1:20" ht="50.25" customHeight="1">
      <c r="A65" s="54">
        <v>46</v>
      </c>
      <c r="B65" s="149" t="s">
        <v>146</v>
      </c>
      <c r="C65" s="140" t="s">
        <v>248</v>
      </c>
      <c r="D65" s="368" t="s">
        <v>249</v>
      </c>
      <c r="E65" s="248">
        <f>SUM(I65+L65+O65+R65)</f>
        <v>40000</v>
      </c>
      <c r="F65" s="58">
        <f t="shared" si="19"/>
        <v>40000</v>
      </c>
      <c r="G65" s="224">
        <f>F65/E65</f>
        <v>1</v>
      </c>
      <c r="H65" s="231">
        <v>40000</v>
      </c>
      <c r="I65" s="40">
        <v>40000</v>
      </c>
      <c r="J65" s="71">
        <v>40000</v>
      </c>
      <c r="K65" s="109">
        <f>J65/I65</f>
        <v>1</v>
      </c>
      <c r="L65" s="59">
        <v>0</v>
      </c>
      <c r="M65" s="71">
        <v>0</v>
      </c>
      <c r="N65" s="167">
        <v>0</v>
      </c>
      <c r="O65" s="72">
        <v>0</v>
      </c>
      <c r="P65" s="71">
        <v>0</v>
      </c>
      <c r="Q65" s="121">
        <v>0</v>
      </c>
      <c r="R65" s="59">
        <v>0</v>
      </c>
      <c r="S65" s="58">
        <v>0</v>
      </c>
      <c r="T65" s="109">
        <v>0</v>
      </c>
    </row>
    <row r="66" spans="1:20" ht="60">
      <c r="A66" s="54">
        <v>47</v>
      </c>
      <c r="B66" s="149" t="s">
        <v>146</v>
      </c>
      <c r="C66" s="140">
        <v>1120555090</v>
      </c>
      <c r="D66" s="368" t="s">
        <v>148</v>
      </c>
      <c r="E66" s="248">
        <f>SUM(I66+L66+O66+R66)</f>
        <v>97024.16550999999</v>
      </c>
      <c r="F66" s="58">
        <f t="shared" si="19"/>
        <v>97024.16550999999</v>
      </c>
      <c r="G66" s="224">
        <f>F66/E66</f>
        <v>1</v>
      </c>
      <c r="H66" s="231">
        <v>66270.35</v>
      </c>
      <c r="I66" s="38">
        <v>66270.35</v>
      </c>
      <c r="J66" s="38">
        <v>66270.35</v>
      </c>
      <c r="K66" s="109">
        <f>J66/I66</f>
        <v>1</v>
      </c>
      <c r="L66" s="59">
        <v>29773.63551</v>
      </c>
      <c r="M66" s="58">
        <v>29773.63551</v>
      </c>
      <c r="N66" s="167">
        <f aca="true" t="shared" si="20" ref="N66:N71">SUM(M66/L66)</f>
        <v>1</v>
      </c>
      <c r="O66" s="72">
        <v>980.18</v>
      </c>
      <c r="P66" s="71">
        <v>980.18</v>
      </c>
      <c r="Q66" s="121">
        <f>SUM(P66/O66)</f>
        <v>1</v>
      </c>
      <c r="R66" s="72">
        <f>SUM(V66+Y66+AB66+AE66)</f>
        <v>0</v>
      </c>
      <c r="S66" s="71">
        <f>SUM(W66+Z66+AC66+AF66)</f>
        <v>0</v>
      </c>
      <c r="T66" s="109">
        <v>0</v>
      </c>
    </row>
    <row r="67" spans="1:20" ht="60">
      <c r="A67" s="54">
        <v>48</v>
      </c>
      <c r="B67" s="149" t="s">
        <v>146</v>
      </c>
      <c r="C67" s="140">
        <v>1120555090</v>
      </c>
      <c r="D67" s="368" t="s">
        <v>148</v>
      </c>
      <c r="E67" s="248">
        <f>SUM(I67+L67+O67+R67)</f>
        <v>2985</v>
      </c>
      <c r="F67" s="58">
        <f t="shared" si="19"/>
        <v>2985</v>
      </c>
      <c r="G67" s="224">
        <f>F67/E67</f>
        <v>1</v>
      </c>
      <c r="H67" s="231">
        <v>2059.65</v>
      </c>
      <c r="I67" s="38">
        <v>2059.65</v>
      </c>
      <c r="J67" s="38">
        <v>2059.65</v>
      </c>
      <c r="K67" s="109">
        <f>J67/I67</f>
        <v>1</v>
      </c>
      <c r="L67" s="39">
        <v>925.35</v>
      </c>
      <c r="M67" s="38">
        <v>925.35</v>
      </c>
      <c r="N67" s="167">
        <f t="shared" si="20"/>
        <v>1</v>
      </c>
      <c r="O67" s="73">
        <v>0</v>
      </c>
      <c r="P67" s="40">
        <v>0</v>
      </c>
      <c r="Q67" s="121">
        <v>0</v>
      </c>
      <c r="R67" s="72">
        <v>0</v>
      </c>
      <c r="S67" s="71">
        <v>0</v>
      </c>
      <c r="T67" s="109">
        <v>0</v>
      </c>
    </row>
    <row r="68" spans="1:20" ht="75">
      <c r="A68" s="54">
        <v>49</v>
      </c>
      <c r="B68" s="149" t="s">
        <v>146</v>
      </c>
      <c r="C68" s="140">
        <v>1140354670</v>
      </c>
      <c r="D68" s="368" t="s">
        <v>149</v>
      </c>
      <c r="E68" s="248">
        <f aca="true" t="shared" si="21" ref="E68:E79">SUM(I68+L68+O68+R68)</f>
        <v>19638.486999999997</v>
      </c>
      <c r="F68" s="38">
        <f t="shared" si="19"/>
        <v>19638.489999999998</v>
      </c>
      <c r="G68" s="224">
        <f aca="true" t="shared" si="22" ref="G68:G74">F68/E68</f>
        <v>1.000000152761259</v>
      </c>
      <c r="H68" s="231">
        <v>12195.5</v>
      </c>
      <c r="I68" s="38">
        <v>12195.5</v>
      </c>
      <c r="J68" s="38">
        <v>12195.5</v>
      </c>
      <c r="K68" s="109">
        <f aca="true" t="shared" si="23" ref="K68:K78">J68/I68</f>
        <v>1</v>
      </c>
      <c r="L68" s="39">
        <v>5479.138</v>
      </c>
      <c r="M68" s="38">
        <v>5479.14</v>
      </c>
      <c r="N68" s="166">
        <f t="shared" si="20"/>
        <v>1.0000003650209213</v>
      </c>
      <c r="O68" s="73">
        <v>1963.849</v>
      </c>
      <c r="P68" s="40">
        <v>1963.85</v>
      </c>
      <c r="Q68" s="120">
        <f>SUM(P68/O68)</f>
        <v>1.000000509204119</v>
      </c>
      <c r="R68" s="79">
        <v>0</v>
      </c>
      <c r="S68" s="43">
        <v>0</v>
      </c>
      <c r="T68" s="108">
        <v>0</v>
      </c>
    </row>
    <row r="69" spans="1:22" ht="58.5" customHeight="1">
      <c r="A69" s="54">
        <v>50</v>
      </c>
      <c r="B69" s="148" t="s">
        <v>146</v>
      </c>
      <c r="C69" s="131">
        <v>1140355170</v>
      </c>
      <c r="D69" s="284" t="s">
        <v>50</v>
      </c>
      <c r="E69" s="248">
        <f t="shared" si="21"/>
        <v>16667.148</v>
      </c>
      <c r="F69" s="38">
        <f t="shared" si="19"/>
        <v>16667.15</v>
      </c>
      <c r="G69" s="224">
        <f t="shared" si="22"/>
        <v>1.0000001199965345</v>
      </c>
      <c r="H69" s="266">
        <v>11347</v>
      </c>
      <c r="I69" s="58">
        <v>11347</v>
      </c>
      <c r="J69" s="58">
        <v>11347</v>
      </c>
      <c r="K69" s="109">
        <f t="shared" si="23"/>
        <v>1</v>
      </c>
      <c r="L69" s="59">
        <v>5097.928</v>
      </c>
      <c r="M69" s="58">
        <v>5097.93</v>
      </c>
      <c r="N69" s="167">
        <f t="shared" si="20"/>
        <v>1.0000003923162508</v>
      </c>
      <c r="O69" s="72">
        <v>222.22</v>
      </c>
      <c r="P69" s="71">
        <v>222.22</v>
      </c>
      <c r="Q69" s="121">
        <f>SUM(P69/O69)</f>
        <v>1</v>
      </c>
      <c r="R69" s="72">
        <v>0</v>
      </c>
      <c r="S69" s="71">
        <v>0</v>
      </c>
      <c r="T69" s="109">
        <v>0</v>
      </c>
      <c r="V69" s="29"/>
    </row>
    <row r="70" spans="1:22" ht="58.5" customHeight="1">
      <c r="A70" s="54">
        <v>51</v>
      </c>
      <c r="B70" s="148" t="s">
        <v>146</v>
      </c>
      <c r="C70" s="131" t="s">
        <v>244</v>
      </c>
      <c r="D70" s="284" t="s">
        <v>245</v>
      </c>
      <c r="E70" s="248">
        <f t="shared" si="21"/>
        <v>4029.96</v>
      </c>
      <c r="F70" s="38">
        <f t="shared" si="19"/>
        <v>4029.96</v>
      </c>
      <c r="G70" s="224">
        <f t="shared" si="22"/>
        <v>1</v>
      </c>
      <c r="H70" s="266">
        <v>2675.1</v>
      </c>
      <c r="I70" s="58">
        <v>2675.1</v>
      </c>
      <c r="J70" s="117">
        <v>2675.1</v>
      </c>
      <c r="K70" s="109">
        <f t="shared" si="23"/>
        <v>1</v>
      </c>
      <c r="L70" s="59">
        <v>1201.86</v>
      </c>
      <c r="M70" s="58">
        <v>1201.86</v>
      </c>
      <c r="N70" s="167">
        <f t="shared" si="20"/>
        <v>1</v>
      </c>
      <c r="O70" s="72">
        <v>153</v>
      </c>
      <c r="P70" s="71">
        <v>153</v>
      </c>
      <c r="Q70" s="121">
        <f>SUM(P70/O70)</f>
        <v>1</v>
      </c>
      <c r="R70" s="72">
        <v>0</v>
      </c>
      <c r="S70" s="71">
        <v>0</v>
      </c>
      <c r="T70" s="109">
        <v>0</v>
      </c>
      <c r="V70" s="29"/>
    </row>
    <row r="71" spans="1:22" ht="66.75" customHeight="1">
      <c r="A71" s="54">
        <v>52</v>
      </c>
      <c r="B71" s="148" t="s">
        <v>146</v>
      </c>
      <c r="C71" s="131" t="s">
        <v>246</v>
      </c>
      <c r="D71" s="284" t="s">
        <v>247</v>
      </c>
      <c r="E71" s="248">
        <f t="shared" si="21"/>
        <v>5435.65</v>
      </c>
      <c r="F71" s="38">
        <f t="shared" si="19"/>
        <v>5435.65</v>
      </c>
      <c r="G71" s="224">
        <f t="shared" si="22"/>
        <v>1</v>
      </c>
      <c r="H71" s="266">
        <v>3750.6</v>
      </c>
      <c r="I71" s="58">
        <v>3750.6</v>
      </c>
      <c r="J71" s="117">
        <v>3750.6</v>
      </c>
      <c r="K71" s="109">
        <f t="shared" si="23"/>
        <v>1</v>
      </c>
      <c r="L71" s="59">
        <v>1685.05</v>
      </c>
      <c r="M71" s="58">
        <v>1685.05</v>
      </c>
      <c r="N71" s="109">
        <f t="shared" si="20"/>
        <v>1</v>
      </c>
      <c r="O71" s="72">
        <v>0</v>
      </c>
      <c r="P71" s="71">
        <v>0</v>
      </c>
      <c r="Q71" s="121">
        <v>0</v>
      </c>
      <c r="R71" s="72">
        <v>0</v>
      </c>
      <c r="S71" s="71">
        <v>0</v>
      </c>
      <c r="T71" s="109">
        <v>0</v>
      </c>
      <c r="V71" s="29"/>
    </row>
    <row r="72" spans="1:22" ht="45.75" customHeight="1">
      <c r="A72" s="54">
        <v>53</v>
      </c>
      <c r="B72" s="148" t="s">
        <v>146</v>
      </c>
      <c r="C72" s="131" t="s">
        <v>150</v>
      </c>
      <c r="D72" s="302" t="s">
        <v>151</v>
      </c>
      <c r="E72" s="248">
        <f t="shared" si="21"/>
        <v>1000</v>
      </c>
      <c r="F72" s="38">
        <f t="shared" si="19"/>
        <v>1000</v>
      </c>
      <c r="G72" s="224">
        <f t="shared" si="22"/>
        <v>1</v>
      </c>
      <c r="H72" s="369">
        <v>1000</v>
      </c>
      <c r="I72" s="370">
        <v>1000</v>
      </c>
      <c r="J72" s="371">
        <v>1000</v>
      </c>
      <c r="K72" s="109">
        <f t="shared" si="23"/>
        <v>1</v>
      </c>
      <c r="L72" s="204">
        <v>0</v>
      </c>
      <c r="M72" s="81">
        <v>0</v>
      </c>
      <c r="N72" s="166">
        <v>0</v>
      </c>
      <c r="O72" s="204">
        <v>0</v>
      </c>
      <c r="P72" s="81">
        <v>0</v>
      </c>
      <c r="Q72" s="120">
        <v>0</v>
      </c>
      <c r="R72" s="44">
        <v>0</v>
      </c>
      <c r="S72" s="45">
        <v>0</v>
      </c>
      <c r="T72" s="108">
        <v>0</v>
      </c>
      <c r="V72" s="29"/>
    </row>
    <row r="73" spans="1:20" ht="61.5" customHeight="1">
      <c r="A73" s="54">
        <v>54</v>
      </c>
      <c r="B73" s="148" t="s">
        <v>146</v>
      </c>
      <c r="C73" s="131" t="s">
        <v>178</v>
      </c>
      <c r="D73" s="284" t="s">
        <v>147</v>
      </c>
      <c r="E73" s="248">
        <f t="shared" si="21"/>
        <v>364.7</v>
      </c>
      <c r="F73" s="38">
        <f t="shared" si="19"/>
        <v>364.7</v>
      </c>
      <c r="G73" s="224">
        <f t="shared" si="22"/>
        <v>1</v>
      </c>
      <c r="H73" s="372">
        <v>350</v>
      </c>
      <c r="I73" s="82">
        <v>350</v>
      </c>
      <c r="J73" s="82">
        <v>350</v>
      </c>
      <c r="K73" s="109">
        <f t="shared" si="23"/>
        <v>1</v>
      </c>
      <c r="L73" s="160">
        <v>14.7</v>
      </c>
      <c r="M73" s="82">
        <v>14.7</v>
      </c>
      <c r="N73" s="167">
        <f>SUM(M73/L73)</f>
        <v>1</v>
      </c>
      <c r="O73" s="160">
        <v>0</v>
      </c>
      <c r="P73" s="82">
        <v>0</v>
      </c>
      <c r="Q73" s="121">
        <v>0</v>
      </c>
      <c r="R73" s="59">
        <v>0</v>
      </c>
      <c r="S73" s="58">
        <v>0</v>
      </c>
      <c r="T73" s="109">
        <v>0</v>
      </c>
    </row>
    <row r="74" spans="1:20" ht="156" customHeight="1">
      <c r="A74" s="54">
        <v>55</v>
      </c>
      <c r="B74" s="148" t="s">
        <v>146</v>
      </c>
      <c r="C74" s="131" t="s">
        <v>152</v>
      </c>
      <c r="D74" s="302" t="s">
        <v>175</v>
      </c>
      <c r="E74" s="248">
        <f t="shared" si="21"/>
        <v>36756.255</v>
      </c>
      <c r="F74" s="38">
        <f t="shared" si="19"/>
        <v>36756.26</v>
      </c>
      <c r="G74" s="224">
        <f t="shared" si="22"/>
        <v>1.000000136031269</v>
      </c>
      <c r="H74" s="372">
        <v>31757.4</v>
      </c>
      <c r="I74" s="82">
        <v>31757.4</v>
      </c>
      <c r="J74" s="82">
        <v>31757.4</v>
      </c>
      <c r="K74" s="109">
        <f t="shared" si="23"/>
        <v>1</v>
      </c>
      <c r="L74" s="160">
        <v>1323.225</v>
      </c>
      <c r="M74" s="82">
        <v>1323.23</v>
      </c>
      <c r="N74" s="167">
        <f>SUM(M74/L74)</f>
        <v>1.0000037786468667</v>
      </c>
      <c r="O74" s="160">
        <v>3675.63</v>
      </c>
      <c r="P74" s="82">
        <v>3675.63</v>
      </c>
      <c r="Q74" s="121">
        <f>P74/O74</f>
        <v>1</v>
      </c>
      <c r="R74" s="59">
        <v>0</v>
      </c>
      <c r="S74" s="58">
        <v>0</v>
      </c>
      <c r="T74" s="109">
        <v>0</v>
      </c>
    </row>
    <row r="75" spans="1:20" ht="233.25" customHeight="1">
      <c r="A75" s="54">
        <v>56</v>
      </c>
      <c r="B75" s="157" t="s">
        <v>146</v>
      </c>
      <c r="C75" s="234" t="s">
        <v>152</v>
      </c>
      <c r="D75" s="302" t="s">
        <v>176</v>
      </c>
      <c r="E75" s="248">
        <f t="shared" si="21"/>
        <v>38611.77100000001</v>
      </c>
      <c r="F75" s="38">
        <f t="shared" si="19"/>
        <v>38611.770000000004</v>
      </c>
      <c r="G75" s="224">
        <f>F75/E75</f>
        <v>0.9999999741011619</v>
      </c>
      <c r="H75" s="245">
        <v>34507.3</v>
      </c>
      <c r="I75" s="98">
        <v>34507.3</v>
      </c>
      <c r="J75" s="98">
        <v>34507.3</v>
      </c>
      <c r="K75" s="109">
        <f t="shared" si="23"/>
        <v>1</v>
      </c>
      <c r="L75" s="39">
        <v>1437.804</v>
      </c>
      <c r="M75" s="58">
        <v>1437.8</v>
      </c>
      <c r="N75" s="167">
        <f>SUM(M75/L75)</f>
        <v>0.999997217979641</v>
      </c>
      <c r="O75" s="72">
        <v>2666.667</v>
      </c>
      <c r="P75" s="71">
        <v>2666.67</v>
      </c>
      <c r="Q75" s="121">
        <f>SUM(P75/O75)</f>
        <v>1.0000011249998595</v>
      </c>
      <c r="R75" s="72">
        <v>0</v>
      </c>
      <c r="S75" s="71">
        <v>0</v>
      </c>
      <c r="T75" s="109">
        <v>0</v>
      </c>
    </row>
    <row r="76" spans="1:20" ht="174" customHeight="1">
      <c r="A76" s="54">
        <v>57</v>
      </c>
      <c r="B76" s="157" t="s">
        <v>146</v>
      </c>
      <c r="C76" s="131" t="s">
        <v>152</v>
      </c>
      <c r="D76" s="302" t="s">
        <v>175</v>
      </c>
      <c r="E76" s="248">
        <f t="shared" si="21"/>
        <v>74931.531</v>
      </c>
      <c r="F76" s="38">
        <f t="shared" si="19"/>
        <v>74931.53</v>
      </c>
      <c r="G76" s="224">
        <f>F76/E76</f>
        <v>0.9999999866544832</v>
      </c>
      <c r="H76" s="245">
        <v>49000.4</v>
      </c>
      <c r="I76" s="98">
        <v>49000.4</v>
      </c>
      <c r="J76" s="98">
        <v>49000.4</v>
      </c>
      <c r="K76" s="109">
        <f t="shared" si="23"/>
        <v>1</v>
      </c>
      <c r="L76" s="39">
        <v>22184.551</v>
      </c>
      <c r="M76" s="58">
        <v>22184.55</v>
      </c>
      <c r="N76" s="167">
        <f>SUM(M76/L76)</f>
        <v>0.9999999549235862</v>
      </c>
      <c r="O76" s="72">
        <v>3746.58</v>
      </c>
      <c r="P76" s="71">
        <v>3746.58</v>
      </c>
      <c r="Q76" s="121">
        <f>SUM(P76/O76)</f>
        <v>1</v>
      </c>
      <c r="R76" s="72">
        <v>0</v>
      </c>
      <c r="S76" s="71">
        <v>0</v>
      </c>
      <c r="T76" s="109">
        <v>0</v>
      </c>
    </row>
    <row r="77" spans="1:20" ht="188.25" customHeight="1">
      <c r="A77" s="54">
        <v>58</v>
      </c>
      <c r="B77" s="148" t="s">
        <v>146</v>
      </c>
      <c r="C77" s="131" t="s">
        <v>152</v>
      </c>
      <c r="D77" s="302" t="s">
        <v>177</v>
      </c>
      <c r="E77" s="248">
        <f t="shared" si="21"/>
        <v>147490.596</v>
      </c>
      <c r="F77" s="38">
        <f t="shared" si="19"/>
        <v>147490.596</v>
      </c>
      <c r="G77" s="224">
        <f>F77/E77</f>
        <v>1</v>
      </c>
      <c r="H77" s="372">
        <v>96109.7</v>
      </c>
      <c r="I77" s="82">
        <v>96109.7</v>
      </c>
      <c r="J77" s="82">
        <v>96109.7</v>
      </c>
      <c r="K77" s="109">
        <f t="shared" si="23"/>
        <v>1</v>
      </c>
      <c r="L77" s="59">
        <v>44006.366</v>
      </c>
      <c r="M77" s="58">
        <v>44006.366</v>
      </c>
      <c r="N77" s="167">
        <f>SUM(M77/L77)</f>
        <v>1</v>
      </c>
      <c r="O77" s="72">
        <v>7374.53</v>
      </c>
      <c r="P77" s="71">
        <v>7374.53</v>
      </c>
      <c r="Q77" s="121">
        <f>SUM(P77/O77)</f>
        <v>1</v>
      </c>
      <c r="R77" s="72">
        <v>0</v>
      </c>
      <c r="S77" s="71">
        <v>0</v>
      </c>
      <c r="T77" s="109">
        <v>0</v>
      </c>
    </row>
    <row r="78" spans="1:20" ht="68.25" customHeight="1">
      <c r="A78" s="54">
        <v>59</v>
      </c>
      <c r="B78" s="148" t="s">
        <v>146</v>
      </c>
      <c r="C78" s="131" t="s">
        <v>178</v>
      </c>
      <c r="D78" s="302" t="s">
        <v>147</v>
      </c>
      <c r="E78" s="248">
        <f t="shared" si="21"/>
        <v>1050</v>
      </c>
      <c r="F78" s="38">
        <f t="shared" si="19"/>
        <v>1050</v>
      </c>
      <c r="G78" s="224">
        <f>F78/E78</f>
        <v>1</v>
      </c>
      <c r="H78" s="372">
        <v>1000</v>
      </c>
      <c r="I78" s="82">
        <v>1000</v>
      </c>
      <c r="J78" s="82">
        <v>1000</v>
      </c>
      <c r="K78" s="109">
        <f t="shared" si="23"/>
        <v>1</v>
      </c>
      <c r="L78" s="59">
        <v>50</v>
      </c>
      <c r="M78" s="58">
        <v>50</v>
      </c>
      <c r="N78" s="167">
        <f>M78/L78</f>
        <v>1</v>
      </c>
      <c r="O78" s="72">
        <v>0</v>
      </c>
      <c r="P78" s="71">
        <v>0</v>
      </c>
      <c r="Q78" s="121">
        <v>0</v>
      </c>
      <c r="R78" s="72">
        <v>0</v>
      </c>
      <c r="S78" s="71">
        <v>0</v>
      </c>
      <c r="T78" s="109">
        <v>0</v>
      </c>
    </row>
    <row r="79" spans="1:20" ht="87.75" customHeight="1" thickBot="1">
      <c r="A79" s="54">
        <v>60</v>
      </c>
      <c r="B79" s="148" t="s">
        <v>146</v>
      </c>
      <c r="C79" s="131" t="s">
        <v>225</v>
      </c>
      <c r="D79" s="373" t="s">
        <v>226</v>
      </c>
      <c r="E79" s="248">
        <f t="shared" si="21"/>
        <v>74536.2</v>
      </c>
      <c r="F79" s="38">
        <f t="shared" si="19"/>
        <v>74536.2</v>
      </c>
      <c r="G79" s="224">
        <f>F79/E79</f>
        <v>1</v>
      </c>
      <c r="H79" s="245">
        <v>58036.2</v>
      </c>
      <c r="I79" s="98">
        <v>58036.2</v>
      </c>
      <c r="J79" s="98">
        <v>58036.2</v>
      </c>
      <c r="K79" s="109">
        <f>J79/I79</f>
        <v>1</v>
      </c>
      <c r="L79" s="39">
        <v>16500</v>
      </c>
      <c r="M79" s="38">
        <v>16500</v>
      </c>
      <c r="N79" s="167">
        <f>M79/L79</f>
        <v>1</v>
      </c>
      <c r="O79" s="73">
        <v>0</v>
      </c>
      <c r="P79" s="40">
        <v>0</v>
      </c>
      <c r="Q79" s="121">
        <v>0</v>
      </c>
      <c r="R79" s="73">
        <v>0</v>
      </c>
      <c r="S79" s="40">
        <v>0</v>
      </c>
      <c r="T79" s="109">
        <v>0</v>
      </c>
    </row>
    <row r="80" spans="1:20" ht="60.75" customHeight="1">
      <c r="A80" s="54"/>
      <c r="B80" s="155"/>
      <c r="C80" s="141" t="s">
        <v>154</v>
      </c>
      <c r="D80" s="186" t="s">
        <v>145</v>
      </c>
      <c r="E80" s="239"/>
      <c r="F80" s="64"/>
      <c r="G80" s="229"/>
      <c r="H80" s="256"/>
      <c r="I80" s="84"/>
      <c r="J80" s="84"/>
      <c r="K80" s="85"/>
      <c r="L80" s="83"/>
      <c r="M80" s="84"/>
      <c r="N80" s="173"/>
      <c r="O80" s="83"/>
      <c r="P80" s="84"/>
      <c r="Q80" s="85"/>
      <c r="R80" s="65"/>
      <c r="S80" s="64"/>
      <c r="T80" s="66"/>
    </row>
    <row r="81" spans="1:20" ht="42.75" customHeight="1" thickBot="1">
      <c r="A81" s="54">
        <v>61</v>
      </c>
      <c r="B81" s="158" t="s">
        <v>143</v>
      </c>
      <c r="C81" s="235">
        <v>3180052990</v>
      </c>
      <c r="D81" s="374" t="s">
        <v>144</v>
      </c>
      <c r="E81" s="249">
        <f>SUM(I81+L81+O81+R81)</f>
        <v>39422.867</v>
      </c>
      <c r="F81" s="61">
        <f>J81+M81+P81+S81</f>
        <v>39422.86666666667</v>
      </c>
      <c r="G81" s="228">
        <f>F81/E81</f>
        <v>0.9999999915446706</v>
      </c>
      <c r="H81" s="182">
        <v>24481.6</v>
      </c>
      <c r="I81" s="100">
        <v>24481.6</v>
      </c>
      <c r="J81" s="100">
        <v>24481.6</v>
      </c>
      <c r="K81" s="101">
        <f>J81/I81</f>
        <v>1</v>
      </c>
      <c r="L81" s="62">
        <v>10998.98</v>
      </c>
      <c r="M81" s="61">
        <v>10998.98</v>
      </c>
      <c r="N81" s="199">
        <f>SUM(M81/L81)</f>
        <v>1</v>
      </c>
      <c r="O81" s="75">
        <v>3942.287</v>
      </c>
      <c r="P81" s="76">
        <f>(J81+M81)*10%/90%</f>
        <v>3942.286666666667</v>
      </c>
      <c r="Q81" s="123">
        <f>SUM(P81/O81)</f>
        <v>0.9999999154467107</v>
      </c>
      <c r="R81" s="118">
        <v>0</v>
      </c>
      <c r="S81" s="80">
        <v>0</v>
      </c>
      <c r="T81" s="110">
        <v>0</v>
      </c>
    </row>
    <row r="82" spans="1:20" ht="54" customHeight="1">
      <c r="A82" s="54"/>
      <c r="B82" s="149"/>
      <c r="C82" s="141">
        <v>12</v>
      </c>
      <c r="D82" s="186" t="s">
        <v>215</v>
      </c>
      <c r="E82" s="48"/>
      <c r="F82" s="38"/>
      <c r="G82" s="225"/>
      <c r="H82" s="245"/>
      <c r="I82" s="98"/>
      <c r="J82" s="98"/>
      <c r="K82" s="97"/>
      <c r="L82" s="39"/>
      <c r="M82" s="38"/>
      <c r="N82" s="168"/>
      <c r="O82" s="73"/>
      <c r="P82" s="40"/>
      <c r="Q82" s="122"/>
      <c r="R82" s="73"/>
      <c r="S82" s="40"/>
      <c r="T82" s="97"/>
    </row>
    <row r="83" spans="1:20" ht="239.25" customHeight="1">
      <c r="A83" s="57">
        <v>62</v>
      </c>
      <c r="B83" s="148" t="s">
        <v>143</v>
      </c>
      <c r="C83" s="131" t="s">
        <v>274</v>
      </c>
      <c r="D83" s="302" t="s">
        <v>216</v>
      </c>
      <c r="E83" s="248">
        <f>SUM(I83+L83+O83+R83)</f>
        <v>177260.6</v>
      </c>
      <c r="F83" s="58">
        <f>J83+M83+P83+S83</f>
        <v>177034.1</v>
      </c>
      <c r="G83" s="224">
        <f>F83/E83</f>
        <v>0.9987222202790693</v>
      </c>
      <c r="H83" s="372">
        <v>114968.8</v>
      </c>
      <c r="I83" s="82">
        <v>113968.8</v>
      </c>
      <c r="J83" s="82">
        <v>113968.8</v>
      </c>
      <c r="K83" s="109">
        <f>J83/I83</f>
        <v>1</v>
      </c>
      <c r="L83" s="59">
        <v>51387.3</v>
      </c>
      <c r="M83" s="58">
        <v>51203.4</v>
      </c>
      <c r="N83" s="167">
        <f>M83/L83</f>
        <v>0.9964212947557081</v>
      </c>
      <c r="O83" s="72">
        <v>11904.5</v>
      </c>
      <c r="P83" s="71">
        <v>11861.9</v>
      </c>
      <c r="Q83" s="121">
        <f>P83/O83</f>
        <v>0.996421521273468</v>
      </c>
      <c r="R83" s="72">
        <v>0</v>
      </c>
      <c r="S83" s="71">
        <v>0</v>
      </c>
      <c r="T83" s="109">
        <v>0</v>
      </c>
    </row>
    <row r="84" spans="1:20" ht="68.25" customHeight="1" thickBot="1">
      <c r="A84" s="60">
        <v>63</v>
      </c>
      <c r="B84" s="375" t="s">
        <v>143</v>
      </c>
      <c r="C84" s="375" t="s">
        <v>275</v>
      </c>
      <c r="D84" s="376" t="s">
        <v>276</v>
      </c>
      <c r="E84" s="249">
        <f>SUM(I84+L84+O84+R84)</f>
        <v>2952.4</v>
      </c>
      <c r="F84" s="61">
        <f>J84+M84+P84+S84</f>
        <v>2952.4</v>
      </c>
      <c r="G84" s="226">
        <f>F84/E84</f>
        <v>1</v>
      </c>
      <c r="H84" s="303">
        <v>2834.3</v>
      </c>
      <c r="I84" s="100">
        <v>2834.3</v>
      </c>
      <c r="J84" s="100">
        <v>2834.3</v>
      </c>
      <c r="K84" s="101">
        <f>J84/I84</f>
        <v>1</v>
      </c>
      <c r="L84" s="62">
        <v>118.1</v>
      </c>
      <c r="M84" s="61">
        <v>118.1</v>
      </c>
      <c r="N84" s="171">
        <f>M84/L84</f>
        <v>1</v>
      </c>
      <c r="O84" s="75">
        <v>0</v>
      </c>
      <c r="P84" s="76">
        <v>0</v>
      </c>
      <c r="Q84" s="124">
        <v>0</v>
      </c>
      <c r="R84" s="75">
        <v>0</v>
      </c>
      <c r="S84" s="76">
        <v>0</v>
      </c>
      <c r="T84" s="101">
        <v>0</v>
      </c>
    </row>
    <row r="85" spans="1:20" ht="44.25" customHeight="1">
      <c r="A85" s="54"/>
      <c r="B85" s="149"/>
      <c r="C85" s="142">
        <v>13</v>
      </c>
      <c r="D85" s="377" t="s">
        <v>29</v>
      </c>
      <c r="E85" s="48"/>
      <c r="F85" s="87"/>
      <c r="G85" s="225"/>
      <c r="H85" s="89"/>
      <c r="I85" s="87"/>
      <c r="J85" s="87"/>
      <c r="K85" s="97"/>
      <c r="L85" s="48"/>
      <c r="M85" s="87"/>
      <c r="N85" s="174"/>
      <c r="O85" s="48"/>
      <c r="P85" s="87"/>
      <c r="Q85" s="88"/>
      <c r="R85" s="48"/>
      <c r="S85" s="87"/>
      <c r="T85" s="88"/>
    </row>
    <row r="86" spans="1:20" ht="82.5" customHeight="1">
      <c r="A86" s="54">
        <v>64</v>
      </c>
      <c r="B86" s="149" t="s">
        <v>23</v>
      </c>
      <c r="C86" s="140" t="s">
        <v>170</v>
      </c>
      <c r="D86" s="378" t="s">
        <v>141</v>
      </c>
      <c r="E86" s="48">
        <f>SUM(I86+L86+O86+R86)</f>
        <v>10921.49778</v>
      </c>
      <c r="F86" s="58">
        <f>J86+M86+P86+S86</f>
        <v>10921.49778</v>
      </c>
      <c r="G86" s="224">
        <f>F86/E86</f>
        <v>1</v>
      </c>
      <c r="H86" s="266">
        <v>6968.524</v>
      </c>
      <c r="I86" s="58">
        <v>6968.524</v>
      </c>
      <c r="J86" s="58">
        <v>6968.524</v>
      </c>
      <c r="K86" s="109">
        <f>J86/I86</f>
        <v>1</v>
      </c>
      <c r="L86" s="59">
        <v>3130.796</v>
      </c>
      <c r="M86" s="58">
        <v>3130.796</v>
      </c>
      <c r="N86" s="167">
        <f>SUM(M86/L86)</f>
        <v>1</v>
      </c>
      <c r="O86" s="72">
        <v>822.17778</v>
      </c>
      <c r="P86" s="71">
        <v>822.17778</v>
      </c>
      <c r="Q86" s="121">
        <f>SUM(P86/O86)</f>
        <v>1</v>
      </c>
      <c r="R86" s="72">
        <v>0</v>
      </c>
      <c r="S86" s="71">
        <v>0</v>
      </c>
      <c r="T86" s="109">
        <v>0</v>
      </c>
    </row>
    <row r="87" spans="1:20" s="30" customFormat="1" ht="54" customHeight="1">
      <c r="A87" s="54">
        <v>65</v>
      </c>
      <c r="B87" s="147" t="s">
        <v>70</v>
      </c>
      <c r="C87" s="196" t="s">
        <v>159</v>
      </c>
      <c r="D87" s="379" t="s">
        <v>155</v>
      </c>
      <c r="E87" s="250">
        <f>SUM(I87+L87+O87+R87)</f>
        <v>74667.56416</v>
      </c>
      <c r="F87" s="45">
        <f>J87+M87+P87+S87</f>
        <v>74667.56436</v>
      </c>
      <c r="G87" s="223">
        <f>F87/E87</f>
        <v>1.0000000026785394</v>
      </c>
      <c r="H87" s="266">
        <v>66252.68968</v>
      </c>
      <c r="I87" s="58">
        <v>66252.68968</v>
      </c>
      <c r="J87" s="58">
        <v>66252.68968</v>
      </c>
      <c r="K87" s="109">
        <f>J87/I87</f>
        <v>1</v>
      </c>
      <c r="L87" s="59">
        <v>2760.62768</v>
      </c>
      <c r="M87" s="58">
        <v>2760.62768</v>
      </c>
      <c r="N87" s="166">
        <f>SUM(M87/L87)</f>
        <v>1</v>
      </c>
      <c r="O87" s="204">
        <v>5654.2468</v>
      </c>
      <c r="P87" s="81">
        <v>5654.247</v>
      </c>
      <c r="Q87" s="121">
        <f>SUM(P87/O87)</f>
        <v>1.0000000353716432</v>
      </c>
      <c r="R87" s="44">
        <v>0</v>
      </c>
      <c r="S87" s="45">
        <v>0</v>
      </c>
      <c r="T87" s="108">
        <v>0</v>
      </c>
    </row>
    <row r="88" spans="1:20" s="30" customFormat="1" ht="63" customHeight="1">
      <c r="A88" s="54">
        <v>66</v>
      </c>
      <c r="B88" s="148" t="s">
        <v>23</v>
      </c>
      <c r="C88" s="234" t="s">
        <v>171</v>
      </c>
      <c r="D88" s="380" t="s">
        <v>142</v>
      </c>
      <c r="E88" s="250">
        <f>SUM(I88+L88+O88+R88)</f>
        <v>33382.978859999996</v>
      </c>
      <c r="F88" s="117">
        <f>J88+M88+P88+S88</f>
        <v>33382.978859999996</v>
      </c>
      <c r="G88" s="227">
        <f>F88/E88</f>
        <v>1</v>
      </c>
      <c r="H88" s="266">
        <v>29662.8592</v>
      </c>
      <c r="I88" s="58">
        <v>29662.8592</v>
      </c>
      <c r="J88" s="58">
        <v>29662.8592</v>
      </c>
      <c r="K88" s="109">
        <f>J88/I88</f>
        <v>1</v>
      </c>
      <c r="L88" s="59">
        <v>1235.98333</v>
      </c>
      <c r="M88" s="58">
        <v>1235.98333</v>
      </c>
      <c r="N88" s="175">
        <f>M88/L88</f>
        <v>1</v>
      </c>
      <c r="O88" s="91">
        <v>2484.13633</v>
      </c>
      <c r="P88" s="90">
        <v>2484.13633</v>
      </c>
      <c r="Q88" s="121">
        <f>SUM(P88/O88)</f>
        <v>1</v>
      </c>
      <c r="R88" s="91">
        <v>0</v>
      </c>
      <c r="S88" s="90">
        <v>0</v>
      </c>
      <c r="T88" s="102">
        <v>0</v>
      </c>
    </row>
    <row r="89" spans="1:20" s="30" customFormat="1" ht="83.25" customHeight="1" thickBot="1">
      <c r="A89" s="54">
        <v>67</v>
      </c>
      <c r="B89" s="156" t="s">
        <v>70</v>
      </c>
      <c r="C89" s="138" t="s">
        <v>156</v>
      </c>
      <c r="D89" s="381" t="s">
        <v>157</v>
      </c>
      <c r="E89" s="249">
        <f>SUM(I89+L89+O89+R89)</f>
        <v>473596.42043</v>
      </c>
      <c r="F89" s="61">
        <f>J89+M89+P89+S89</f>
        <v>473596.42043</v>
      </c>
      <c r="G89" s="226">
        <f>F89/E89</f>
        <v>1</v>
      </c>
      <c r="H89" s="293">
        <v>406878.76297</v>
      </c>
      <c r="I89" s="61">
        <v>406878.76297</v>
      </c>
      <c r="J89" s="61">
        <v>406878.76297</v>
      </c>
      <c r="K89" s="109">
        <f>J89/I89</f>
        <v>1</v>
      </c>
      <c r="L89" s="62">
        <v>66717.65746</v>
      </c>
      <c r="M89" s="61">
        <v>66717.65746</v>
      </c>
      <c r="N89" s="171">
        <f>M89/L89</f>
        <v>1</v>
      </c>
      <c r="O89" s="75">
        <v>0</v>
      </c>
      <c r="P89" s="76">
        <v>0</v>
      </c>
      <c r="Q89" s="124">
        <v>0</v>
      </c>
      <c r="R89" s="75">
        <v>0</v>
      </c>
      <c r="S89" s="76">
        <v>0</v>
      </c>
      <c r="T89" s="101">
        <v>0</v>
      </c>
    </row>
    <row r="90" spans="1:20" ht="59.25" customHeight="1">
      <c r="A90" s="86"/>
      <c r="B90" s="149"/>
      <c r="C90" s="142">
        <v>15</v>
      </c>
      <c r="D90" s="377" t="s">
        <v>30</v>
      </c>
      <c r="E90" s="55"/>
      <c r="F90" s="92"/>
      <c r="G90" s="223"/>
      <c r="H90" s="94"/>
      <c r="I90" s="92"/>
      <c r="J90" s="92"/>
      <c r="K90" s="108"/>
      <c r="L90" s="55"/>
      <c r="M90" s="92"/>
      <c r="N90" s="176"/>
      <c r="O90" s="55"/>
      <c r="P90" s="92"/>
      <c r="Q90" s="93"/>
      <c r="R90" s="44"/>
      <c r="S90" s="45"/>
      <c r="T90" s="46"/>
    </row>
    <row r="91" spans="1:20" ht="121.5" customHeight="1">
      <c r="A91" s="57">
        <v>68</v>
      </c>
      <c r="B91" s="148" t="s">
        <v>24</v>
      </c>
      <c r="C91" s="131" t="s">
        <v>56</v>
      </c>
      <c r="D91" s="382" t="s">
        <v>179</v>
      </c>
      <c r="E91" s="248">
        <f aca="true" t="shared" si="24" ref="E91:E96">SUM(I91+L91+O91+R91)</f>
        <v>87889.17000000001</v>
      </c>
      <c r="F91" s="58">
        <f aca="true" t="shared" si="25" ref="F91:F96">J91+M91+P91+S91</f>
        <v>87889.17000000001</v>
      </c>
      <c r="G91" s="224">
        <f>F91/E91</f>
        <v>1</v>
      </c>
      <c r="H91" s="268">
        <v>84373.6</v>
      </c>
      <c r="I91" s="96">
        <v>84373.6</v>
      </c>
      <c r="J91" s="96">
        <v>84373.6</v>
      </c>
      <c r="K91" s="111">
        <f aca="true" t="shared" si="26" ref="K91:K96">J91/I91</f>
        <v>1</v>
      </c>
      <c r="L91" s="95">
        <v>3515.57</v>
      </c>
      <c r="M91" s="96">
        <v>3515.57</v>
      </c>
      <c r="N91" s="167">
        <f>SUM(M91/L91)</f>
        <v>1</v>
      </c>
      <c r="O91" s="95">
        <v>0</v>
      </c>
      <c r="P91" s="96">
        <v>0</v>
      </c>
      <c r="Q91" s="121">
        <v>0</v>
      </c>
      <c r="R91" s="95">
        <v>0</v>
      </c>
      <c r="S91" s="96">
        <v>0</v>
      </c>
      <c r="T91" s="109">
        <v>0</v>
      </c>
    </row>
    <row r="92" spans="1:20" ht="144" customHeight="1">
      <c r="A92" s="57">
        <v>69</v>
      </c>
      <c r="B92" s="157" t="s">
        <v>24</v>
      </c>
      <c r="C92" s="131" t="s">
        <v>180</v>
      </c>
      <c r="D92" s="383" t="s">
        <v>181</v>
      </c>
      <c r="E92" s="248">
        <f t="shared" si="24"/>
        <v>7173.75</v>
      </c>
      <c r="F92" s="58">
        <f t="shared" si="25"/>
        <v>7173.75</v>
      </c>
      <c r="G92" s="224">
        <f>F92/E92</f>
        <v>1</v>
      </c>
      <c r="H92" s="266">
        <v>6886.8</v>
      </c>
      <c r="I92" s="58">
        <v>6886.8</v>
      </c>
      <c r="J92" s="58">
        <v>6886.8</v>
      </c>
      <c r="K92" s="111">
        <f t="shared" si="26"/>
        <v>1</v>
      </c>
      <c r="L92" s="59">
        <v>286.95</v>
      </c>
      <c r="M92" s="58">
        <v>286.95</v>
      </c>
      <c r="N92" s="167">
        <f>SUM(M92/L92)</f>
        <v>1</v>
      </c>
      <c r="O92" s="59">
        <v>0</v>
      </c>
      <c r="P92" s="58">
        <v>0</v>
      </c>
      <c r="Q92" s="121">
        <v>0</v>
      </c>
      <c r="R92" s="59">
        <v>0</v>
      </c>
      <c r="S92" s="58">
        <v>0</v>
      </c>
      <c r="T92" s="109">
        <v>0</v>
      </c>
    </row>
    <row r="93" spans="1:20" ht="135">
      <c r="A93" s="57">
        <v>70</v>
      </c>
      <c r="B93" s="148" t="s">
        <v>24</v>
      </c>
      <c r="C93" s="131" t="s">
        <v>182</v>
      </c>
      <c r="D93" s="383" t="s">
        <v>265</v>
      </c>
      <c r="E93" s="248">
        <f t="shared" si="24"/>
        <v>10485</v>
      </c>
      <c r="F93" s="58">
        <f t="shared" si="25"/>
        <v>10485</v>
      </c>
      <c r="G93" s="224">
        <f aca="true" t="shared" si="27" ref="G93:G142">F93/E93</f>
        <v>1</v>
      </c>
      <c r="H93" s="266">
        <v>10065.6</v>
      </c>
      <c r="I93" s="58">
        <v>10065.6</v>
      </c>
      <c r="J93" s="58">
        <v>10065.6</v>
      </c>
      <c r="K93" s="111">
        <f t="shared" si="26"/>
        <v>1</v>
      </c>
      <c r="L93" s="59">
        <v>419.4</v>
      </c>
      <c r="M93" s="58">
        <v>419.4</v>
      </c>
      <c r="N93" s="167">
        <f>SUM(M93/L93)</f>
        <v>1</v>
      </c>
      <c r="O93" s="95">
        <v>0</v>
      </c>
      <c r="P93" s="96">
        <v>0</v>
      </c>
      <c r="Q93" s="121">
        <v>0</v>
      </c>
      <c r="R93" s="59">
        <v>0</v>
      </c>
      <c r="S93" s="58">
        <v>0</v>
      </c>
      <c r="T93" s="109">
        <v>0</v>
      </c>
    </row>
    <row r="94" spans="1:20" ht="75">
      <c r="A94" s="57">
        <v>71</v>
      </c>
      <c r="B94" s="148" t="s">
        <v>24</v>
      </c>
      <c r="C94" s="131" t="s">
        <v>153</v>
      </c>
      <c r="D94" s="384" t="s">
        <v>183</v>
      </c>
      <c r="E94" s="248">
        <f t="shared" si="24"/>
        <v>25719.4</v>
      </c>
      <c r="F94" s="71">
        <f t="shared" si="25"/>
        <v>25719.4</v>
      </c>
      <c r="G94" s="224">
        <f t="shared" si="27"/>
        <v>1</v>
      </c>
      <c r="H94" s="266">
        <v>25719.4</v>
      </c>
      <c r="I94" s="58">
        <v>25719.4</v>
      </c>
      <c r="J94" s="58">
        <v>25719.4</v>
      </c>
      <c r="K94" s="111">
        <f t="shared" si="26"/>
        <v>1</v>
      </c>
      <c r="L94" s="59">
        <v>0</v>
      </c>
      <c r="M94" s="58">
        <v>0</v>
      </c>
      <c r="N94" s="167">
        <v>0</v>
      </c>
      <c r="O94" s="59">
        <v>0</v>
      </c>
      <c r="P94" s="58">
        <v>0</v>
      </c>
      <c r="Q94" s="109">
        <v>0</v>
      </c>
      <c r="R94" s="59">
        <v>0</v>
      </c>
      <c r="S94" s="58">
        <v>0</v>
      </c>
      <c r="T94" s="109">
        <v>0</v>
      </c>
    </row>
    <row r="95" spans="1:20" ht="39" customHeight="1">
      <c r="A95" s="57">
        <v>72</v>
      </c>
      <c r="B95" s="218" t="s">
        <v>24</v>
      </c>
      <c r="C95" s="219" t="s">
        <v>57</v>
      </c>
      <c r="D95" s="385" t="s">
        <v>58</v>
      </c>
      <c r="E95" s="250">
        <f>SUM(I95+L95+O95+R95)</f>
        <v>11401.74</v>
      </c>
      <c r="F95" s="90">
        <f>J95+M95+P95+S95</f>
        <v>11401.74</v>
      </c>
      <c r="G95" s="227">
        <f>F95/E95</f>
        <v>1</v>
      </c>
      <c r="H95" s="289">
        <v>7867.2</v>
      </c>
      <c r="I95" s="117">
        <v>7867.2</v>
      </c>
      <c r="J95" s="117">
        <v>7867.2</v>
      </c>
      <c r="K95" s="111">
        <f t="shared" si="26"/>
        <v>1</v>
      </c>
      <c r="L95" s="113">
        <v>2394.37</v>
      </c>
      <c r="M95" s="117">
        <v>2394.37</v>
      </c>
      <c r="N95" s="175">
        <f>SUM(M95/L95)</f>
        <v>1</v>
      </c>
      <c r="O95" s="113">
        <v>1140.17</v>
      </c>
      <c r="P95" s="117">
        <v>1140.17</v>
      </c>
      <c r="Q95" s="102">
        <f>SUM(P95/O95)</f>
        <v>1</v>
      </c>
      <c r="R95" s="113">
        <v>0</v>
      </c>
      <c r="S95" s="117">
        <v>0</v>
      </c>
      <c r="T95" s="102">
        <v>0</v>
      </c>
    </row>
    <row r="96" spans="1:20" ht="138" customHeight="1" thickBot="1">
      <c r="A96" s="57">
        <v>73</v>
      </c>
      <c r="B96" s="236" t="s">
        <v>264</v>
      </c>
      <c r="C96" s="237" t="s">
        <v>234</v>
      </c>
      <c r="D96" s="386" t="s">
        <v>235</v>
      </c>
      <c r="E96" s="250">
        <f t="shared" si="24"/>
        <v>1714.4424</v>
      </c>
      <c r="F96" s="90">
        <f t="shared" si="25"/>
        <v>1694.88</v>
      </c>
      <c r="G96" s="227">
        <f>F96/E96</f>
        <v>0.9885896429066384</v>
      </c>
      <c r="H96" s="293">
        <v>831.6</v>
      </c>
      <c r="I96" s="61">
        <v>813.5424</v>
      </c>
      <c r="J96" s="61">
        <v>813.5424</v>
      </c>
      <c r="K96" s="111">
        <f t="shared" si="26"/>
        <v>1</v>
      </c>
      <c r="L96" s="62">
        <v>900.9</v>
      </c>
      <c r="M96" s="61">
        <v>881.3376</v>
      </c>
      <c r="N96" s="175">
        <f>SUM(M96/L96)</f>
        <v>0.9782857142857142</v>
      </c>
      <c r="O96" s="62">
        <v>0</v>
      </c>
      <c r="P96" s="61">
        <v>0</v>
      </c>
      <c r="Q96" s="102">
        <v>0</v>
      </c>
      <c r="R96" s="62">
        <v>0</v>
      </c>
      <c r="S96" s="61">
        <v>0</v>
      </c>
      <c r="T96" s="102">
        <v>0</v>
      </c>
    </row>
    <row r="97" spans="1:20" ht="51.75" customHeight="1">
      <c r="A97" s="104"/>
      <c r="B97" s="341"/>
      <c r="C97" s="342" t="s">
        <v>229</v>
      </c>
      <c r="D97" s="387" t="s">
        <v>230</v>
      </c>
      <c r="E97" s="239"/>
      <c r="F97" s="242"/>
      <c r="G97" s="229"/>
      <c r="H97" s="244"/>
      <c r="I97" s="64"/>
      <c r="J97" s="64"/>
      <c r="K97" s="240"/>
      <c r="L97" s="65"/>
      <c r="M97" s="64"/>
      <c r="N97" s="177"/>
      <c r="O97" s="65"/>
      <c r="P97" s="64"/>
      <c r="Q97" s="105"/>
      <c r="R97" s="65"/>
      <c r="S97" s="64"/>
      <c r="T97" s="105"/>
    </row>
    <row r="98" spans="1:20" ht="179.25" customHeight="1" thickBot="1">
      <c r="A98" s="74">
        <v>74</v>
      </c>
      <c r="B98" s="217" t="s">
        <v>231</v>
      </c>
      <c r="C98" s="238" t="s">
        <v>232</v>
      </c>
      <c r="D98" s="304" t="s">
        <v>233</v>
      </c>
      <c r="E98" s="55">
        <f>SUM(I98+L98+O98+R98)</f>
        <v>11394.480000000001</v>
      </c>
      <c r="F98" s="43">
        <f>J98+M98+P98+S98</f>
        <v>11394.44</v>
      </c>
      <c r="G98" s="223">
        <f>F98/E98</f>
        <v>0.9999964895282627</v>
      </c>
      <c r="H98" s="56">
        <v>10938.7</v>
      </c>
      <c r="I98" s="45">
        <v>10938.7</v>
      </c>
      <c r="J98" s="45">
        <v>10938.66</v>
      </c>
      <c r="K98" s="220">
        <f>J98/I98</f>
        <v>0.9999963432583395</v>
      </c>
      <c r="L98" s="44">
        <v>455.78</v>
      </c>
      <c r="M98" s="45">
        <v>455.78</v>
      </c>
      <c r="N98" s="166">
        <f>SUM(M98/L98)</f>
        <v>1</v>
      </c>
      <c r="O98" s="44">
        <v>0</v>
      </c>
      <c r="P98" s="45">
        <v>0</v>
      </c>
      <c r="Q98" s="108">
        <v>0</v>
      </c>
      <c r="R98" s="44">
        <v>0</v>
      </c>
      <c r="S98" s="45">
        <v>0</v>
      </c>
      <c r="T98" s="108">
        <v>0</v>
      </c>
    </row>
    <row r="99" spans="1:20" ht="57">
      <c r="A99" s="104"/>
      <c r="B99" s="341"/>
      <c r="C99" s="143" t="s">
        <v>67</v>
      </c>
      <c r="D99" s="388" t="s">
        <v>69</v>
      </c>
      <c r="E99" s="183"/>
      <c r="F99" s="242"/>
      <c r="G99" s="229"/>
      <c r="H99" s="345"/>
      <c r="I99" s="346"/>
      <c r="J99" s="346"/>
      <c r="K99" s="105"/>
      <c r="L99" s="345"/>
      <c r="M99" s="346"/>
      <c r="N99" s="105"/>
      <c r="O99" s="65"/>
      <c r="P99" s="64"/>
      <c r="Q99" s="105"/>
      <c r="R99" s="65"/>
      <c r="S99" s="64"/>
      <c r="T99" s="105"/>
    </row>
    <row r="100" spans="1:20" ht="160.5" customHeight="1">
      <c r="A100" s="54">
        <v>75</v>
      </c>
      <c r="B100" s="149" t="s">
        <v>65</v>
      </c>
      <c r="C100" s="343" t="s">
        <v>68</v>
      </c>
      <c r="D100" s="344" t="s">
        <v>132</v>
      </c>
      <c r="E100" s="55">
        <f>SUM(I100+L100+O100+R100)</f>
        <v>4150636.1550000003</v>
      </c>
      <c r="F100" s="45">
        <f>J100+M100+P100+S100</f>
        <v>4144251.003</v>
      </c>
      <c r="G100" s="223">
        <f>F100/E100</f>
        <v>0.9984616449716248</v>
      </c>
      <c r="H100" s="89">
        <v>3627021.5</v>
      </c>
      <c r="I100" s="38">
        <v>3627021.5</v>
      </c>
      <c r="J100" s="38">
        <v>3627021.5</v>
      </c>
      <c r="K100" s="220">
        <f>J100/I100</f>
        <v>1</v>
      </c>
      <c r="L100" s="39">
        <v>476640.984</v>
      </c>
      <c r="M100" s="38">
        <v>470838.229</v>
      </c>
      <c r="N100" s="97">
        <f>SUM(M100/L100)</f>
        <v>0.9878257321657425</v>
      </c>
      <c r="O100" s="39">
        <v>46973.671</v>
      </c>
      <c r="P100" s="38">
        <v>46391.274</v>
      </c>
      <c r="Q100" s="122">
        <f>SUM(P100/O100)</f>
        <v>0.9876016290061723</v>
      </c>
      <c r="R100" s="73">
        <v>0</v>
      </c>
      <c r="S100" s="40">
        <v>0</v>
      </c>
      <c r="T100" s="97">
        <v>0</v>
      </c>
    </row>
    <row r="101" spans="1:20" ht="88.5" customHeight="1">
      <c r="A101" s="257">
        <v>76</v>
      </c>
      <c r="B101" s="251" t="s">
        <v>65</v>
      </c>
      <c r="C101" s="305" t="s">
        <v>240</v>
      </c>
      <c r="D101" s="254" t="s">
        <v>241</v>
      </c>
      <c r="E101" s="248">
        <f>SUM(I101+L101+O101+R101)</f>
        <v>1503405.5</v>
      </c>
      <c r="F101" s="58">
        <f>J101+M101+P101+S101</f>
        <v>1503405.5</v>
      </c>
      <c r="G101" s="224">
        <f>F101/E101</f>
        <v>1</v>
      </c>
      <c r="H101" s="389">
        <v>1503405.5</v>
      </c>
      <c r="I101" s="58">
        <v>1503405.5</v>
      </c>
      <c r="J101" s="58">
        <v>1503405.5</v>
      </c>
      <c r="K101" s="111">
        <f>J101/I101</f>
        <v>1</v>
      </c>
      <c r="L101" s="59">
        <v>0</v>
      </c>
      <c r="M101" s="58">
        <v>0</v>
      </c>
      <c r="N101" s="109">
        <v>0</v>
      </c>
      <c r="O101" s="59">
        <v>0</v>
      </c>
      <c r="P101" s="58">
        <v>0</v>
      </c>
      <c r="Q101" s="109">
        <v>0</v>
      </c>
      <c r="R101" s="72">
        <v>0</v>
      </c>
      <c r="S101" s="71">
        <v>0</v>
      </c>
      <c r="T101" s="109">
        <v>0</v>
      </c>
    </row>
    <row r="102" spans="1:20" ht="78" customHeight="1" thickBot="1">
      <c r="A102" s="54">
        <v>77</v>
      </c>
      <c r="B102" s="156" t="s">
        <v>65</v>
      </c>
      <c r="C102" s="306" t="s">
        <v>242</v>
      </c>
      <c r="D102" s="255" t="s">
        <v>243</v>
      </c>
      <c r="E102" s="390">
        <f>SUM(I102+L102+O102+R102)</f>
        <v>100000</v>
      </c>
      <c r="F102" s="391">
        <f>J102+M102+P102+S102</f>
        <v>100000</v>
      </c>
      <c r="G102" s="228">
        <f>F102/E102</f>
        <v>1</v>
      </c>
      <c r="H102" s="392">
        <v>100000</v>
      </c>
      <c r="I102" s="61">
        <v>100000</v>
      </c>
      <c r="J102" s="61">
        <v>100000</v>
      </c>
      <c r="K102" s="252">
        <f>J102/I102</f>
        <v>1</v>
      </c>
      <c r="L102" s="62">
        <v>0</v>
      </c>
      <c r="M102" s="61">
        <v>0</v>
      </c>
      <c r="N102" s="101">
        <v>0</v>
      </c>
      <c r="O102" s="62">
        <v>0</v>
      </c>
      <c r="P102" s="61">
        <v>0</v>
      </c>
      <c r="Q102" s="101">
        <v>0</v>
      </c>
      <c r="R102" s="75">
        <v>0</v>
      </c>
      <c r="S102" s="76">
        <v>0</v>
      </c>
      <c r="T102" s="101">
        <v>0</v>
      </c>
    </row>
    <row r="103" spans="1:20" ht="85.5">
      <c r="A103" s="86"/>
      <c r="B103" s="149"/>
      <c r="C103" s="142">
        <v>25</v>
      </c>
      <c r="D103" s="307" t="s">
        <v>66</v>
      </c>
      <c r="E103" s="55"/>
      <c r="F103" s="92"/>
      <c r="G103" s="223"/>
      <c r="H103" s="348"/>
      <c r="I103" s="347"/>
      <c r="J103" s="92"/>
      <c r="K103" s="108"/>
      <c r="L103" s="55"/>
      <c r="M103" s="92"/>
      <c r="N103" s="176"/>
      <c r="O103" s="55"/>
      <c r="P103" s="92"/>
      <c r="Q103" s="93"/>
      <c r="R103" s="55"/>
      <c r="S103" s="92"/>
      <c r="T103" s="93"/>
    </row>
    <row r="104" spans="1:20" ht="45">
      <c r="A104" s="57">
        <v>78</v>
      </c>
      <c r="B104" s="148" t="s">
        <v>25</v>
      </c>
      <c r="C104" s="205" t="s">
        <v>119</v>
      </c>
      <c r="D104" s="302" t="s">
        <v>42</v>
      </c>
      <c r="E104" s="248">
        <f aca="true" t="shared" si="28" ref="E104:E128">SUM(I104+L104+O104+R104)</f>
        <v>6648.3</v>
      </c>
      <c r="F104" s="58">
        <f aca="true" t="shared" si="29" ref="F104:F128">J104+M104+P104+S104</f>
        <v>6648.3</v>
      </c>
      <c r="G104" s="224">
        <f t="shared" si="27"/>
        <v>1</v>
      </c>
      <c r="H104" s="59">
        <v>4587.3</v>
      </c>
      <c r="I104" s="58">
        <v>4587.3</v>
      </c>
      <c r="J104" s="58">
        <v>4587.3</v>
      </c>
      <c r="K104" s="109">
        <f>J104/I104</f>
        <v>1</v>
      </c>
      <c r="L104" s="59">
        <v>2061</v>
      </c>
      <c r="M104" s="58">
        <v>2061</v>
      </c>
      <c r="N104" s="167">
        <f aca="true" t="shared" si="30" ref="N104:N115">SUM(M104/L104)</f>
        <v>1</v>
      </c>
      <c r="O104" s="59">
        <v>0</v>
      </c>
      <c r="P104" s="82">
        <v>0</v>
      </c>
      <c r="Q104" s="121">
        <v>0</v>
      </c>
      <c r="R104" s="160">
        <v>0</v>
      </c>
      <c r="S104" s="82">
        <v>0</v>
      </c>
      <c r="T104" s="109">
        <v>0</v>
      </c>
    </row>
    <row r="105" spans="1:20" ht="45">
      <c r="A105" s="57">
        <v>79</v>
      </c>
      <c r="B105" s="148" t="s">
        <v>25</v>
      </c>
      <c r="C105" s="205" t="s">
        <v>119</v>
      </c>
      <c r="D105" s="284" t="s">
        <v>237</v>
      </c>
      <c r="E105" s="248">
        <f t="shared" si="28"/>
        <v>4886</v>
      </c>
      <c r="F105" s="58">
        <f t="shared" si="29"/>
        <v>4886</v>
      </c>
      <c r="G105" s="224">
        <f t="shared" si="27"/>
        <v>1</v>
      </c>
      <c r="H105" s="59">
        <v>3371.3</v>
      </c>
      <c r="I105" s="58">
        <v>3371.3</v>
      </c>
      <c r="J105" s="58">
        <v>3371.3</v>
      </c>
      <c r="K105" s="109">
        <f>J105/I105</f>
        <v>1</v>
      </c>
      <c r="L105" s="59">
        <v>1514.7</v>
      </c>
      <c r="M105" s="58">
        <v>1514.7</v>
      </c>
      <c r="N105" s="167">
        <f t="shared" si="30"/>
        <v>1</v>
      </c>
      <c r="O105" s="59">
        <v>0</v>
      </c>
      <c r="P105" s="82">
        <v>0</v>
      </c>
      <c r="Q105" s="121">
        <v>0</v>
      </c>
      <c r="R105" s="160">
        <v>0</v>
      </c>
      <c r="S105" s="82">
        <v>0</v>
      </c>
      <c r="T105" s="109">
        <v>0</v>
      </c>
    </row>
    <row r="106" spans="1:20" ht="30">
      <c r="A106" s="57">
        <v>80</v>
      </c>
      <c r="B106" s="148" t="s">
        <v>25</v>
      </c>
      <c r="C106" s="205" t="s">
        <v>119</v>
      </c>
      <c r="D106" s="284" t="s">
        <v>162</v>
      </c>
      <c r="E106" s="248">
        <f t="shared" si="28"/>
        <v>123479.4</v>
      </c>
      <c r="F106" s="58">
        <f t="shared" si="29"/>
        <v>123479.4</v>
      </c>
      <c r="G106" s="224">
        <f t="shared" si="27"/>
        <v>1</v>
      </c>
      <c r="H106" s="59">
        <v>85200.8</v>
      </c>
      <c r="I106" s="58">
        <v>85200.8</v>
      </c>
      <c r="J106" s="58">
        <v>85200.8</v>
      </c>
      <c r="K106" s="109">
        <f>J106/I106</f>
        <v>1</v>
      </c>
      <c r="L106" s="59">
        <v>38278.6</v>
      </c>
      <c r="M106" s="58">
        <v>38278.6</v>
      </c>
      <c r="N106" s="167">
        <f t="shared" si="30"/>
        <v>1</v>
      </c>
      <c r="O106" s="59">
        <v>0</v>
      </c>
      <c r="P106" s="82">
        <v>0</v>
      </c>
      <c r="Q106" s="121">
        <v>0</v>
      </c>
      <c r="R106" s="160">
        <v>0</v>
      </c>
      <c r="S106" s="82">
        <v>0</v>
      </c>
      <c r="T106" s="109">
        <v>0</v>
      </c>
    </row>
    <row r="107" spans="1:20" ht="90">
      <c r="A107" s="57">
        <v>81</v>
      </c>
      <c r="B107" s="149" t="s">
        <v>25</v>
      </c>
      <c r="C107" s="205" t="s">
        <v>119</v>
      </c>
      <c r="D107" s="284" t="s">
        <v>163</v>
      </c>
      <c r="E107" s="248">
        <f t="shared" si="28"/>
        <v>35555.2</v>
      </c>
      <c r="F107" s="58">
        <f t="shared" si="29"/>
        <v>35555.2</v>
      </c>
      <c r="G107" s="224">
        <f t="shared" si="27"/>
        <v>1</v>
      </c>
      <c r="H107" s="59">
        <v>24533.1</v>
      </c>
      <c r="I107" s="58">
        <v>24533.1</v>
      </c>
      <c r="J107" s="58">
        <v>24533.1</v>
      </c>
      <c r="K107" s="109">
        <f>J107/I107</f>
        <v>1</v>
      </c>
      <c r="L107" s="59">
        <v>11022.1</v>
      </c>
      <c r="M107" s="58">
        <v>11022.1</v>
      </c>
      <c r="N107" s="167">
        <f t="shared" si="30"/>
        <v>1</v>
      </c>
      <c r="O107" s="39">
        <v>0</v>
      </c>
      <c r="P107" s="98">
        <v>0</v>
      </c>
      <c r="Q107" s="122">
        <v>0</v>
      </c>
      <c r="R107" s="180">
        <v>0</v>
      </c>
      <c r="S107" s="98">
        <v>0</v>
      </c>
      <c r="T107" s="97">
        <v>0</v>
      </c>
    </row>
    <row r="108" spans="1:20" ht="79.5" customHeight="1">
      <c r="A108" s="57">
        <v>82</v>
      </c>
      <c r="B108" s="149" t="s">
        <v>25</v>
      </c>
      <c r="C108" s="140" t="s">
        <v>268</v>
      </c>
      <c r="D108" s="284" t="s">
        <v>269</v>
      </c>
      <c r="E108" s="248">
        <f t="shared" si="28"/>
        <v>265204.3</v>
      </c>
      <c r="F108" s="58">
        <f t="shared" si="29"/>
        <v>265204.3</v>
      </c>
      <c r="G108" s="224">
        <f t="shared" si="27"/>
        <v>1</v>
      </c>
      <c r="H108" s="59">
        <v>210204.3</v>
      </c>
      <c r="I108" s="58">
        <v>210204.3</v>
      </c>
      <c r="J108" s="58">
        <v>210204.3</v>
      </c>
      <c r="K108" s="109">
        <f>J108/I108</f>
        <v>1</v>
      </c>
      <c r="L108" s="59">
        <v>55000</v>
      </c>
      <c r="M108" s="58">
        <v>55000</v>
      </c>
      <c r="N108" s="167">
        <f t="shared" si="30"/>
        <v>1</v>
      </c>
      <c r="O108" s="39">
        <v>0</v>
      </c>
      <c r="P108" s="98">
        <v>0</v>
      </c>
      <c r="Q108" s="122">
        <v>0</v>
      </c>
      <c r="R108" s="180">
        <v>0</v>
      </c>
      <c r="S108" s="98">
        <v>0</v>
      </c>
      <c r="T108" s="97">
        <v>0</v>
      </c>
    </row>
    <row r="109" spans="1:20" ht="91.5" customHeight="1">
      <c r="A109" s="57">
        <v>83</v>
      </c>
      <c r="B109" s="148" t="s">
        <v>25</v>
      </c>
      <c r="C109" s="206" t="s">
        <v>119</v>
      </c>
      <c r="D109" s="308" t="s">
        <v>44</v>
      </c>
      <c r="E109" s="248">
        <f t="shared" si="28"/>
        <v>8456.5</v>
      </c>
      <c r="F109" s="58">
        <f t="shared" si="29"/>
        <v>8456.5</v>
      </c>
      <c r="G109" s="224">
        <f t="shared" si="27"/>
        <v>1</v>
      </c>
      <c r="H109" s="59">
        <v>5835</v>
      </c>
      <c r="I109" s="58">
        <v>5835</v>
      </c>
      <c r="J109" s="58">
        <v>5835</v>
      </c>
      <c r="K109" s="109">
        <f aca="true" t="shared" si="31" ref="K109:K115">J109/I109</f>
        <v>1</v>
      </c>
      <c r="L109" s="59">
        <v>2621.5</v>
      </c>
      <c r="M109" s="58">
        <v>2621.5</v>
      </c>
      <c r="N109" s="167">
        <f t="shared" si="30"/>
        <v>1</v>
      </c>
      <c r="O109" s="59">
        <v>0</v>
      </c>
      <c r="P109" s="82">
        <v>0</v>
      </c>
      <c r="Q109" s="121">
        <v>0</v>
      </c>
      <c r="R109" s="160">
        <v>0</v>
      </c>
      <c r="S109" s="82">
        <v>0</v>
      </c>
      <c r="T109" s="109">
        <v>0</v>
      </c>
    </row>
    <row r="110" spans="1:20" ht="53.25" customHeight="1">
      <c r="A110" s="57">
        <v>84</v>
      </c>
      <c r="B110" s="148" t="s">
        <v>25</v>
      </c>
      <c r="C110" s="206" t="s">
        <v>119</v>
      </c>
      <c r="D110" s="309" t="s">
        <v>238</v>
      </c>
      <c r="E110" s="248">
        <f t="shared" si="28"/>
        <v>1292.6</v>
      </c>
      <c r="F110" s="58">
        <f t="shared" si="29"/>
        <v>1292.6</v>
      </c>
      <c r="G110" s="224">
        <f t="shared" si="27"/>
        <v>1</v>
      </c>
      <c r="H110" s="59">
        <v>891.9</v>
      </c>
      <c r="I110" s="58">
        <v>891.9</v>
      </c>
      <c r="J110" s="58">
        <v>891.9</v>
      </c>
      <c r="K110" s="109">
        <f t="shared" si="31"/>
        <v>1</v>
      </c>
      <c r="L110" s="59">
        <v>400.7</v>
      </c>
      <c r="M110" s="58">
        <v>400.7</v>
      </c>
      <c r="N110" s="167">
        <f t="shared" si="30"/>
        <v>1</v>
      </c>
      <c r="O110" s="59">
        <v>0</v>
      </c>
      <c r="P110" s="82">
        <v>0</v>
      </c>
      <c r="Q110" s="121">
        <v>0</v>
      </c>
      <c r="R110" s="160">
        <v>0</v>
      </c>
      <c r="S110" s="82">
        <v>0</v>
      </c>
      <c r="T110" s="109">
        <v>0</v>
      </c>
    </row>
    <row r="111" spans="1:20" ht="47.25" customHeight="1">
      <c r="A111" s="57">
        <v>85</v>
      </c>
      <c r="B111" s="148" t="s">
        <v>25</v>
      </c>
      <c r="C111" s="206" t="s">
        <v>119</v>
      </c>
      <c r="D111" s="309" t="s">
        <v>45</v>
      </c>
      <c r="E111" s="248">
        <f t="shared" si="28"/>
        <v>63546.100000000006</v>
      </c>
      <c r="F111" s="58">
        <f t="shared" si="29"/>
        <v>63546.100000000006</v>
      </c>
      <c r="G111" s="224">
        <f t="shared" si="27"/>
        <v>1</v>
      </c>
      <c r="H111" s="59">
        <v>43846.8</v>
      </c>
      <c r="I111" s="58">
        <v>43846.8</v>
      </c>
      <c r="J111" s="58">
        <v>43846.8</v>
      </c>
      <c r="K111" s="109">
        <f t="shared" si="31"/>
        <v>1</v>
      </c>
      <c r="L111" s="59">
        <v>19699.3</v>
      </c>
      <c r="M111" s="58">
        <v>19699.3</v>
      </c>
      <c r="N111" s="167">
        <f t="shared" si="30"/>
        <v>1</v>
      </c>
      <c r="O111" s="59">
        <v>0</v>
      </c>
      <c r="P111" s="82">
        <v>0</v>
      </c>
      <c r="Q111" s="121">
        <v>0</v>
      </c>
      <c r="R111" s="160">
        <v>0</v>
      </c>
      <c r="S111" s="82">
        <v>0</v>
      </c>
      <c r="T111" s="109">
        <v>0</v>
      </c>
    </row>
    <row r="112" spans="1:20" ht="47.25" customHeight="1">
      <c r="A112" s="57">
        <v>86</v>
      </c>
      <c r="B112" s="148" t="s">
        <v>25</v>
      </c>
      <c r="C112" s="206" t="s">
        <v>119</v>
      </c>
      <c r="D112" s="310" t="s">
        <v>239</v>
      </c>
      <c r="E112" s="248">
        <f t="shared" si="28"/>
        <v>961.4</v>
      </c>
      <c r="F112" s="58">
        <f t="shared" si="29"/>
        <v>961.4</v>
      </c>
      <c r="G112" s="224">
        <f t="shared" si="27"/>
        <v>1</v>
      </c>
      <c r="H112" s="59">
        <v>663.4</v>
      </c>
      <c r="I112" s="58">
        <v>663.4</v>
      </c>
      <c r="J112" s="58">
        <v>663.4</v>
      </c>
      <c r="K112" s="109">
        <f t="shared" si="31"/>
        <v>1</v>
      </c>
      <c r="L112" s="59">
        <v>298</v>
      </c>
      <c r="M112" s="58">
        <v>298</v>
      </c>
      <c r="N112" s="167">
        <f t="shared" si="30"/>
        <v>1</v>
      </c>
      <c r="O112" s="59">
        <v>0</v>
      </c>
      <c r="P112" s="82">
        <v>0</v>
      </c>
      <c r="Q112" s="121">
        <v>0</v>
      </c>
      <c r="R112" s="160">
        <v>0</v>
      </c>
      <c r="S112" s="82">
        <v>0</v>
      </c>
      <c r="T112" s="109">
        <v>0</v>
      </c>
    </row>
    <row r="113" spans="1:20" ht="30">
      <c r="A113" s="57">
        <v>87</v>
      </c>
      <c r="B113" s="148" t="s">
        <v>25</v>
      </c>
      <c r="C113" s="205" t="s">
        <v>119</v>
      </c>
      <c r="D113" s="309" t="s">
        <v>184</v>
      </c>
      <c r="E113" s="248">
        <f t="shared" si="28"/>
        <v>9253</v>
      </c>
      <c r="F113" s="58">
        <f t="shared" si="29"/>
        <v>9253</v>
      </c>
      <c r="G113" s="224">
        <f t="shared" si="27"/>
        <v>1</v>
      </c>
      <c r="H113" s="59">
        <v>6384.6</v>
      </c>
      <c r="I113" s="58">
        <v>6384.6</v>
      </c>
      <c r="J113" s="58">
        <v>6384.6</v>
      </c>
      <c r="K113" s="109">
        <f t="shared" si="31"/>
        <v>1</v>
      </c>
      <c r="L113" s="59">
        <v>2868.4</v>
      </c>
      <c r="M113" s="58">
        <v>2868.4</v>
      </c>
      <c r="N113" s="167">
        <f t="shared" si="30"/>
        <v>1</v>
      </c>
      <c r="O113" s="59">
        <v>0</v>
      </c>
      <c r="P113" s="82">
        <v>0</v>
      </c>
      <c r="Q113" s="121">
        <v>0</v>
      </c>
      <c r="R113" s="160">
        <v>0</v>
      </c>
      <c r="S113" s="82">
        <v>0</v>
      </c>
      <c r="T113" s="109">
        <v>0</v>
      </c>
    </row>
    <row r="114" spans="1:20" ht="45">
      <c r="A114" s="57">
        <v>88</v>
      </c>
      <c r="B114" s="148" t="s">
        <v>25</v>
      </c>
      <c r="C114" s="131" t="s">
        <v>120</v>
      </c>
      <c r="D114" s="284" t="s">
        <v>121</v>
      </c>
      <c r="E114" s="248">
        <f t="shared" si="28"/>
        <v>88617.4</v>
      </c>
      <c r="F114" s="58">
        <f t="shared" si="29"/>
        <v>88617.4</v>
      </c>
      <c r="G114" s="224">
        <f t="shared" si="27"/>
        <v>1</v>
      </c>
      <c r="H114" s="59">
        <v>61146</v>
      </c>
      <c r="I114" s="58">
        <v>61146</v>
      </c>
      <c r="J114" s="58">
        <v>61146</v>
      </c>
      <c r="K114" s="109">
        <f t="shared" si="31"/>
        <v>1</v>
      </c>
      <c r="L114" s="59">
        <v>27471.4</v>
      </c>
      <c r="M114" s="58">
        <v>27471.4</v>
      </c>
      <c r="N114" s="167">
        <f t="shared" si="30"/>
        <v>1</v>
      </c>
      <c r="O114" s="59">
        <v>0</v>
      </c>
      <c r="P114" s="82">
        <v>0</v>
      </c>
      <c r="Q114" s="121">
        <v>0</v>
      </c>
      <c r="R114" s="160">
        <v>0</v>
      </c>
      <c r="S114" s="82">
        <v>0</v>
      </c>
      <c r="T114" s="109">
        <v>0</v>
      </c>
    </row>
    <row r="115" spans="1:20" ht="49.5" customHeight="1">
      <c r="A115" s="57">
        <v>89</v>
      </c>
      <c r="B115" s="207" t="s">
        <v>25</v>
      </c>
      <c r="C115" s="208" t="s">
        <v>120</v>
      </c>
      <c r="D115" s="284" t="s">
        <v>185</v>
      </c>
      <c r="E115" s="248">
        <f t="shared" si="28"/>
        <v>45949.7</v>
      </c>
      <c r="F115" s="58">
        <f t="shared" si="29"/>
        <v>45949.7</v>
      </c>
      <c r="G115" s="224">
        <f t="shared" si="27"/>
        <v>1</v>
      </c>
      <c r="H115" s="59">
        <v>31705.3</v>
      </c>
      <c r="I115" s="58">
        <v>31705.3</v>
      </c>
      <c r="J115" s="58">
        <v>31705.3</v>
      </c>
      <c r="K115" s="109">
        <f t="shared" si="31"/>
        <v>1</v>
      </c>
      <c r="L115" s="59">
        <v>14244.4</v>
      </c>
      <c r="M115" s="58">
        <v>14244.4</v>
      </c>
      <c r="N115" s="167">
        <f t="shared" si="30"/>
        <v>1</v>
      </c>
      <c r="O115" s="59">
        <v>0</v>
      </c>
      <c r="P115" s="82">
        <v>0</v>
      </c>
      <c r="Q115" s="121">
        <v>0</v>
      </c>
      <c r="R115" s="160">
        <v>0</v>
      </c>
      <c r="S115" s="82">
        <v>0</v>
      </c>
      <c r="T115" s="109">
        <v>0</v>
      </c>
    </row>
    <row r="116" spans="1:20" ht="60">
      <c r="A116" s="57">
        <v>90</v>
      </c>
      <c r="B116" s="148" t="s">
        <v>25</v>
      </c>
      <c r="C116" s="205" t="s">
        <v>120</v>
      </c>
      <c r="D116" s="284" t="s">
        <v>43</v>
      </c>
      <c r="E116" s="248">
        <f t="shared" si="28"/>
        <v>72609.7</v>
      </c>
      <c r="F116" s="58">
        <f t="shared" si="29"/>
        <v>72609.7</v>
      </c>
      <c r="G116" s="224">
        <f t="shared" si="27"/>
        <v>1</v>
      </c>
      <c r="H116" s="59">
        <v>50100.7</v>
      </c>
      <c r="I116" s="58">
        <v>50100.7</v>
      </c>
      <c r="J116" s="58">
        <v>50100.7</v>
      </c>
      <c r="K116" s="109">
        <f aca="true" t="shared" si="32" ref="K116:K128">J116/I116</f>
        <v>1</v>
      </c>
      <c r="L116" s="59">
        <v>22509</v>
      </c>
      <c r="M116" s="58">
        <v>22509</v>
      </c>
      <c r="N116" s="167">
        <f>SUM(M116/L116)</f>
        <v>1</v>
      </c>
      <c r="O116" s="59">
        <v>0</v>
      </c>
      <c r="P116" s="82">
        <v>0</v>
      </c>
      <c r="Q116" s="121">
        <v>0</v>
      </c>
      <c r="R116" s="160">
        <v>0</v>
      </c>
      <c r="S116" s="82">
        <v>0</v>
      </c>
      <c r="T116" s="109">
        <v>0</v>
      </c>
    </row>
    <row r="117" spans="1:20" ht="65.25" customHeight="1">
      <c r="A117" s="57">
        <v>91</v>
      </c>
      <c r="B117" s="148" t="s">
        <v>25</v>
      </c>
      <c r="C117" s="205" t="s">
        <v>120</v>
      </c>
      <c r="D117" s="309" t="s">
        <v>46</v>
      </c>
      <c r="E117" s="248">
        <f>SUM(I117+L117+O117+R117)</f>
        <v>13992.9</v>
      </c>
      <c r="F117" s="58">
        <f t="shared" si="29"/>
        <v>10144.9</v>
      </c>
      <c r="G117" s="224">
        <f t="shared" si="27"/>
        <v>0.7250033945786791</v>
      </c>
      <c r="H117" s="59">
        <v>7000</v>
      </c>
      <c r="I117" s="58">
        <v>7000</v>
      </c>
      <c r="J117" s="58">
        <v>7000</v>
      </c>
      <c r="K117" s="109">
        <f t="shared" si="32"/>
        <v>1</v>
      </c>
      <c r="L117" s="59">
        <v>3144.9</v>
      </c>
      <c r="M117" s="58">
        <v>3144.9</v>
      </c>
      <c r="N117" s="167">
        <f>SUM(M117/L117)</f>
        <v>1</v>
      </c>
      <c r="O117" s="59">
        <v>0</v>
      </c>
      <c r="P117" s="82">
        <v>0</v>
      </c>
      <c r="Q117" s="121">
        <v>0</v>
      </c>
      <c r="R117" s="160">
        <v>3848</v>
      </c>
      <c r="S117" s="82">
        <v>0</v>
      </c>
      <c r="T117" s="109">
        <v>0</v>
      </c>
    </row>
    <row r="118" spans="1:20" ht="45">
      <c r="A118" s="57">
        <v>92</v>
      </c>
      <c r="B118" s="148" t="s">
        <v>25</v>
      </c>
      <c r="C118" s="205" t="s">
        <v>120</v>
      </c>
      <c r="D118" s="311" t="s">
        <v>186</v>
      </c>
      <c r="E118" s="248">
        <f t="shared" si="28"/>
        <v>17892.7</v>
      </c>
      <c r="F118" s="58">
        <f t="shared" si="29"/>
        <v>14492.7</v>
      </c>
      <c r="G118" s="224">
        <f t="shared" si="27"/>
        <v>0.8099783710675303</v>
      </c>
      <c r="H118" s="59">
        <v>10000</v>
      </c>
      <c r="I118" s="58">
        <v>10000</v>
      </c>
      <c r="J118" s="58">
        <v>10000</v>
      </c>
      <c r="K118" s="109">
        <f t="shared" si="32"/>
        <v>1</v>
      </c>
      <c r="L118" s="59">
        <v>4492.7</v>
      </c>
      <c r="M118" s="58">
        <v>4492.7</v>
      </c>
      <c r="N118" s="167">
        <f>M118/L118</f>
        <v>1</v>
      </c>
      <c r="O118" s="59">
        <v>0</v>
      </c>
      <c r="P118" s="82">
        <v>0</v>
      </c>
      <c r="Q118" s="121">
        <v>0</v>
      </c>
      <c r="R118" s="160">
        <v>3400</v>
      </c>
      <c r="S118" s="82">
        <v>0</v>
      </c>
      <c r="T118" s="109">
        <v>0</v>
      </c>
    </row>
    <row r="119" spans="1:20" ht="30">
      <c r="A119" s="57">
        <v>93</v>
      </c>
      <c r="B119" s="148" t="s">
        <v>25</v>
      </c>
      <c r="C119" s="205" t="s">
        <v>120</v>
      </c>
      <c r="D119" s="309" t="s">
        <v>47</v>
      </c>
      <c r="E119" s="55">
        <f t="shared" si="28"/>
        <v>97527.89</v>
      </c>
      <c r="F119" s="45">
        <f t="shared" si="29"/>
        <v>57971</v>
      </c>
      <c r="G119" s="223">
        <f t="shared" si="27"/>
        <v>0.5944043288540335</v>
      </c>
      <c r="H119" s="59">
        <v>40000</v>
      </c>
      <c r="I119" s="58">
        <v>40000</v>
      </c>
      <c r="J119" s="58">
        <v>40000</v>
      </c>
      <c r="K119" s="109">
        <f t="shared" si="32"/>
        <v>1</v>
      </c>
      <c r="L119" s="59">
        <v>17971</v>
      </c>
      <c r="M119" s="58">
        <v>17971</v>
      </c>
      <c r="N119" s="167">
        <f>M119/L119</f>
        <v>1</v>
      </c>
      <c r="O119" s="59">
        <v>0</v>
      </c>
      <c r="P119" s="82">
        <v>0</v>
      </c>
      <c r="Q119" s="121">
        <v>0</v>
      </c>
      <c r="R119" s="160">
        <v>39556.89</v>
      </c>
      <c r="S119" s="99">
        <v>0</v>
      </c>
      <c r="T119" s="108">
        <v>0</v>
      </c>
    </row>
    <row r="120" spans="1:20" ht="75">
      <c r="A120" s="57">
        <v>94</v>
      </c>
      <c r="B120" s="148" t="s">
        <v>25</v>
      </c>
      <c r="C120" s="205" t="s">
        <v>59</v>
      </c>
      <c r="D120" s="309" t="s">
        <v>60</v>
      </c>
      <c r="E120" s="248">
        <f t="shared" si="28"/>
        <v>257323.80000000002</v>
      </c>
      <c r="F120" s="58">
        <f t="shared" si="29"/>
        <v>257323.80000000002</v>
      </c>
      <c r="G120" s="224">
        <f t="shared" si="27"/>
        <v>1</v>
      </c>
      <c r="H120" s="59">
        <v>244457.6</v>
      </c>
      <c r="I120" s="58">
        <v>244457.6</v>
      </c>
      <c r="J120" s="58">
        <v>244457.6</v>
      </c>
      <c r="K120" s="109">
        <f t="shared" si="32"/>
        <v>1</v>
      </c>
      <c r="L120" s="59">
        <v>12866.2</v>
      </c>
      <c r="M120" s="58">
        <v>12866.2</v>
      </c>
      <c r="N120" s="167">
        <f>SUM(M120/L120)</f>
        <v>1</v>
      </c>
      <c r="O120" s="59">
        <v>0</v>
      </c>
      <c r="P120" s="82">
        <v>0</v>
      </c>
      <c r="Q120" s="121">
        <v>0</v>
      </c>
      <c r="R120" s="160">
        <v>0</v>
      </c>
      <c r="S120" s="82">
        <v>0</v>
      </c>
      <c r="T120" s="109">
        <v>0</v>
      </c>
    </row>
    <row r="121" spans="1:20" ht="30">
      <c r="A121" s="57">
        <v>95</v>
      </c>
      <c r="B121" s="148" t="s">
        <v>25</v>
      </c>
      <c r="C121" s="205" t="s">
        <v>164</v>
      </c>
      <c r="D121" s="309" t="s">
        <v>165</v>
      </c>
      <c r="E121" s="248">
        <f t="shared" si="28"/>
        <v>3251.5</v>
      </c>
      <c r="F121" s="58">
        <f t="shared" si="29"/>
        <v>3251.5</v>
      </c>
      <c r="G121" s="223">
        <f t="shared" si="27"/>
        <v>1</v>
      </c>
      <c r="H121" s="59">
        <v>3121.4</v>
      </c>
      <c r="I121" s="58">
        <v>3121.4</v>
      </c>
      <c r="J121" s="58">
        <v>3121.4</v>
      </c>
      <c r="K121" s="109">
        <f t="shared" si="32"/>
        <v>1</v>
      </c>
      <c r="L121" s="59">
        <v>130.1</v>
      </c>
      <c r="M121" s="58">
        <v>130.1</v>
      </c>
      <c r="N121" s="167">
        <f aca="true" t="shared" si="33" ref="N121:N126">M121/L121</f>
        <v>1</v>
      </c>
      <c r="O121" s="59">
        <v>0</v>
      </c>
      <c r="P121" s="82">
        <v>0</v>
      </c>
      <c r="Q121" s="121">
        <v>0</v>
      </c>
      <c r="R121" s="160">
        <v>0</v>
      </c>
      <c r="S121" s="99">
        <v>0</v>
      </c>
      <c r="T121" s="108">
        <v>0</v>
      </c>
    </row>
    <row r="122" spans="1:20" s="27" customFormat="1" ht="45">
      <c r="A122" s="57">
        <v>96</v>
      </c>
      <c r="B122" s="148" t="s">
        <v>25</v>
      </c>
      <c r="C122" s="205" t="s">
        <v>122</v>
      </c>
      <c r="D122" s="312" t="s">
        <v>123</v>
      </c>
      <c r="E122" s="250">
        <f t="shared" si="28"/>
        <v>59295.799999999996</v>
      </c>
      <c r="F122" s="117">
        <f t="shared" si="29"/>
        <v>54560.6</v>
      </c>
      <c r="G122" s="227">
        <f t="shared" si="27"/>
        <v>0.9201427419817255</v>
      </c>
      <c r="H122" s="59">
        <v>52378.2</v>
      </c>
      <c r="I122" s="58">
        <v>52378.2</v>
      </c>
      <c r="J122" s="58">
        <v>52378.2</v>
      </c>
      <c r="K122" s="102">
        <f t="shared" si="32"/>
        <v>1</v>
      </c>
      <c r="L122" s="59">
        <v>2182.4</v>
      </c>
      <c r="M122" s="58">
        <v>2182.4</v>
      </c>
      <c r="N122" s="167">
        <f t="shared" si="33"/>
        <v>1</v>
      </c>
      <c r="O122" s="59">
        <v>0</v>
      </c>
      <c r="P122" s="82">
        <v>0</v>
      </c>
      <c r="Q122" s="121">
        <v>0</v>
      </c>
      <c r="R122" s="160">
        <v>4735.2</v>
      </c>
      <c r="S122" s="82">
        <v>0</v>
      </c>
      <c r="T122" s="109">
        <v>0</v>
      </c>
    </row>
    <row r="123" spans="1:20" s="27" customFormat="1" ht="60">
      <c r="A123" s="57">
        <v>97</v>
      </c>
      <c r="B123" s="148" t="s">
        <v>25</v>
      </c>
      <c r="C123" s="205" t="s">
        <v>187</v>
      </c>
      <c r="D123" s="312" t="s">
        <v>188</v>
      </c>
      <c r="E123" s="250">
        <f t="shared" si="28"/>
        <v>18676</v>
      </c>
      <c r="F123" s="117">
        <f t="shared" si="29"/>
        <v>18676</v>
      </c>
      <c r="G123" s="227">
        <f t="shared" si="27"/>
        <v>1</v>
      </c>
      <c r="H123" s="113">
        <v>17762.4</v>
      </c>
      <c r="I123" s="117">
        <v>17762.4</v>
      </c>
      <c r="J123" s="117">
        <v>17762.4</v>
      </c>
      <c r="K123" s="102">
        <f t="shared" si="32"/>
        <v>1</v>
      </c>
      <c r="L123" s="113">
        <v>913.6</v>
      </c>
      <c r="M123" s="117">
        <v>913.6</v>
      </c>
      <c r="N123" s="175">
        <f t="shared" si="33"/>
        <v>1</v>
      </c>
      <c r="O123" s="113">
        <v>0</v>
      </c>
      <c r="P123" s="103">
        <v>0</v>
      </c>
      <c r="Q123" s="125">
        <v>0</v>
      </c>
      <c r="R123" s="181">
        <v>0</v>
      </c>
      <c r="S123" s="99">
        <v>0</v>
      </c>
      <c r="T123" s="108">
        <v>0</v>
      </c>
    </row>
    <row r="124" spans="1:20" s="27" customFormat="1" ht="105">
      <c r="A124" s="57">
        <v>98</v>
      </c>
      <c r="B124" s="148" t="s">
        <v>25</v>
      </c>
      <c r="C124" s="205" t="s">
        <v>189</v>
      </c>
      <c r="D124" s="313" t="s">
        <v>190</v>
      </c>
      <c r="E124" s="248">
        <f t="shared" si="28"/>
        <v>17391.1</v>
      </c>
      <c r="F124" s="58">
        <f t="shared" si="29"/>
        <v>17391.1</v>
      </c>
      <c r="G124" s="224">
        <f t="shared" si="27"/>
        <v>1</v>
      </c>
      <c r="H124" s="59">
        <v>16561.3</v>
      </c>
      <c r="I124" s="58">
        <v>16561.3</v>
      </c>
      <c r="J124" s="58">
        <v>16561.3</v>
      </c>
      <c r="K124" s="109">
        <f t="shared" si="32"/>
        <v>1</v>
      </c>
      <c r="L124" s="59">
        <v>829.8</v>
      </c>
      <c r="M124" s="58">
        <v>829.8</v>
      </c>
      <c r="N124" s="167">
        <f t="shared" si="33"/>
        <v>1</v>
      </c>
      <c r="O124" s="59">
        <v>0</v>
      </c>
      <c r="P124" s="82">
        <v>0</v>
      </c>
      <c r="Q124" s="121">
        <v>0</v>
      </c>
      <c r="R124" s="160">
        <v>0</v>
      </c>
      <c r="S124" s="82">
        <v>0</v>
      </c>
      <c r="T124" s="109">
        <v>0</v>
      </c>
    </row>
    <row r="125" spans="1:20" s="27" customFormat="1" ht="48.75" customHeight="1">
      <c r="A125" s="57">
        <v>99</v>
      </c>
      <c r="B125" s="148" t="s">
        <v>25</v>
      </c>
      <c r="C125" s="205" t="s">
        <v>191</v>
      </c>
      <c r="D125" s="314" t="s">
        <v>192</v>
      </c>
      <c r="E125" s="248">
        <f t="shared" si="28"/>
        <v>67742</v>
      </c>
      <c r="F125" s="58">
        <f t="shared" si="29"/>
        <v>67742</v>
      </c>
      <c r="G125" s="224">
        <f t="shared" si="27"/>
        <v>1</v>
      </c>
      <c r="H125" s="59">
        <v>12242</v>
      </c>
      <c r="I125" s="58">
        <v>12242</v>
      </c>
      <c r="J125" s="58">
        <v>12242</v>
      </c>
      <c r="K125" s="109">
        <f t="shared" si="32"/>
        <v>1</v>
      </c>
      <c r="L125" s="59">
        <v>55500</v>
      </c>
      <c r="M125" s="58">
        <v>55500</v>
      </c>
      <c r="N125" s="167">
        <f t="shared" si="33"/>
        <v>1</v>
      </c>
      <c r="O125" s="59">
        <v>0</v>
      </c>
      <c r="P125" s="82">
        <v>0</v>
      </c>
      <c r="Q125" s="121">
        <v>0</v>
      </c>
      <c r="R125" s="160">
        <v>0</v>
      </c>
      <c r="S125" s="82">
        <v>0</v>
      </c>
      <c r="T125" s="109">
        <v>0</v>
      </c>
    </row>
    <row r="126" spans="1:20" s="27" customFormat="1" ht="82.5" customHeight="1">
      <c r="A126" s="57">
        <v>100</v>
      </c>
      <c r="B126" s="257" t="s">
        <v>25</v>
      </c>
      <c r="C126" s="148" t="s">
        <v>270</v>
      </c>
      <c r="D126" s="205" t="s">
        <v>271</v>
      </c>
      <c r="E126" s="248">
        <f t="shared" si="28"/>
        <v>21275.6</v>
      </c>
      <c r="F126" s="58">
        <f t="shared" si="29"/>
        <v>21275.6</v>
      </c>
      <c r="G126" s="224">
        <f t="shared" si="27"/>
        <v>1</v>
      </c>
      <c r="H126" s="352">
        <v>20211.8</v>
      </c>
      <c r="I126" s="58">
        <v>20211.8</v>
      </c>
      <c r="J126" s="58">
        <v>20211.8</v>
      </c>
      <c r="K126" s="167">
        <f t="shared" si="32"/>
        <v>1</v>
      </c>
      <c r="L126" s="349">
        <v>1063.8</v>
      </c>
      <c r="M126" s="58">
        <v>1063.8</v>
      </c>
      <c r="N126" s="167">
        <f t="shared" si="33"/>
        <v>1</v>
      </c>
      <c r="O126" s="350">
        <v>0</v>
      </c>
      <c r="P126" s="58">
        <v>0</v>
      </c>
      <c r="Q126" s="351">
        <v>0</v>
      </c>
      <c r="R126" s="350">
        <v>0</v>
      </c>
      <c r="S126" s="82">
        <v>0</v>
      </c>
      <c r="T126" s="109">
        <v>0</v>
      </c>
    </row>
    <row r="127" spans="1:20" s="27" customFormat="1" ht="137.25" customHeight="1">
      <c r="A127" s="57">
        <v>101</v>
      </c>
      <c r="B127" s="257" t="s">
        <v>25</v>
      </c>
      <c r="C127" s="148" t="s">
        <v>272</v>
      </c>
      <c r="D127" s="205" t="s">
        <v>273</v>
      </c>
      <c r="E127" s="248">
        <f t="shared" si="28"/>
        <v>169572.9</v>
      </c>
      <c r="F127" s="58">
        <f t="shared" si="29"/>
        <v>169572.9</v>
      </c>
      <c r="G127" s="224">
        <f t="shared" si="27"/>
        <v>1</v>
      </c>
      <c r="H127" s="352">
        <v>169572.9</v>
      </c>
      <c r="I127" s="58">
        <v>169572.9</v>
      </c>
      <c r="J127" s="58">
        <v>169572.9</v>
      </c>
      <c r="K127" s="167">
        <f t="shared" si="32"/>
        <v>1</v>
      </c>
      <c r="L127" s="349">
        <v>0</v>
      </c>
      <c r="M127" s="58">
        <v>0</v>
      </c>
      <c r="N127" s="167">
        <v>0</v>
      </c>
      <c r="O127" s="350">
        <v>0</v>
      </c>
      <c r="P127" s="58">
        <v>0</v>
      </c>
      <c r="Q127" s="351">
        <v>0</v>
      </c>
      <c r="R127" s="350">
        <v>0</v>
      </c>
      <c r="S127" s="82">
        <v>0</v>
      </c>
      <c r="T127" s="109">
        <v>0</v>
      </c>
    </row>
    <row r="128" spans="1:20" s="27" customFormat="1" ht="135.75" thickBot="1">
      <c r="A128" s="57">
        <v>102</v>
      </c>
      <c r="B128" s="158" t="s">
        <v>25</v>
      </c>
      <c r="C128" s="258" t="s">
        <v>251</v>
      </c>
      <c r="D128" s="315" t="s">
        <v>252</v>
      </c>
      <c r="E128" s="248">
        <f t="shared" si="28"/>
        <v>5763.8</v>
      </c>
      <c r="F128" s="58">
        <f t="shared" si="29"/>
        <v>5763.8</v>
      </c>
      <c r="G128" s="224">
        <f t="shared" si="27"/>
        <v>1</v>
      </c>
      <c r="H128" s="44">
        <v>3977</v>
      </c>
      <c r="I128" s="45">
        <v>3977</v>
      </c>
      <c r="J128" s="45">
        <v>3977</v>
      </c>
      <c r="K128" s="109">
        <f t="shared" si="32"/>
        <v>1</v>
      </c>
      <c r="L128" s="44">
        <v>1786.8</v>
      </c>
      <c r="M128" s="45">
        <v>1786.8</v>
      </c>
      <c r="N128" s="167">
        <f>M128/L128</f>
        <v>1</v>
      </c>
      <c r="O128" s="44">
        <v>0</v>
      </c>
      <c r="P128" s="99">
        <v>0</v>
      </c>
      <c r="Q128" s="121">
        <v>0</v>
      </c>
      <c r="R128" s="181">
        <v>0</v>
      </c>
      <c r="S128" s="99">
        <v>0</v>
      </c>
      <c r="T128" s="109">
        <v>0</v>
      </c>
    </row>
    <row r="129" spans="1:20" s="27" customFormat="1" ht="57">
      <c r="A129" s="104"/>
      <c r="B129" s="155"/>
      <c r="C129" s="213">
        <v>46</v>
      </c>
      <c r="D129" s="186" t="s">
        <v>217</v>
      </c>
      <c r="E129" s="239"/>
      <c r="F129" s="64"/>
      <c r="G129" s="229"/>
      <c r="H129" s="65"/>
      <c r="I129" s="64"/>
      <c r="J129" s="64"/>
      <c r="K129" s="105"/>
      <c r="L129" s="65"/>
      <c r="M129" s="64"/>
      <c r="N129" s="177"/>
      <c r="O129" s="65"/>
      <c r="P129" s="84"/>
      <c r="Q129" s="214"/>
      <c r="R129" s="83"/>
      <c r="S129" s="84"/>
      <c r="T129" s="105"/>
    </row>
    <row r="130" spans="1:20" s="27" customFormat="1" ht="105.75" thickBot="1">
      <c r="A130" s="54">
        <v>103</v>
      </c>
      <c r="B130" s="156" t="s">
        <v>218</v>
      </c>
      <c r="C130" s="138" t="s">
        <v>219</v>
      </c>
      <c r="D130" s="316" t="s">
        <v>220</v>
      </c>
      <c r="E130" s="248">
        <f>SUM(I130+L130+O130+R130)</f>
        <v>1807.54</v>
      </c>
      <c r="F130" s="58">
        <f>J130+M130+P130+S130</f>
        <v>1807.54</v>
      </c>
      <c r="G130" s="224">
        <f t="shared" si="27"/>
        <v>1</v>
      </c>
      <c r="H130" s="39">
        <v>1247.2</v>
      </c>
      <c r="I130" s="38">
        <v>1247.2</v>
      </c>
      <c r="J130" s="38">
        <v>1247.2</v>
      </c>
      <c r="K130" s="97">
        <f>J130/I130</f>
        <v>1</v>
      </c>
      <c r="L130" s="39">
        <v>560.34</v>
      </c>
      <c r="M130" s="38">
        <v>560.34</v>
      </c>
      <c r="N130" s="168">
        <f>M130/L130</f>
        <v>1</v>
      </c>
      <c r="O130" s="39">
        <v>0</v>
      </c>
      <c r="P130" s="98">
        <v>0</v>
      </c>
      <c r="Q130" s="122">
        <v>0</v>
      </c>
      <c r="R130" s="180">
        <v>0</v>
      </c>
      <c r="S130" s="99">
        <v>0</v>
      </c>
      <c r="T130" s="108">
        <v>0</v>
      </c>
    </row>
    <row r="131" spans="1:20" s="27" customFormat="1" ht="57">
      <c r="A131" s="104"/>
      <c r="B131" s="155"/>
      <c r="C131" s="143">
        <v>47</v>
      </c>
      <c r="D131" s="186" t="s">
        <v>62</v>
      </c>
      <c r="E131" s="239"/>
      <c r="F131" s="64"/>
      <c r="G131" s="229"/>
      <c r="H131" s="65"/>
      <c r="I131" s="64"/>
      <c r="J131" s="64"/>
      <c r="K131" s="105"/>
      <c r="L131" s="65"/>
      <c r="M131" s="64"/>
      <c r="N131" s="177"/>
      <c r="O131" s="65"/>
      <c r="P131" s="64"/>
      <c r="Q131" s="105"/>
      <c r="R131" s="65"/>
      <c r="S131" s="64"/>
      <c r="T131" s="105"/>
    </row>
    <row r="132" spans="1:20" s="27" customFormat="1" ht="195.75" thickBot="1">
      <c r="A132" s="60">
        <v>104</v>
      </c>
      <c r="B132" s="156" t="s">
        <v>37</v>
      </c>
      <c r="C132" s="138" t="s">
        <v>61</v>
      </c>
      <c r="D132" s="317" t="s">
        <v>131</v>
      </c>
      <c r="E132" s="249">
        <f>SUM(I132+L132+O132+R132)</f>
        <v>87388.98999999999</v>
      </c>
      <c r="F132" s="61">
        <f>SUM(J132+M132+P132+S132)</f>
        <v>76032.12999999999</v>
      </c>
      <c r="G132" s="226">
        <f>F132/E132</f>
        <v>0.8700424389845905</v>
      </c>
      <c r="H132" s="318">
        <v>71448.4</v>
      </c>
      <c r="I132" s="198">
        <v>49839.06</v>
      </c>
      <c r="J132" s="198">
        <v>49839.06</v>
      </c>
      <c r="K132" s="101">
        <f>J132/I132</f>
        <v>1</v>
      </c>
      <c r="L132" s="318">
        <v>32100.01</v>
      </c>
      <c r="M132" s="198">
        <v>22391.46</v>
      </c>
      <c r="N132" s="171">
        <f>M132/L132</f>
        <v>0.6975530537217901</v>
      </c>
      <c r="O132" s="318">
        <v>5449.92</v>
      </c>
      <c r="P132" s="198">
        <v>3801.61</v>
      </c>
      <c r="Q132" s="101">
        <f>P132/O132</f>
        <v>0.6975533585814104</v>
      </c>
      <c r="R132" s="182">
        <v>0</v>
      </c>
      <c r="S132" s="100">
        <v>0</v>
      </c>
      <c r="T132" s="101">
        <v>0</v>
      </c>
    </row>
    <row r="133" spans="1:20" s="27" customFormat="1" ht="57">
      <c r="A133" s="63"/>
      <c r="B133" s="159"/>
      <c r="C133" s="143">
        <v>48</v>
      </c>
      <c r="D133" s="319" t="s">
        <v>124</v>
      </c>
      <c r="E133" s="239"/>
      <c r="F133" s="64"/>
      <c r="G133" s="229"/>
      <c r="H133" s="65"/>
      <c r="I133" s="64"/>
      <c r="J133" s="64"/>
      <c r="K133" s="105"/>
      <c r="L133" s="65"/>
      <c r="M133" s="64"/>
      <c r="N133" s="66"/>
      <c r="O133" s="65"/>
      <c r="P133" s="64"/>
      <c r="Q133" s="66"/>
      <c r="R133" s="83"/>
      <c r="S133" s="84"/>
      <c r="T133" s="85"/>
    </row>
    <row r="134" spans="1:20" s="27" customFormat="1" ht="35.25" customHeight="1">
      <c r="A134" s="257">
        <v>105</v>
      </c>
      <c r="B134" s="148" t="s">
        <v>25</v>
      </c>
      <c r="C134" s="205" t="s">
        <v>126</v>
      </c>
      <c r="D134" s="320" t="s">
        <v>127</v>
      </c>
      <c r="E134" s="248">
        <f aca="true" t="shared" si="34" ref="E134:E143">SUM(I134+L134+O134+R134)</f>
        <v>284.65</v>
      </c>
      <c r="F134" s="58">
        <f aca="true" t="shared" si="35" ref="F134:F143">J134+M134+P134+S134</f>
        <v>287.5</v>
      </c>
      <c r="G134" s="224">
        <f t="shared" si="27"/>
        <v>1.010012295801862</v>
      </c>
      <c r="H134" s="59">
        <v>248.4</v>
      </c>
      <c r="I134" s="58">
        <v>248.4</v>
      </c>
      <c r="J134" s="58">
        <v>248.4</v>
      </c>
      <c r="K134" s="109">
        <f>J134/I134</f>
        <v>1</v>
      </c>
      <c r="L134" s="59">
        <v>10.35</v>
      </c>
      <c r="M134" s="58">
        <v>10.35</v>
      </c>
      <c r="N134" s="109">
        <f>SUM(M134/L134)</f>
        <v>1</v>
      </c>
      <c r="O134" s="59">
        <v>0</v>
      </c>
      <c r="P134" s="82">
        <v>0</v>
      </c>
      <c r="Q134" s="121">
        <v>0</v>
      </c>
      <c r="R134" s="160">
        <v>25.9</v>
      </c>
      <c r="S134" s="82">
        <v>28.75</v>
      </c>
      <c r="T134" s="109">
        <f>SUM(S134/R134)</f>
        <v>1.1100386100386102</v>
      </c>
    </row>
    <row r="135" spans="1:20" s="27" customFormat="1" ht="35.25" customHeight="1">
      <c r="A135" s="257">
        <v>105</v>
      </c>
      <c r="B135" s="148" t="s">
        <v>125</v>
      </c>
      <c r="C135" s="205" t="s">
        <v>126</v>
      </c>
      <c r="D135" s="321" t="s">
        <v>127</v>
      </c>
      <c r="E135" s="248">
        <f>SUM(I135+L135+O135+R135)</f>
        <v>11394.274790000001</v>
      </c>
      <c r="F135" s="58">
        <f t="shared" si="35"/>
        <v>11079.53111</v>
      </c>
      <c r="G135" s="224">
        <f>F135/E135</f>
        <v>0.9723770326939779</v>
      </c>
      <c r="H135" s="59">
        <v>11572.1</v>
      </c>
      <c r="I135" s="58">
        <v>9572.71479</v>
      </c>
      <c r="J135" s="58">
        <v>9572.71479</v>
      </c>
      <c r="K135" s="109">
        <f>J135/I135</f>
        <v>1</v>
      </c>
      <c r="L135" s="59">
        <v>482.2</v>
      </c>
      <c r="M135" s="58">
        <v>398.86321</v>
      </c>
      <c r="N135" s="109">
        <f>M135/L135</f>
        <v>0.8271738075487349</v>
      </c>
      <c r="O135" s="59">
        <v>0</v>
      </c>
      <c r="P135" s="82">
        <v>0</v>
      </c>
      <c r="Q135" s="121">
        <v>0</v>
      </c>
      <c r="R135" s="160">
        <v>1339.36</v>
      </c>
      <c r="S135" s="82">
        <v>1107.95311</v>
      </c>
      <c r="T135" s="109">
        <f>SUM(S135/R135)</f>
        <v>0.8272257720105125</v>
      </c>
    </row>
    <row r="136" spans="1:20" s="27" customFormat="1" ht="34.5" customHeight="1">
      <c r="A136" s="257">
        <v>105</v>
      </c>
      <c r="B136" s="148" t="s">
        <v>116</v>
      </c>
      <c r="C136" s="205" t="s">
        <v>128</v>
      </c>
      <c r="D136" s="322" t="s">
        <v>127</v>
      </c>
      <c r="E136" s="250">
        <f>SUM(I136+L136+O136+R136)</f>
        <v>44178.108479999995</v>
      </c>
      <c r="F136" s="117">
        <f t="shared" si="35"/>
        <v>41446.67146</v>
      </c>
      <c r="G136" s="227">
        <f t="shared" si="27"/>
        <v>0.9381721600589451</v>
      </c>
      <c r="H136" s="59">
        <v>27138.8</v>
      </c>
      <c r="I136" s="58">
        <v>27138.79714</v>
      </c>
      <c r="J136" s="58">
        <v>27138.79714</v>
      </c>
      <c r="K136" s="109">
        <f aca="true" t="shared" si="36" ref="K136:K142">J136/I136</f>
        <v>1</v>
      </c>
      <c r="L136" s="59">
        <v>1130.8</v>
      </c>
      <c r="M136" s="58">
        <v>1130.78386</v>
      </c>
      <c r="N136" s="109">
        <f>M136/L136</f>
        <v>0.9999857269189955</v>
      </c>
      <c r="O136" s="59">
        <v>12570.5</v>
      </c>
      <c r="P136" s="82">
        <v>9842.21049</v>
      </c>
      <c r="Q136" s="121">
        <f>P136/O136</f>
        <v>0.7829609395012131</v>
      </c>
      <c r="R136" s="160">
        <v>3338.01134</v>
      </c>
      <c r="S136" s="82">
        <v>3334.87997</v>
      </c>
      <c r="T136" s="102">
        <f>SUM(S136/R136)</f>
        <v>0.9990619055236643</v>
      </c>
    </row>
    <row r="137" spans="1:20" s="27" customFormat="1" ht="36" customHeight="1">
      <c r="A137" s="257">
        <v>105</v>
      </c>
      <c r="B137" s="148" t="s">
        <v>193</v>
      </c>
      <c r="C137" s="205" t="s">
        <v>129</v>
      </c>
      <c r="D137" s="323" t="s">
        <v>127</v>
      </c>
      <c r="E137" s="248">
        <f t="shared" si="34"/>
        <v>2363.64318</v>
      </c>
      <c r="F137" s="58">
        <f t="shared" si="35"/>
        <v>2363.6400000000003</v>
      </c>
      <c r="G137" s="224">
        <f t="shared" si="27"/>
        <v>0.9999986546192646</v>
      </c>
      <c r="H137" s="59">
        <v>1815.3</v>
      </c>
      <c r="I137" s="58">
        <v>1815.27018</v>
      </c>
      <c r="J137" s="58">
        <v>1815.27018</v>
      </c>
      <c r="K137" s="109">
        <f t="shared" si="36"/>
        <v>1</v>
      </c>
      <c r="L137" s="59">
        <v>75.638</v>
      </c>
      <c r="M137" s="58">
        <v>75.63676</v>
      </c>
      <c r="N137" s="109">
        <f>M137/L137</f>
        <v>0.9999836061239058</v>
      </c>
      <c r="O137" s="59">
        <v>118.184</v>
      </c>
      <c r="P137" s="82">
        <v>118.18206</v>
      </c>
      <c r="Q137" s="121">
        <f>P137/O137</f>
        <v>0.9999835849184323</v>
      </c>
      <c r="R137" s="160">
        <v>354.551</v>
      </c>
      <c r="S137" s="82">
        <v>354.551</v>
      </c>
      <c r="T137" s="109">
        <f>SUM(S137/R137)</f>
        <v>1</v>
      </c>
    </row>
    <row r="138" spans="1:20" s="27" customFormat="1" ht="45">
      <c r="A138" s="257">
        <v>105</v>
      </c>
      <c r="B138" s="157" t="s">
        <v>31</v>
      </c>
      <c r="C138" s="209" t="s">
        <v>129</v>
      </c>
      <c r="D138" s="324" t="s">
        <v>127</v>
      </c>
      <c r="E138" s="55">
        <f t="shared" si="34"/>
        <v>9074.34</v>
      </c>
      <c r="F138" s="45">
        <f t="shared" si="35"/>
        <v>13053.789</v>
      </c>
      <c r="G138" s="223">
        <f>F138/E138</f>
        <v>1.438538670581001</v>
      </c>
      <c r="H138" s="59">
        <v>5662.4</v>
      </c>
      <c r="I138" s="45">
        <v>5662.4</v>
      </c>
      <c r="J138" s="45">
        <v>5662.4</v>
      </c>
      <c r="K138" s="109">
        <f t="shared" si="36"/>
        <v>1</v>
      </c>
      <c r="L138" s="59">
        <v>235.93</v>
      </c>
      <c r="M138" s="45">
        <v>235.93</v>
      </c>
      <c r="N138" s="109">
        <f aca="true" t="shared" si="37" ref="N138:N143">SUM(M138/L138)</f>
        <v>1</v>
      </c>
      <c r="O138" s="72">
        <v>453.71</v>
      </c>
      <c r="P138" s="43">
        <v>455.412</v>
      </c>
      <c r="Q138" s="120">
        <f aca="true" t="shared" si="38" ref="Q138:Q143">SUM(P138/O138)</f>
        <v>1.0037512948799894</v>
      </c>
      <c r="R138" s="72">
        <v>2722.3</v>
      </c>
      <c r="S138" s="43">
        <v>6700.047</v>
      </c>
      <c r="T138" s="120">
        <f>S138/R138</f>
        <v>2.461171435918157</v>
      </c>
    </row>
    <row r="139" spans="1:20" s="27" customFormat="1" ht="45">
      <c r="A139" s="257">
        <v>105</v>
      </c>
      <c r="B139" s="157" t="s">
        <v>37</v>
      </c>
      <c r="C139" s="209" t="s">
        <v>130</v>
      </c>
      <c r="D139" s="323" t="s">
        <v>127</v>
      </c>
      <c r="E139" s="248">
        <f t="shared" si="34"/>
        <v>60607.82106</v>
      </c>
      <c r="F139" s="58">
        <f t="shared" si="35"/>
        <v>60607.2547</v>
      </c>
      <c r="G139" s="224">
        <f>F139/E139</f>
        <v>0.999990655331439</v>
      </c>
      <c r="H139" s="59">
        <v>52070.36994</v>
      </c>
      <c r="I139" s="58">
        <v>52063.712</v>
      </c>
      <c r="J139" s="58">
        <v>52063.712</v>
      </c>
      <c r="K139" s="109">
        <f t="shared" si="36"/>
        <v>1</v>
      </c>
      <c r="L139" s="59">
        <v>5851.51584</v>
      </c>
      <c r="M139" s="58">
        <v>5851.23843</v>
      </c>
      <c r="N139" s="109">
        <f t="shared" si="37"/>
        <v>0.9999525917715024</v>
      </c>
      <c r="O139" s="72">
        <v>2692.59322</v>
      </c>
      <c r="P139" s="71">
        <v>2692.30427</v>
      </c>
      <c r="Q139" s="109">
        <f t="shared" si="38"/>
        <v>0.9998926870951566</v>
      </c>
      <c r="R139" s="72">
        <v>0</v>
      </c>
      <c r="S139" s="71">
        <v>0</v>
      </c>
      <c r="T139" s="109">
        <v>0</v>
      </c>
    </row>
    <row r="140" spans="1:20" s="27" customFormat="1" ht="45">
      <c r="A140" s="257">
        <v>105</v>
      </c>
      <c r="B140" s="157" t="s">
        <v>37</v>
      </c>
      <c r="C140" s="209" t="s">
        <v>194</v>
      </c>
      <c r="D140" s="323" t="s">
        <v>127</v>
      </c>
      <c r="E140" s="248">
        <f t="shared" si="34"/>
        <v>68280.68857</v>
      </c>
      <c r="F140" s="58">
        <f t="shared" si="35"/>
        <v>66180.23687</v>
      </c>
      <c r="G140" s="224">
        <f>F140/E140</f>
        <v>0.9692379830375222</v>
      </c>
      <c r="H140" s="59">
        <v>59061.6</v>
      </c>
      <c r="I140" s="58">
        <v>59056.29057</v>
      </c>
      <c r="J140" s="58">
        <v>59056.29057</v>
      </c>
      <c r="K140" s="109">
        <f t="shared" si="36"/>
        <v>1</v>
      </c>
      <c r="L140" s="59">
        <v>2460.9</v>
      </c>
      <c r="M140" s="58">
        <v>2460.67877</v>
      </c>
      <c r="N140" s="109">
        <f t="shared" si="37"/>
        <v>0.9999101019952049</v>
      </c>
      <c r="O140" s="72">
        <v>2563.498</v>
      </c>
      <c r="P140" s="71">
        <v>2563.26753</v>
      </c>
      <c r="Q140" s="109">
        <f t="shared" si="38"/>
        <v>0.9999100955023176</v>
      </c>
      <c r="R140" s="72">
        <v>4200</v>
      </c>
      <c r="S140" s="71">
        <v>2100</v>
      </c>
      <c r="T140" s="109">
        <f>S140/R140</f>
        <v>0.5</v>
      </c>
    </row>
    <row r="141" spans="1:20" s="27" customFormat="1" ht="45">
      <c r="A141" s="257">
        <v>105</v>
      </c>
      <c r="B141" s="157" t="s">
        <v>195</v>
      </c>
      <c r="C141" s="209" t="s">
        <v>129</v>
      </c>
      <c r="D141" s="324" t="s">
        <v>127</v>
      </c>
      <c r="E141" s="250">
        <f t="shared" si="34"/>
        <v>142530.496</v>
      </c>
      <c r="F141" s="117">
        <f t="shared" si="35"/>
        <v>142530.538</v>
      </c>
      <c r="G141" s="227">
        <f>F141/E141</f>
        <v>1.0000002946737798</v>
      </c>
      <c r="H141" s="113">
        <v>135173.8</v>
      </c>
      <c r="I141" s="117">
        <v>135173.8</v>
      </c>
      <c r="J141" s="117">
        <v>135173.8</v>
      </c>
      <c r="K141" s="109">
        <f t="shared" si="36"/>
        <v>1</v>
      </c>
      <c r="L141" s="113">
        <v>5632.2</v>
      </c>
      <c r="M141" s="117">
        <v>5632.242</v>
      </c>
      <c r="N141" s="102">
        <f t="shared" si="37"/>
        <v>1.0000074571215511</v>
      </c>
      <c r="O141" s="91">
        <v>1724.496</v>
      </c>
      <c r="P141" s="90">
        <v>1724.496</v>
      </c>
      <c r="Q141" s="102">
        <f t="shared" si="38"/>
        <v>1</v>
      </c>
      <c r="R141" s="91">
        <v>0</v>
      </c>
      <c r="S141" s="90">
        <v>0</v>
      </c>
      <c r="T141" s="102">
        <v>0</v>
      </c>
    </row>
    <row r="142" spans="1:20" s="27" customFormat="1" ht="105">
      <c r="A142" s="257">
        <v>105</v>
      </c>
      <c r="B142" s="157" t="s">
        <v>37</v>
      </c>
      <c r="C142" s="209" t="s">
        <v>253</v>
      </c>
      <c r="D142" s="324" t="s">
        <v>254</v>
      </c>
      <c r="E142" s="250">
        <f t="shared" si="34"/>
        <v>9019.398000000001</v>
      </c>
      <c r="F142" s="117">
        <f t="shared" si="35"/>
        <v>9019.4</v>
      </c>
      <c r="G142" s="227">
        <f t="shared" si="27"/>
        <v>1.0000002217442892</v>
      </c>
      <c r="H142" s="59">
        <v>7568.1</v>
      </c>
      <c r="I142" s="58">
        <v>7568.1</v>
      </c>
      <c r="J142" s="58">
        <v>7568.1</v>
      </c>
      <c r="K142" s="109">
        <f t="shared" si="36"/>
        <v>1</v>
      </c>
      <c r="L142" s="59">
        <v>315.338</v>
      </c>
      <c r="M142" s="58">
        <v>315.338</v>
      </c>
      <c r="N142" s="102">
        <f t="shared" si="37"/>
        <v>1</v>
      </c>
      <c r="O142" s="72">
        <v>875.96</v>
      </c>
      <c r="P142" s="71">
        <v>875.962</v>
      </c>
      <c r="Q142" s="102">
        <f t="shared" si="38"/>
        <v>1.000002283209279</v>
      </c>
      <c r="R142" s="72">
        <v>260</v>
      </c>
      <c r="S142" s="71">
        <v>260</v>
      </c>
      <c r="T142" s="109">
        <f>S142/R142</f>
        <v>1</v>
      </c>
    </row>
    <row r="143" spans="1:20" s="27" customFormat="1" ht="75.75" thickBot="1">
      <c r="A143" s="257">
        <v>105</v>
      </c>
      <c r="B143" s="156" t="s">
        <v>116</v>
      </c>
      <c r="C143" s="203" t="s">
        <v>255</v>
      </c>
      <c r="D143" s="325" t="s">
        <v>256</v>
      </c>
      <c r="E143" s="249">
        <f t="shared" si="34"/>
        <v>52538.69159</v>
      </c>
      <c r="F143" s="61">
        <f t="shared" si="35"/>
        <v>50859.562529999996</v>
      </c>
      <c r="G143" s="226">
        <f>F143/E143</f>
        <v>0.9680401431938285</v>
      </c>
      <c r="H143" s="62">
        <v>34107.6</v>
      </c>
      <c r="I143" s="61">
        <v>34107.6</v>
      </c>
      <c r="J143" s="61">
        <v>34107.6</v>
      </c>
      <c r="K143" s="101">
        <f>J143/I143</f>
        <v>1</v>
      </c>
      <c r="L143" s="62">
        <v>1421.15</v>
      </c>
      <c r="M143" s="61">
        <v>1421.15</v>
      </c>
      <c r="N143" s="101">
        <f t="shared" si="37"/>
        <v>1</v>
      </c>
      <c r="O143" s="75">
        <v>15863.391</v>
      </c>
      <c r="P143" s="76">
        <v>14184.26194</v>
      </c>
      <c r="Q143" s="101">
        <f t="shared" si="38"/>
        <v>0.8941506856888292</v>
      </c>
      <c r="R143" s="118">
        <v>1146.55059</v>
      </c>
      <c r="S143" s="80">
        <v>1146.55059</v>
      </c>
      <c r="T143" s="123">
        <f>S143/R143</f>
        <v>1</v>
      </c>
    </row>
  </sheetData>
  <sheetProtection/>
  <mergeCells count="17">
    <mergeCell ref="B1:S1"/>
    <mergeCell ref="L3:N3"/>
    <mergeCell ref="G2:J2"/>
    <mergeCell ref="G3:J3"/>
    <mergeCell ref="L2:N2"/>
    <mergeCell ref="E5:G6"/>
    <mergeCell ref="H6:K6"/>
    <mergeCell ref="L6:N6"/>
    <mergeCell ref="D5:D7"/>
    <mergeCell ref="A13:A15"/>
    <mergeCell ref="B13:B15"/>
    <mergeCell ref="C13:C15"/>
    <mergeCell ref="R6:T6"/>
    <mergeCell ref="A5:A7"/>
    <mergeCell ref="O6:Q6"/>
    <mergeCell ref="B5:C6"/>
    <mergeCell ref="H5:T5"/>
  </mergeCells>
  <printOptions horizontalCentered="1"/>
  <pageMargins left="0.1968503937007874" right="0" top="0.6692913385826772" bottom="0.3937007874015748" header="0.31496062992125984" footer="0.5118110236220472"/>
  <pageSetup fitToHeight="0" fitToWidth="1" horizontalDpi="600" verticalDpi="600" orientation="landscape" paperSize="9" scale="51" r:id="rId1"/>
  <headerFooter alignWithMargins="0">
    <oddHeader>&amp;C&amp;P</oddHeader>
  </headerFooter>
  <rowBreaks count="2" manualBreakCount="2">
    <brk id="14" max="19" man="1"/>
    <brk id="29" max="19" man="1"/>
  </rowBreaks>
  <ignoredErrors>
    <ignoredError sqref="B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АППП в ЦФО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Анпилогова Ольга Владимировна</dc:creator>
  <cp:keywords/>
  <dc:description/>
  <cp:lastModifiedBy>Луговец Ирина Владимировна</cp:lastModifiedBy>
  <cp:lastPrinted>2021-04-15T06:58:20Z</cp:lastPrinted>
  <dcterms:created xsi:type="dcterms:W3CDTF">2012-12-24T07:36:17Z</dcterms:created>
  <dcterms:modified xsi:type="dcterms:W3CDTF">2022-01-17T05:17:52Z</dcterms:modified>
  <cp:category/>
  <cp:version/>
  <cp:contentType/>
  <cp:contentStatus/>
</cp:coreProperties>
</file>